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hammedhamid\Desktop\Process documents\New Joiners Training\"/>
    </mc:Choice>
  </mc:AlternateContent>
  <xr:revisionPtr revIDLastSave="0" documentId="13_ncr:1_{ECAE1E88-FDD0-472F-96C1-74C27F8282E3}" xr6:coauthVersionLast="46" xr6:coauthVersionMax="46" xr10:uidLastSave="{00000000-0000-0000-0000-000000000000}"/>
  <bookViews>
    <workbookView xWindow="-120" yWindow="-120" windowWidth="20730" windowHeight="11160" xr2:uid="{766CAA48-6A4B-4E0E-86AC-62237C05F91E}"/>
  </bookViews>
  <sheets>
    <sheet name="Introduction" sheetId="7" r:id="rId1"/>
    <sheet name="Tool" sheetId="6" r:id="rId2"/>
    <sheet name="Raw Data" sheetId="5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0" i="6" l="1"/>
  <c r="K6" i="6" a="1"/>
  <c r="M6" i="6" s="1"/>
  <c r="M10" i="6" l="1"/>
  <c r="K8" i="6"/>
  <c r="K9" i="6"/>
  <c r="L6" i="6"/>
  <c r="M8" i="6"/>
  <c r="K6" i="6"/>
  <c r="L8" i="6"/>
  <c r="L10" i="6"/>
  <c r="M7" i="6"/>
  <c r="K10" i="6"/>
  <c r="L7" i="6"/>
  <c r="M9" i="6"/>
  <c r="K7" i="6"/>
  <c r="L9" i="6"/>
  <c r="L14" i="6" l="1"/>
  <c r="P14" i="6" s="1"/>
  <c r="T14" i="6" s="1"/>
  <c r="M14" i="6"/>
  <c r="Q14" i="6" s="1"/>
  <c r="U14" i="6" s="1"/>
  <c r="K14" i="6"/>
  <c r="O14" i="6" s="1"/>
  <c r="S14" i="6" s="1"/>
  <c r="T53" i="6"/>
  <c r="U53" i="6"/>
  <c r="S53" i="6"/>
  <c r="H52" i="6"/>
  <c r="G52" i="6"/>
  <c r="F52" i="6"/>
  <c r="L2" i="6" l="1" a="1"/>
  <c r="L2" i="6" s="1"/>
  <c r="L4" i="6" s="1"/>
  <c r="K2" i="6" a="1"/>
  <c r="K2" i="6" s="1"/>
  <c r="K4" i="6" s="1"/>
  <c r="O22" i="6" l="1"/>
  <c r="O16" i="6"/>
  <c r="O48" i="6"/>
  <c r="O19" i="6"/>
  <c r="O27" i="6"/>
  <c r="O43" i="6"/>
  <c r="O31" i="6"/>
  <c r="O28" i="6"/>
  <c r="O50" i="6"/>
  <c r="O42" i="6"/>
  <c r="O37" i="6"/>
  <c r="O15" i="6"/>
  <c r="O38" i="6"/>
  <c r="O32" i="6"/>
  <c r="O34" i="6"/>
  <c r="O49" i="6"/>
  <c r="O35" i="6"/>
  <c r="O45" i="6"/>
  <c r="O26" i="6"/>
  <c r="O21" i="6"/>
  <c r="O41" i="6"/>
  <c r="O30" i="6"/>
  <c r="O36" i="6"/>
  <c r="O23" i="6"/>
  <c r="O24" i="6"/>
  <c r="O29" i="6"/>
  <c r="O18" i="6"/>
  <c r="O33" i="6"/>
  <c r="O39" i="6"/>
  <c r="O46" i="6"/>
  <c r="O40" i="6"/>
  <c r="O47" i="6"/>
  <c r="O44" i="6"/>
  <c r="O25" i="6"/>
  <c r="O17" i="6"/>
  <c r="O20" i="6"/>
  <c r="P19" i="6"/>
  <c r="P22" i="6"/>
  <c r="P29" i="6"/>
  <c r="P37" i="6"/>
  <c r="P44" i="6"/>
  <c r="P15" i="6"/>
  <c r="P30" i="6"/>
  <c r="P24" i="6"/>
  <c r="P39" i="6"/>
  <c r="P47" i="6"/>
  <c r="P17" i="6"/>
  <c r="P25" i="6"/>
  <c r="P32" i="6"/>
  <c r="P40" i="6"/>
  <c r="P49" i="6"/>
  <c r="P18" i="6"/>
  <c r="P26" i="6"/>
  <c r="P33" i="6"/>
  <c r="P41" i="6"/>
  <c r="P34" i="6"/>
  <c r="P42" i="6"/>
  <c r="P48" i="6"/>
  <c r="P20" i="6"/>
  <c r="P27" i="6"/>
  <c r="P21" i="6"/>
  <c r="P28" i="6"/>
  <c r="P36" i="6"/>
  <c r="P43" i="6"/>
  <c r="P50" i="6"/>
  <c r="P23" i="6"/>
  <c r="P38" i="6"/>
  <c r="P45" i="6"/>
  <c r="P16" i="6"/>
  <c r="P31" i="6"/>
  <c r="P46" i="6"/>
  <c r="P35" i="6"/>
  <c r="M2" i="6" a="1"/>
  <c r="M2" i="6" s="1"/>
  <c r="M4" i="6" s="1"/>
  <c r="Q16" i="6" l="1"/>
  <c r="U16" i="6" s="1"/>
  <c r="Q19" i="6"/>
  <c r="U19" i="6" s="1"/>
  <c r="Q39" i="6"/>
  <c r="U39" i="6" s="1"/>
  <c r="Q35" i="6"/>
  <c r="U35" i="6" s="1"/>
  <c r="Q40" i="6"/>
  <c r="U40" i="6" s="1"/>
  <c r="Q43" i="6"/>
  <c r="Q27" i="6"/>
  <c r="U27" i="6" s="1"/>
  <c r="Q50" i="6"/>
  <c r="U50" i="6" s="1"/>
  <c r="Q30" i="6"/>
  <c r="U30" i="6" s="1"/>
  <c r="Q36" i="6"/>
  <c r="U36" i="6" s="1"/>
  <c r="Q22" i="6"/>
  <c r="U22" i="6" s="1"/>
  <c r="Q26" i="6"/>
  <c r="U26" i="6" s="1"/>
  <c r="Q48" i="6"/>
  <c r="U48" i="6" s="1"/>
  <c r="Q32" i="6"/>
  <c r="U32" i="6" s="1"/>
  <c r="Q20" i="6"/>
  <c r="U20" i="6" s="1"/>
  <c r="Q44" i="6"/>
  <c r="U44" i="6" s="1"/>
  <c r="Q49" i="6"/>
  <c r="U49" i="6" s="1"/>
  <c r="Q41" i="6"/>
  <c r="U41" i="6" s="1"/>
  <c r="Q28" i="6"/>
  <c r="U28" i="6" s="1"/>
  <c r="Q23" i="6"/>
  <c r="U23" i="6" s="1"/>
  <c r="Q34" i="6"/>
  <c r="U34" i="6" s="1"/>
  <c r="Q37" i="6"/>
  <c r="U37" i="6" s="1"/>
  <c r="Q25" i="6"/>
  <c r="U25" i="6" s="1"/>
  <c r="Q45" i="6"/>
  <c r="U45" i="6" s="1"/>
  <c r="Q46" i="6"/>
  <c r="U46" i="6" s="1"/>
  <c r="Q18" i="6"/>
  <c r="U18" i="6" s="1"/>
  <c r="Q33" i="6"/>
  <c r="U33" i="6" s="1"/>
  <c r="Q21" i="6"/>
  <c r="U21" i="6" s="1"/>
  <c r="Q15" i="6"/>
  <c r="U15" i="6" s="1"/>
  <c r="Q47" i="6"/>
  <c r="U47" i="6" s="1"/>
  <c r="Q42" i="6"/>
  <c r="Q38" i="6"/>
  <c r="U38" i="6" s="1"/>
  <c r="Q29" i="6"/>
  <c r="U29" i="6" s="1"/>
  <c r="Q17" i="6"/>
  <c r="U17" i="6" s="1"/>
  <c r="Q31" i="6"/>
  <c r="U31" i="6" s="1"/>
  <c r="Q24" i="6"/>
  <c r="U24" i="6" s="1"/>
  <c r="T40" i="6" l="1"/>
  <c r="S36" i="6"/>
  <c r="S50" i="6"/>
  <c r="T44" i="6"/>
  <c r="T18" i="6"/>
  <c r="S25" i="6"/>
  <c r="S20" i="6"/>
  <c r="T27" i="6"/>
  <c r="S41" i="6"/>
  <c r="T32" i="6"/>
  <c r="T15" i="6"/>
  <c r="S49" i="6"/>
  <c r="T46" i="6"/>
  <c r="S48" i="6"/>
  <c r="T34" i="6"/>
  <c r="S37" i="6"/>
  <c r="S32" i="6"/>
  <c r="S45" i="6"/>
  <c r="T38" i="6"/>
  <c r="T50" i="6"/>
  <c r="S29" i="6"/>
  <c r="T45" i="6"/>
  <c r="S40" i="6"/>
  <c r="T24" i="6"/>
  <c r="S39" i="6"/>
  <c r="T31" i="6"/>
  <c r="T39" i="6"/>
  <c r="T29" i="6"/>
  <c r="S26" i="6"/>
  <c r="S28" i="6"/>
  <c r="T19" i="6"/>
  <c r="T17" i="6"/>
  <c r="T33" i="6"/>
  <c r="S18" i="6"/>
  <c r="S19" i="6"/>
  <c r="T28" i="6"/>
  <c r="T26" i="6"/>
  <c r="T22" i="6"/>
  <c r="T41" i="6"/>
  <c r="S24" i="6"/>
  <c r="S44" i="6"/>
  <c r="T42" i="6"/>
  <c r="U42" i="6"/>
  <c r="S23" i="6"/>
  <c r="T48" i="6"/>
  <c r="T30" i="6"/>
  <c r="S15" i="6"/>
  <c r="S47" i="6"/>
  <c r="T21" i="6"/>
  <c r="T25" i="6"/>
  <c r="T36" i="6"/>
  <c r="S35" i="6"/>
  <c r="S43" i="6"/>
  <c r="U43" i="6"/>
  <c r="S16" i="6"/>
  <c r="T23" i="6"/>
  <c r="T49" i="6"/>
  <c r="S21" i="6"/>
  <c r="S27" i="6"/>
  <c r="T16" i="6"/>
  <c r="S31" i="6"/>
  <c r="T37" i="6"/>
  <c r="T35" i="6"/>
  <c r="S22" i="6"/>
  <c r="S42" i="6"/>
  <c r="T47" i="6"/>
  <c r="T20" i="6"/>
  <c r="S33" i="6"/>
  <c r="S38" i="6"/>
  <c r="S46" i="6"/>
  <c r="S34" i="6"/>
  <c r="T43" i="6"/>
  <c r="T52" i="6" l="1"/>
  <c r="T54" i="6" s="1"/>
  <c r="U52" i="6"/>
  <c r="U54" i="6" s="1"/>
  <c r="S52" i="6"/>
  <c r="S54" i="6" s="1"/>
  <c r="T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<sst xmlns="http://schemas.openxmlformats.org/spreadsheetml/2006/main" count="59" uniqueCount="49">
  <si>
    <t>Total_Open_TV_GRPs</t>
  </si>
  <si>
    <t>Total_Pay_TV_GRPs</t>
  </si>
  <si>
    <t>Total_TV_GRPs</t>
  </si>
  <si>
    <t>Row Labels</t>
  </si>
  <si>
    <t>Grand Total</t>
  </si>
  <si>
    <t>Sum of Total_TV_GRPs</t>
  </si>
  <si>
    <t>Sum of Total_Pay_TV_GRPs</t>
  </si>
  <si>
    <t>Sum of Total_Open_TV_GRPs</t>
  </si>
  <si>
    <t>Total TV</t>
  </si>
  <si>
    <t>Pay TV</t>
  </si>
  <si>
    <t>Open TV</t>
  </si>
  <si>
    <t>GRPs</t>
  </si>
  <si>
    <t>Ad-Bank Transformation</t>
  </si>
  <si>
    <t>Dependent</t>
  </si>
  <si>
    <t>Coeff.</t>
  </si>
  <si>
    <t>Slop</t>
  </si>
  <si>
    <t>Error</t>
  </si>
  <si>
    <t>RSQ</t>
  </si>
  <si>
    <t>F-Statistics</t>
  </si>
  <si>
    <t>Reg. Sum of Square</t>
  </si>
  <si>
    <t>Decomp</t>
  </si>
  <si>
    <t>Final Coeff.</t>
  </si>
  <si>
    <t>Multiplyer</t>
  </si>
  <si>
    <t>Adjusted Decomp</t>
  </si>
  <si>
    <t>Total Decomp</t>
  </si>
  <si>
    <t>Total GRPs</t>
  </si>
  <si>
    <t>Effectiveness</t>
  </si>
  <si>
    <r>
      <t xml:space="preserve">Deep Dive Template
</t>
    </r>
    <r>
      <rPr>
        <sz val="16"/>
        <color theme="1"/>
        <rFont val="Algerian"/>
        <family val="5"/>
      </rPr>
      <t>(</t>
    </r>
    <r>
      <rPr>
        <sz val="16"/>
        <color theme="5"/>
        <rFont val="Algerian"/>
        <family val="5"/>
      </rPr>
      <t>For Internal Use only</t>
    </r>
    <r>
      <rPr>
        <sz val="16"/>
        <color theme="1"/>
        <rFont val="Algerian"/>
        <family val="5"/>
      </rPr>
      <t>)</t>
    </r>
  </si>
  <si>
    <t>What is Deep Dive? Why is it required in real time?</t>
  </si>
  <si>
    <t>Pre-requisites to run a deep dive</t>
  </si>
  <si>
    <t>S.No</t>
  </si>
  <si>
    <t>Questions</t>
  </si>
  <si>
    <t>1. Data at Granular Level</t>
  </si>
  <si>
    <t>2. Decomp from Primary model</t>
  </si>
  <si>
    <t>3. Saturation Parameters from Model</t>
  </si>
  <si>
    <t>TV BY Duration</t>
  </si>
  <si>
    <t>TV BY Prime Time Vs. Non-Prime Time</t>
  </si>
  <si>
    <t>TV by Celebrity vs. non-Celebrity</t>
  </si>
  <si>
    <t>TV by Genre</t>
  </si>
  <si>
    <t>TV By Campaign</t>
  </si>
  <si>
    <t>Digital by Video Vs. Static</t>
  </si>
  <si>
    <t>Digital by Duration</t>
  </si>
  <si>
    <t>Digital by Skippable vs. Non-Skippable</t>
  </si>
  <si>
    <t>Understanding the Execution process</t>
  </si>
  <si>
    <t xml:space="preserve"> </t>
  </si>
  <si>
    <t>Validation --&gt;</t>
  </si>
  <si>
    <t>Camp 1</t>
  </si>
  <si>
    <t>Camp 2</t>
  </si>
  <si>
    <t>Camp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</si>
</sst>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6"/>
      <color theme="1"/>
      <name val="Algerian"/>
      <family val="5"/>
    </font>
    <font>
      <sz val="16"/>
      <color theme="5"/>
      <name val="Algerian"/>
      <family val="5"/>
    </font>
    <font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pivotButton="1"/>
    <xf numFmtId="14" fontId="0" fillId="0" borderId="0" xfId="0" applyNumberFormat="1" applyAlignment="1">
      <alignment horizontal="left"/>
    </xf>
    <xf numFmtId="0" fontId="2" fillId="2" borderId="2" xfId="0" applyFont="1" applyFill="1" applyBorder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3" fontId="0" fillId="0" borderId="7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7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12" xfId="0" applyBorder="1"/>
    <xf numFmtId="0" fontId="2" fillId="2" borderId="14" xfId="0" applyFont="1" applyFill="1" applyBorder="1"/>
    <xf numFmtId="0" fontId="0" fillId="0" borderId="12" xfId="0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/>
    <xf numFmtId="0" fontId="2" fillId="3" borderId="0" xfId="0" applyFont="1" applyFill="1" applyBorder="1"/>
    <xf numFmtId="14" fontId="0" fillId="3" borderId="0" xfId="0" applyNumberFormat="1" applyFill="1" applyBorder="1" applyAlignment="1">
      <alignment horizontal="left"/>
    </xf>
    <xf numFmtId="0" fontId="2" fillId="2" borderId="7" xfId="0" applyFont="1" applyFill="1" applyBorder="1"/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2" fillId="4" borderId="6" xfId="0" applyFont="1" applyFill="1" applyBorder="1"/>
    <xf numFmtId="0" fontId="0" fillId="0" borderId="0" xfId="0" applyFill="1" applyAlignment="1">
      <alignment horizontal="center"/>
    </xf>
    <xf numFmtId="0" fontId="0" fillId="3" borderId="4" xfId="0" applyFill="1" applyBorder="1"/>
    <xf numFmtId="0" fontId="0" fillId="3" borderId="10" xfId="0" applyFill="1" applyBorder="1"/>
    <xf numFmtId="0" fontId="2" fillId="4" borderId="6" xfId="0" applyFont="1" applyFill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/>
    <xf numFmtId="0" fontId="0" fillId="0" borderId="13" xfId="0" applyBorder="1" applyAlignment="1">
      <alignment horizontal="center"/>
    </xf>
    <xf numFmtId="0" fontId="7" fillId="0" borderId="13" xfId="0" applyFont="1" applyBorder="1" applyAlignment="1"/>
    <xf numFmtId="0" fontId="1" fillId="6" borderId="17" xfId="0" applyFont="1" applyFill="1" applyBorder="1" applyAlignment="1">
      <alignment horizontal="center"/>
    </xf>
    <xf numFmtId="14" fontId="0" fillId="0" borderId="15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0" fontId="1" fillId="3" borderId="12" xfId="0" applyFont="1" applyFill="1" applyBorder="1"/>
    <xf numFmtId="0" fontId="1" fillId="3" borderId="15" xfId="0" applyFont="1" applyFill="1" applyBorder="1"/>
    <xf numFmtId="0" fontId="1" fillId="3" borderId="13" xfId="0" applyFont="1" applyFill="1" applyBorder="1"/>
    <xf numFmtId="3" fontId="6" fillId="0" borderId="1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0" fontId="2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9" borderId="3" xfId="0" applyFill="1" applyBorder="1" applyAlignment="1">
      <alignment horizontal="center"/>
    </xf>
    <xf numFmtId="0" fontId="0" fillId="9" borderId="5" xfId="0" applyFill="1" applyBorder="1"/>
    <xf numFmtId="0" fontId="0" fillId="9" borderId="7" xfId="0" applyFill="1" applyBorder="1" applyAlignment="1">
      <alignment horizontal="center"/>
    </xf>
    <xf numFmtId="0" fontId="0" fillId="9" borderId="8" xfId="0" applyFill="1" applyBorder="1"/>
    <xf numFmtId="0" fontId="0" fillId="9" borderId="9" xfId="0" applyFill="1" applyBorder="1" applyAlignment="1">
      <alignment horizontal="center"/>
    </xf>
    <xf numFmtId="0" fontId="0" fillId="9" borderId="11" xfId="0" applyFill="1" applyBorder="1"/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7" xfId="0" applyFont="1" applyFill="1" applyBorder="1"/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3" borderId="9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0" xfId="0" applyFont="1"/>
    <xf numFmtId="0" fontId="9" fillId="8" borderId="12" xfId="0" applyFont="1" applyFill="1" applyBorder="1" applyAlignment="1">
      <alignment horizontal="left" vertical="center"/>
    </xf>
    <xf numFmtId="0" fontId="9" fillId="8" borderId="15" xfId="0" applyFont="1" applyFill="1" applyBorder="1" applyAlignment="1">
      <alignment horizontal="left" vertical="center"/>
    </xf>
    <xf numFmtId="0" fontId="9" fillId="8" borderId="13" xfId="0" applyFont="1" applyFill="1" applyBorder="1" applyAlignment="1">
      <alignment horizontal="left" vertical="center"/>
    </xf>
    <xf numFmtId="0" fontId="9" fillId="7" borderId="12" xfId="0" applyFont="1" applyFill="1" applyBorder="1" applyAlignment="1">
      <alignment horizontal="left" vertical="center"/>
    </xf>
    <xf numFmtId="0" fontId="9" fillId="7" borderId="15" xfId="0" applyFont="1" applyFill="1" applyBorder="1" applyAlignment="1">
      <alignment horizontal="left" vertical="center"/>
    </xf>
    <xf numFmtId="0" fontId="9" fillId="7" borderId="13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numFmt numFmtId="3" formatCode="#,##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10</xdr:row>
      <xdr:rowOff>57150</xdr:rowOff>
    </xdr:from>
    <xdr:to>
      <xdr:col>2</xdr:col>
      <xdr:colOff>1390650</xdr:colOff>
      <xdr:row>12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A54EF62-0041-4CF0-978C-4383D2C2349D}"/>
            </a:ext>
          </a:extLst>
        </xdr:cNvPr>
        <xdr:cNvSpPr/>
      </xdr:nvSpPr>
      <xdr:spPr>
        <a:xfrm>
          <a:off x="1905000" y="1981200"/>
          <a:ext cx="70485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Total TV</a:t>
          </a:r>
        </a:p>
      </xdr:txBody>
    </xdr:sp>
    <xdr:clientData/>
  </xdr:twoCellAnchor>
  <xdr:twoCellAnchor>
    <xdr:from>
      <xdr:col>1</xdr:col>
      <xdr:colOff>428625</xdr:colOff>
      <xdr:row>14</xdr:row>
      <xdr:rowOff>80962</xdr:rowOff>
    </xdr:from>
    <xdr:to>
      <xdr:col>2</xdr:col>
      <xdr:colOff>676275</xdr:colOff>
      <xdr:row>16</xdr:row>
      <xdr:rowOff>157162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91ABFCF-9055-4C46-A45D-2917ED5FFE5C}"/>
            </a:ext>
          </a:extLst>
        </xdr:cNvPr>
        <xdr:cNvSpPr/>
      </xdr:nvSpPr>
      <xdr:spPr>
        <a:xfrm>
          <a:off x="1038225" y="2767012"/>
          <a:ext cx="85725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>
              <a:solidFill>
                <a:schemeClr val="bg1"/>
              </a:solidFill>
            </a:rPr>
            <a:t>TV by Duration</a:t>
          </a:r>
        </a:p>
      </xdr:txBody>
    </xdr:sp>
    <xdr:clientData/>
  </xdr:twoCellAnchor>
  <xdr:twoCellAnchor>
    <xdr:from>
      <xdr:col>2</xdr:col>
      <xdr:colOff>1352549</xdr:colOff>
      <xdr:row>14</xdr:row>
      <xdr:rowOff>95250</xdr:rowOff>
    </xdr:from>
    <xdr:to>
      <xdr:col>2</xdr:col>
      <xdr:colOff>2533650</xdr:colOff>
      <xdr:row>16</xdr:row>
      <xdr:rowOff>142875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5E31CEA-F69D-474F-84F3-F346EF6D6840}"/>
            </a:ext>
          </a:extLst>
        </xdr:cNvPr>
        <xdr:cNvSpPr/>
      </xdr:nvSpPr>
      <xdr:spPr>
        <a:xfrm>
          <a:off x="2076449" y="2695575"/>
          <a:ext cx="1181101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TV</a:t>
          </a:r>
          <a:r>
            <a:rPr lang="en-IN" sz="1100" baseline="0"/>
            <a:t> by Genre etc</a:t>
          </a:r>
          <a:endParaRPr lang="en-IN" sz="1100"/>
        </a:p>
      </xdr:txBody>
    </xdr:sp>
    <xdr:clientData/>
  </xdr:twoCellAnchor>
  <xdr:twoCellAnchor>
    <xdr:from>
      <xdr:col>2</xdr:col>
      <xdr:colOff>400050</xdr:colOff>
      <xdr:row>11</xdr:row>
      <xdr:rowOff>66675</xdr:rowOff>
    </xdr:from>
    <xdr:to>
      <xdr:col>2</xdr:col>
      <xdr:colOff>933450</xdr:colOff>
      <xdr:row>14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EA87AED-6506-4571-88F8-B6320EDF8BB5}"/>
            </a:ext>
          </a:extLst>
        </xdr:cNvPr>
        <xdr:cNvCxnSpPr/>
      </xdr:nvCxnSpPr>
      <xdr:spPr>
        <a:xfrm flipH="1">
          <a:off x="1619250" y="2181225"/>
          <a:ext cx="5334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1362075</xdr:colOff>
      <xdr:row>12</xdr:row>
      <xdr:rowOff>76200</xdr:rowOff>
    </xdr:from>
    <xdr:to>
      <xdr:col>2</xdr:col>
      <xdr:colOff>1619250</xdr:colOff>
      <xdr:row>14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E450D19-0683-4A45-B879-C70796A6A828}"/>
            </a:ext>
          </a:extLst>
        </xdr:cNvPr>
        <xdr:cNvCxnSpPr/>
      </xdr:nvCxnSpPr>
      <xdr:spPr>
        <a:xfrm>
          <a:off x="2581275" y="2381250"/>
          <a:ext cx="2571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hamid" refreshedDate="44285.610944907407" createdVersion="6" refreshedVersion="6" minRefreshableVersion="3" recordCount="72" xr:uid="{91A10E31-25F5-4C8E-9E3B-49483CF77968}">
  <cacheSource type="worksheet">
    <worksheetSource ref="A1:HL73" sheet="DATACUBE"/>
  </cacheSource>
  <cacheFields count="220">
    <cacheField name="Date" numFmtId="14">
      <sharedItems containsSemiMixedTypes="0" containsNonDate="0" containsDate="1" containsString="0" minDate="2017-01-01T00:00:00" maxDate="2019-12-02T00:00:00" count="36"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</sharedItems>
    </cacheField>
    <cacheField name="Dimension" numFmtId="14">
      <sharedItems/>
    </cacheField>
    <cacheField name="Channel" numFmtId="0">
      <sharedItems/>
    </cacheField>
    <cacheField name="OREO_Venta_Un" numFmtId="2">
      <sharedItems containsSemiMixedTypes="0" containsString="0" containsNumber="1" containsInteger="1" minValue="1879101" maxValue="3626096"/>
    </cacheField>
    <cacheField name="OREO_Venta_Kg" numFmtId="4">
      <sharedItems containsSemiMixedTypes="0" containsString="0" containsNumber="1" minValue="206670.61" maxValue="404768.71"/>
    </cacheField>
    <cacheField name="OREO_Venta_Values" numFmtId="2">
      <sharedItems containsSemiMixedTypes="0" containsString="0" containsNumber="1" minValue="31154012.740000002" maxValue="158467271.00999996"/>
    </cacheField>
    <cacheField name="Total_Biscuits_Category_Sales" numFmtId="2">
      <sharedItems containsSemiMixedTypes="0" containsString="0" containsNumber="1" minValue="9145300.0500000007" maxValue="30858761.210000034"/>
    </cacheField>
    <cacheField name="CPI" numFmtId="2">
      <sharedItems containsSemiMixedTypes="0" containsString="0" containsNumber="1" minValue="101.59096" maxValue="283.44420000000002"/>
    </cacheField>
    <cacheField name="OREO_DF" numFmtId="2">
      <sharedItems containsSemiMixedTypes="0" containsString="0" containsNumber="1" containsInteger="1" minValue="65" maxValue="100"/>
    </cacheField>
    <cacheField name="OREO_DP" numFmtId="2">
      <sharedItems containsSemiMixedTypes="0" containsString="0" containsNumber="1" containsInteger="1" minValue="77" maxValue="100"/>
    </cacheField>
    <cacheField name="OREO_SOV" numFmtId="2">
      <sharedItems containsSemiMixedTypes="0" containsString="0" containsNumber="1" minValue="4.4528937192592814E-2" maxValue="0.10823018347274083"/>
    </cacheField>
    <cacheField name="OREO_SOM" numFmtId="2">
      <sharedItems containsSemiMixedTypes="0" containsString="0" containsNumber="1" minValue="2.4269684841186582E-2" maxValue="6.2111449095920909E-2"/>
    </cacheField>
    <cacheField name="OREO_OOS" numFmtId="2">
      <sharedItems containsSemiMixedTypes="0" containsString="0" containsNumber="1" containsInteger="1" minValue="0" maxValue="11"/>
    </cacheField>
    <cacheField name="OREO_PI" numFmtId="2">
      <sharedItems containsSemiMixedTypes="0" containsString="0" containsNumber="1" minValue="56.9677102511165" maxValue="162.94811470698554"/>
    </cacheField>
    <cacheField name="OREO_TDP" numFmtId="2">
      <sharedItems containsSemiMixedTypes="0" containsString="0" containsNumber="1" containsInteger="1" minValue="68" maxValue="100"/>
    </cacheField>
    <cacheField name="OREO_SOVI" numFmtId="2">
      <sharedItems containsSemiMixedTypes="0" containsString="0" containsNumber="1" minValue="2.4004292752304625E-2" maxValue="5.687630773181894E-2"/>
    </cacheField>
    <cacheField name="OREO_Price_100_300G_1X" numFmtId="2">
      <sharedItems containsSemiMixedTypes="0" containsString="0" containsNumber="1" minValue="142.92292440534257" maxValue="465.03422827629595"/>
    </cacheField>
    <cacheField name="OREO_Price_101_200G_1X" numFmtId="2">
      <sharedItems containsSemiMixedTypes="0" containsString="0" containsNumber="1" minValue="127.10953361085198" maxValue="498.04593391648228"/>
    </cacheField>
    <cacheField name="OREO_Price_101_200G_3X" numFmtId="2">
      <sharedItems containsSemiMixedTypes="0" containsString="0" containsNumber="1" minValue="113.35626340493771" maxValue="521.04226405321856"/>
    </cacheField>
    <cacheField name="OREO_Price_less_than_100G_1X" numFmtId="2">
      <sharedItems containsSemiMixedTypes="0" containsString="0" containsNumber="1" minValue="181.01492540641695" maxValue="759.60909715524781"/>
    </cacheField>
    <cacheField name="Oreo_Brand_Price" numFmtId="2">
      <sharedItems containsSemiMixedTypes="0" containsString="0" containsNumber="1" minValue="134.20428697960057" maxValue="514.94382932578026"/>
    </cacheField>
    <cacheField name="OREO_BRAND_BUILDING_OPEN_TV_GRPs" numFmtId="2">
      <sharedItems containsSemiMixedTypes="0" containsString="0" containsNumber="1" minValue="0" maxValue="303.58"/>
    </cacheField>
    <cacheField name="OREO_PROMO_CREA_CON_OREO_OPEN_TV_GRPs" numFmtId="2">
      <sharedItems containsSemiMixedTypes="0" containsString="0" containsNumber="1" minValue="0" maxValue="1178.1299999999997"/>
    </cacheField>
    <cacheField name="Total_Open_TV_GRPs" numFmtId="2">
      <sharedItems containsSemiMixedTypes="0" containsString="0" containsNumber="1" minValue="0" maxValue="1178.1299999999997"/>
    </cacheField>
    <cacheField name="OREO_BRAND_BUILDING_OPEN_TV_Spends" numFmtId="2">
      <sharedItems containsSemiMixedTypes="0" containsString="0" containsNumber="1" minValue="0" maxValue="1388993.1"/>
    </cacheField>
    <cacheField name="OREO_PROMO_CREA_CON_OREO_OPEN_TV_Spends" numFmtId="2">
      <sharedItems containsSemiMixedTypes="0" containsString="0" containsNumber="1" minValue="0" maxValue="2888937.45"/>
    </cacheField>
    <cacheField name="OREO_BRAND_BUILDING_PAY_TV_GRPs" numFmtId="2">
      <sharedItems containsSemiMixedTypes="0" containsString="0" containsNumber="1" minValue="0" maxValue="215.69999999999948"/>
    </cacheField>
    <cacheField name="OREO_PROMO_CREA_CON_OREO_PAY_TV_GRPs" numFmtId="2">
      <sharedItems containsSemiMixedTypes="0" containsString="0" containsNumber="1" minValue="0" maxValue="894.3000000000186"/>
    </cacheField>
    <cacheField name="Total_Promo_TV_GRPs" numFmtId="2">
      <sharedItems containsSemiMixedTypes="0" containsString="0" containsNumber="1" minValue="0" maxValue="2072.4300000000185"/>
    </cacheField>
    <cacheField name="Total_Pay_TV_GRPs" numFmtId="2">
      <sharedItems containsSemiMixedTypes="0" containsString="0" containsNumber="1" minValue="0" maxValue="894.3000000000186"/>
    </cacheField>
    <cacheField name="Total_TV_GRPs" numFmtId="2">
      <sharedItems containsSemiMixedTypes="0" containsString="0" containsNumber="1" minValue="0" maxValue="2072.4300000000185"/>
    </cacheField>
    <cacheField name="OREO_BRAND_BUILDING_PAY_TV_Spends" numFmtId="2">
      <sharedItems containsSemiMixedTypes="0" containsString="0" containsNumber="1" minValue="0" maxValue="679901.35862069286"/>
    </cacheField>
    <cacheField name="OREO_PROMO_CREA_CON_OREO_PAY_TV_Spends" numFmtId="2">
      <sharedItems containsSemiMixedTypes="0" containsString="0" containsNumber="1" minValue="0" maxValue="1117798.0499999882"/>
    </cacheField>
    <cacheField name="OREO_RECETOREO_RAPPI_OOH_Spends" numFmtId="2">
      <sharedItems containsSemiMixedTypes="0" containsString="0" containsNumber="1" minValue="0" maxValue="254639.33000000002"/>
    </cacheField>
    <cacheField name="PROMO_CREA_CON_OREO_Radio_Spends" numFmtId="2">
      <sharedItems containsSemiMixedTypes="0" containsString="0" containsNumber="1" minValue="0" maxValue="834355.8"/>
    </cacheField>
    <cacheField name="OREO_Total_Facebook_Impressions" numFmtId="2">
      <sharedItems containsSemiMixedTypes="0" containsString="0" containsNumber="1" minValue="0" maxValue="53603.341"/>
    </cacheField>
    <cacheField name="OREO_Total_Facebook_Impressions_2018" numFmtId="2">
      <sharedItems containsSemiMixedTypes="0" containsString="0" containsNumber="1" minValue="0" maxValue="53603.341"/>
    </cacheField>
    <cacheField name="OREO_Total_Facebook_Impressions_2019" numFmtId="2">
      <sharedItems containsSemiMixedTypes="0" containsString="0" containsNumber="1" minValue="0" maxValue="16071.749"/>
    </cacheField>
    <cacheField name="OREO_Total_Instagram_Impressions" numFmtId="2">
      <sharedItems containsSemiMixedTypes="0" containsString="0" containsNumber="1" minValue="0" maxValue="40628.732000000004"/>
    </cacheField>
    <cacheField name="OREO_Total_Facebook_Spends" numFmtId="2">
      <sharedItems containsSemiMixedTypes="0" containsString="0" containsNumber="1" minValue="0" maxValue="645998.18999999994"/>
    </cacheField>
    <cacheField name="OREO_Total_Instagram_Spends" numFmtId="2">
      <sharedItems containsSemiMixedTypes="0" containsString="0" containsNumber="1" minValue="0" maxValue="417767.87"/>
    </cacheField>
    <cacheField name="OREO_CARRUSEL_Facebook_Impressions" numFmtId="2">
      <sharedItems containsSemiMixedTypes="0" containsString="0" containsNumber="1" minValue="0" maxValue="11867.611999999999"/>
    </cacheField>
    <cacheField name="OREO_CARRUSEL_Instagram_Impressions" numFmtId="2">
      <sharedItems containsSemiMixedTypes="0" containsString="0" containsNumber="1" minValue="0" maxValue="4548.3639999999996"/>
    </cacheField>
    <cacheField name="OREO_CARRUSEL_Facebook_Spends" numFmtId="2">
      <sharedItems containsSemiMixedTypes="0" containsString="0" containsNumber="1" minValue="0" maxValue="355516.82999999996"/>
    </cacheField>
    <cacheField name="OREO_CARRUSEL_Instagram_Spends" numFmtId="2">
      <sharedItems containsSemiMixedTypes="0" containsString="0" containsNumber="1" minValue="0" maxValue="128253.97"/>
    </cacheField>
    <cacheField name="OREO_PROMOTED_POST_Facebook_Impressions" numFmtId="2">
      <sharedItems containsSemiMixedTypes="0" containsString="0" containsNumber="1" minValue="0" maxValue="53603.341"/>
    </cacheField>
    <cacheField name="OREO_PROMOTED_POST_Instagram_Impressions" numFmtId="2">
      <sharedItems containsSemiMixedTypes="0" containsString="0" containsNumber="1" minValue="0" maxValue="22093.983"/>
    </cacheField>
    <cacheField name="OREO_PROMOTED_POST_Facebook_Spends" numFmtId="2">
      <sharedItems containsSemiMixedTypes="0" containsString="0" containsNumber="1" minValue="0" maxValue="588000"/>
    </cacheField>
    <cacheField name="OREO_PROMOTED_POST_Instagram_Spends" numFmtId="2">
      <sharedItems containsSemiMixedTypes="0" containsString="0" containsNumber="1" minValue="0" maxValue="346720"/>
    </cacheField>
    <cacheField name="OREO_PROMOTED_VIDEO_Facebook_Impressions" numFmtId="2">
      <sharedItems containsSemiMixedTypes="0" containsString="0" containsNumber="1" minValue="0" maxValue="47264.445"/>
    </cacheField>
    <cacheField name="OREO_PROMOTED_VIDEO_Instagram_Impressions" numFmtId="2">
      <sharedItems containsSemiMixedTypes="0" containsString="0" containsNumber="1" minValue="0" maxValue="12417.575000000001"/>
    </cacheField>
    <cacheField name="OREO_PROMOTED_VIDEO_Facebook_Spends" numFmtId="2">
      <sharedItems containsSemiMixedTypes="0" containsString="0" containsNumber="1" minValue="0" maxValue="645998.18999999994"/>
    </cacheField>
    <cacheField name="OREO_PROMOTED_VIDEO_Instagram_Spends" numFmtId="2">
      <sharedItems containsSemiMixedTypes="0" containsString="0" containsNumber="1" minValue="0" maxValue="183762.23"/>
    </cacheField>
    <cacheField name="OREO_STORY_Facebook_Impressions" numFmtId="2">
      <sharedItems containsSemiMixedTypes="0" containsString="0" containsNumber="1" minValue="0" maxValue="2004.693"/>
    </cacheField>
    <cacheField name="OREO_STORY_Instagram_Impressions" numFmtId="2">
      <sharedItems containsSemiMixedTypes="0" containsString="0" containsNumber="1" minValue="0" maxValue="28724.213"/>
    </cacheField>
    <cacheField name="OREO_STORY_Facebook_Spends" numFmtId="2">
      <sharedItems containsSemiMixedTypes="0" containsString="0" containsNumber="1" minValue="0" maxValue="20204.84"/>
    </cacheField>
    <cacheField name="OREO_STORY_Instagram_Spends" numFmtId="2">
      <sharedItems containsSemiMixedTypes="0" containsString="0" containsNumber="1" minValue="0" maxValue="216644.42"/>
    </cacheField>
    <cacheField name="OREO_Google_Display_Impressions" numFmtId="2">
      <sharedItems containsSemiMixedTypes="0" containsString="0" containsNumber="1" minValue="0" maxValue="17365.638999999999"/>
    </cacheField>
    <cacheField name="OREO_Google_Programmatic_Impressions" numFmtId="2">
      <sharedItems containsSemiMixedTypes="0" containsString="0" containsNumber="1" minValue="0" maxValue="45812.053"/>
    </cacheField>
    <cacheField name="OREO_Google_Search_Impressions" numFmtId="2">
      <sharedItems containsSemiMixedTypes="0" containsString="0" containsNumber="1" minValue="0" maxValue="165.44300000000001"/>
    </cacheField>
    <cacheField name="OREO_Google_Youtube_Impressions" numFmtId="2">
      <sharedItems containsSemiMixedTypes="0" containsString="0" containsNumber="1" minValue="0" maxValue="28281.01"/>
    </cacheField>
    <cacheField name="OREO_Google_Youtube_Impressions_2018" numFmtId="2">
      <sharedItems containsSemiMixedTypes="0" containsString="0" containsNumber="1" minValue="0" maxValue="16495.864000000001"/>
    </cacheField>
    <cacheField name="OREO_Google_Youtube_Impressions_2019" numFmtId="2">
      <sharedItems containsSemiMixedTypes="0" containsString="0" containsNumber="1" minValue="0" maxValue="28281.01"/>
    </cacheField>
    <cacheField name="OREO_Google_Display_Spends" numFmtId="2">
      <sharedItems containsSemiMixedTypes="0" containsString="0" containsNumber="1" minValue="0" maxValue="309409.62"/>
    </cacheField>
    <cacheField name="OREO_Google_Programmatic_Spends" numFmtId="2">
      <sharedItems containsSemiMixedTypes="0" containsString="0" containsNumber="1" minValue="0" maxValue="1275561.152269"/>
    </cacheField>
    <cacheField name="OREO_Google_Search_Spends" numFmtId="2">
      <sharedItems containsSemiMixedTypes="0" containsString="0" containsNumber="1" minValue="0" maxValue="13188.32"/>
    </cacheField>
    <cacheField name="OREO_Google_Youtube_Spends" numFmtId="2">
      <sharedItems containsSemiMixedTypes="0" containsString="0" containsNumber="1" minValue="0" maxValue="688536.84565100004"/>
    </cacheField>
    <cacheField name="OREO_Other_Digital_ADS_MOVIL_CAPITAL_Y_GBA_Impressions" numFmtId="2">
      <sharedItems containsSemiMixedTypes="0" containsString="0" containsNumber="1" minValue="0" maxValue="157.33199999999999"/>
    </cacheField>
    <cacheField name="OREO_Other_Digital_Tastemade_Impressions" numFmtId="2">
      <sharedItems containsSemiMixedTypes="0" containsString="0" containsNumber="1" minValue="0" maxValue="2482.6666666666697"/>
    </cacheField>
    <cacheField name="OREO_Other_Digital_Twitter_Impressions" numFmtId="2">
      <sharedItems containsSemiMixedTypes="0" containsString="0" containsNumber="1" minValue="0" maxValue="5621.2709999999997"/>
    </cacheField>
    <cacheField name="OREO_Other_Digital_Weup_Impressions" numFmtId="2">
      <sharedItems containsSemiMixedTypes="0" containsString="0" containsNumber="1" minValue="0" maxValue="109.321"/>
    </cacheField>
    <cacheField name="Total_Digital_Impressions" numFmtId="2">
      <sharedItems containsSemiMixedTypes="0" containsString="0" containsNumber="1" minValue="0" maxValue="130071.12599999999"/>
    </cacheField>
    <cacheField name="OREO_Other_Digital_ADS_MOVIL_CAPITAL_Y_GBA_Spends" numFmtId="2">
      <sharedItems containsSemiMixedTypes="0" containsString="0" containsNumber="1" minValue="0" maxValue="200000.04"/>
    </cacheField>
    <cacheField name="OREO_Other_Digital_Tastemade_Spends" numFmtId="2">
      <sharedItems containsSemiMixedTypes="0" containsString="0" containsNumber="1" containsInteger="1" minValue="0" maxValue="700000"/>
    </cacheField>
    <cacheField name="OREO_Other_Digital_Twitter_Spends" numFmtId="2">
      <sharedItems containsSemiMixedTypes="0" containsString="0" containsNumber="1" minValue="0" maxValue="234480"/>
    </cacheField>
    <cacheField name="OREO_Other_Digital_Weup_Spends" numFmtId="2">
      <sharedItems containsSemiMixedTypes="0" containsString="0" containsNumber="1" containsInteger="1" minValue="0" maxValue="72000"/>
    </cacheField>
    <cacheField name="OREO_Promotions_Total_Spends" numFmtId="2">
      <sharedItems containsSemiMixedTypes="0" containsString="0" containsNumber="1" containsInteger="1" minValue="0" maxValue="1643044"/>
    </cacheField>
    <cacheField name="OREO_POP_CREA_CON_OREO_Trade_Spends" numFmtId="2">
      <sharedItems containsSemiMixedTypes="0" containsString="0" containsNumber="1" minValue="0" maxValue="1493091.15"/>
    </cacheField>
    <cacheField name="Oreo_Offer_Catalogs" numFmtId="2">
      <sharedItems containsSemiMixedTypes="0" containsString="0" containsNumber="1" containsInteger="1" minValue="0" maxValue="219"/>
    </cacheField>
    <cacheField name="CHOCOLINAS_Venta_Kg" numFmtId="2">
      <sharedItems containsSemiMixedTypes="0" containsString="0" containsNumber="1" minValue="216759.09" maxValue="461451.52999999997"/>
    </cacheField>
    <cacheField name="CHOCOLINAS_DF" numFmtId="2">
      <sharedItems containsSemiMixedTypes="0" containsString="0" containsNumber="1" containsInteger="1" minValue="47" maxValue="100"/>
    </cacheField>
    <cacheField name="CHOCOLINAS_DP" numFmtId="2">
      <sharedItems containsSemiMixedTypes="0" containsString="0" containsNumber="1" containsInteger="1" minValue="66" maxValue="100"/>
    </cacheField>
    <cacheField name="CHOCOLINAS_SOV" numFmtId="2">
      <sharedItems containsSemiMixedTypes="0" containsString="0" containsNumber="1" minValue="0.2552560760671102" maxValue="0.71031601207367467"/>
    </cacheField>
    <cacheField name="CHOCOLINAS_SOM" numFmtId="2">
      <sharedItems containsSemiMixedTypes="0" containsString="0" containsNumber="1" minValue="0.21475438532785832" maxValue="0.67570774127781597"/>
    </cacheField>
    <cacheField name="CHOCOLINAS_OOS" numFmtId="2">
      <sharedItems containsSemiMixedTypes="0" containsString="0" containsNumber="1" containsInteger="1" minValue="0" maxValue="8"/>
    </cacheField>
    <cacheField name="CHOCOLINAS_PI" numFmtId="2">
      <sharedItems containsSemiMixedTypes="0" containsString="0" containsNumber="1" minValue="36.443929063745728" maxValue="122.58099763196104"/>
    </cacheField>
    <cacheField name="CHOCOLINAS_TDP" numFmtId="2">
      <sharedItems containsSemiMixedTypes="0" containsString="0" containsNumber="1" containsInteger="1" minValue="65" maxValue="100"/>
    </cacheField>
    <cacheField name="CHOCOLINAS_SOVI" numFmtId="2">
      <sharedItems containsSemiMixedTypes="0" containsString="0" containsNumber="1" minValue="0.23855988290679575" maxValue="0.59415875138206498"/>
    </cacheField>
    <cacheField name="CHOCOLINAS_Precio_Promedio" numFmtId="2">
      <sharedItems containsSemiMixedTypes="0" containsString="0" containsNumber="1" minValue="30.242305638018863" maxValue="300.32329384463429"/>
    </cacheField>
    <cacheField name="CHOCOLINAS_Price" numFmtId="2">
      <sharedItems containsSemiMixedTypes="0" containsString="0" containsNumber="1" minValue="89.839834186786106" maxValue="323.77384197226644"/>
    </cacheField>
    <cacheField name="CHOCOLINAS_OPEN_TV_GRPs" numFmtId="2">
      <sharedItems containsSemiMixedTypes="0" containsString="0" containsNumber="1" minValue="0" maxValue="2082.2600000000007"/>
    </cacheField>
    <cacheField name="CHOCOLINAS_OPEN_TV_Spends" numFmtId="2">
      <sharedItems containsSemiMixedTypes="0" containsString="0" containsNumber="1" containsInteger="1" minValue="0" maxValue="298611500"/>
    </cacheField>
    <cacheField name="CHOCOLINAS_PAY_TV_GRPs" numFmtId="2">
      <sharedItems containsSemiMixedTypes="0" containsString="0" containsNumber="1" minValue="0" maxValue="1873.8200000000043"/>
    </cacheField>
    <cacheField name="CHOCOLINAS_PAY_TV_Spends" numFmtId="2">
      <sharedItems containsSemiMixedTypes="0" containsString="0" containsNumber="1" containsInteger="1" minValue="0" maxValue="89850170"/>
    </cacheField>
    <cacheField name="PITUSAS_Venta_Kg" numFmtId="2">
      <sharedItems containsSemiMixedTypes="0" containsString="0" containsNumber="1" minValue="18705.580000000002" maxValue="518383.36000000004"/>
    </cacheField>
    <cacheField name="PITUSAS_DF" numFmtId="2">
      <sharedItems containsSemiMixedTypes="0" containsString="0" containsNumber="1" containsInteger="1" minValue="22" maxValue="86"/>
    </cacheField>
    <cacheField name="PITUSAS_DP" numFmtId="2">
      <sharedItems containsSemiMixedTypes="0" containsString="0" containsNumber="1" containsInteger="1" minValue="27" maxValue="86"/>
    </cacheField>
    <cacheField name="PITUSAS_SOV" numFmtId="2">
      <sharedItems containsSemiMixedTypes="0" containsString="0" containsNumber="1" minValue="1.3919530276638571E-2" maxValue="0.15366001347849004"/>
    </cacheField>
    <cacheField name="PITUSAS_SOM" numFmtId="2">
      <sharedItems containsSemiMixedTypes="0" containsString="0" containsNumber="1" minValue="1.4935797129527141E-2" maxValue="0.17461927632892538"/>
    </cacheField>
    <cacheField name="PITUSAS_OOS" numFmtId="2">
      <sharedItems containsSemiMixedTypes="0" containsString="0" containsNumber="1" containsInteger="1" minValue="0" maxValue="4"/>
    </cacheField>
    <cacheField name="PITUSAS_PI" numFmtId="2">
      <sharedItems containsSemiMixedTypes="0" containsString="0" containsNumber="1" minValue="13.072447915641286" maxValue="723.64369386168357"/>
    </cacheField>
    <cacheField name="PITUSAS_TDP" numFmtId="2">
      <sharedItems containsSemiMixedTypes="0" containsString="0" containsNumber="1" containsInteger="1" minValue="30" maxValue="85"/>
    </cacheField>
    <cacheField name="PITUSAS_SOVI" numFmtId="2">
      <sharedItems containsSemiMixedTypes="0" containsString="0" containsNumber="1" minValue="1.7149899718094965E-2" maxValue="0.16839406912410473"/>
    </cacheField>
    <cacheField name="PITUSAS_Precio_Promedio" numFmtId="2">
      <sharedItems containsSemiMixedTypes="0" containsString="0" containsNumber="1" minValue="10.799727131956203" maxValue="1101.5438019644284"/>
    </cacheField>
    <cacheField name="PITUSAS_Price" numFmtId="2">
      <sharedItems containsSemiMixedTypes="0" containsString="0" containsNumber="1" minValue="60.174808202396967" maxValue="248.8830857430838"/>
    </cacheField>
    <cacheField name="PITUSAS_OOH_Spends" numFmtId="2">
      <sharedItems containsSemiMixedTypes="0" containsString="0" containsNumber="1" containsInteger="1" minValue="0" maxValue="762135"/>
    </cacheField>
    <cacheField name="PITUSAS_OPEN_TV_GRPs" numFmtId="2">
      <sharedItems containsSemiMixedTypes="0" containsString="0" containsNumber="1" minValue="0" maxValue="378.56000000000006"/>
    </cacheField>
    <cacheField name="PITUSAS_OPEN_TV_Spends" numFmtId="2">
      <sharedItems containsSemiMixedTypes="0" containsString="0" containsNumber="1" containsInteger="1" minValue="0" maxValue="14080000"/>
    </cacheField>
    <cacheField name="PITUSAS_PAY_TV_GRPs" numFmtId="2">
      <sharedItems containsSemiMixedTypes="0" containsString="0" containsNumber="1" minValue="0" maxValue="63.149999999999984"/>
    </cacheField>
    <cacheField name="PITUSAS_PAY_TV_Spends" numFmtId="2">
      <sharedItems containsSemiMixedTypes="0" containsString="0" containsNumber="1" containsInteger="1" minValue="0" maxValue="296830"/>
    </cacheField>
    <cacheField name="OPERA_Venta_Kg" numFmtId="2">
      <sharedItems containsSemiMixedTypes="0" containsString="0" containsNumber="1" minValue="94840.9" maxValue="322764.79999999993"/>
    </cacheField>
    <cacheField name="OPERA_DF" numFmtId="2">
      <sharedItems containsSemiMixedTypes="0" containsString="0" containsNumber="1" containsInteger="1" minValue="46" maxValue="100"/>
    </cacheField>
    <cacheField name="OPERA_DP" numFmtId="2">
      <sharedItems containsSemiMixedTypes="0" containsString="0" containsNumber="1" containsInteger="1" minValue="59" maxValue="100"/>
    </cacheField>
    <cacheField name="OPERA_SOV" numFmtId="2">
      <sharedItems containsSemiMixedTypes="0" containsString="0" containsNumber="1" minValue="8.7409814451232595E-2" maxValue="0.16551964962516275"/>
    </cacheField>
    <cacheField name="OPERA_SOM" numFmtId="2">
      <sharedItems containsSemiMixedTypes="0" containsString="0" containsNumber="1" minValue="4.6113019547831396E-2" maxValue="0.10057730461848929"/>
    </cacheField>
    <cacheField name="OPERA_OOS" numFmtId="2">
      <sharedItems containsSemiMixedTypes="0" containsString="0" containsNumber="1" containsInteger="1" minValue="0" maxValue="8"/>
    </cacheField>
    <cacheField name="OPERA_PI" numFmtId="2">
      <sharedItems containsSemiMixedTypes="0" containsString="0" containsNumber="1" minValue="73.447574463287339" maxValue="154.89932723722274"/>
    </cacheField>
    <cacheField name="OPERA_TDP" numFmtId="2">
      <sharedItems containsSemiMixedTypes="0" containsString="0" containsNumber="1" containsInteger="1" minValue="57" maxValue="100"/>
    </cacheField>
    <cacheField name="OPERA_SOVI" numFmtId="2">
      <sharedItems containsSemiMixedTypes="0" containsString="0" containsNumber="1" minValue="4.5893412046522489E-2" maxValue="9.2488553938097656E-2"/>
    </cacheField>
    <cacheField name="OPERA_Precio_Promedio" numFmtId="2">
      <sharedItems containsSemiMixedTypes="0" containsString="0" containsNumber="1" minValue="60.599208860317177" maxValue="269.05488981513133"/>
    </cacheField>
    <cacheField name="OPERA_Price" numFmtId="2">
      <sharedItems containsSemiMixedTypes="0" containsString="0" containsNumber="1" minValue="136.56495664002574" maxValue="560.75155788658083"/>
    </cacheField>
    <cacheField name="OPERA_OPEN_TV_GRPs" numFmtId="2">
      <sharedItems containsSemiMixedTypes="0" containsString="0" containsNumber="1" minValue="0" maxValue="1890.9499999999991"/>
    </cacheField>
    <cacheField name="OPERA_OPEN_TV_Spends" numFmtId="2">
      <sharedItems containsSemiMixedTypes="0" containsString="0" containsNumber="1" containsInteger="1" minValue="0" maxValue="210342300"/>
    </cacheField>
    <cacheField name="OPERA_PAY_TV_GRPs" numFmtId="2">
      <sharedItems containsSemiMixedTypes="0" containsString="0" containsNumber="1" minValue="0" maxValue="785.89999999999804"/>
    </cacheField>
    <cacheField name="OPERA_PAY_TV_Spends" numFmtId="2">
      <sharedItems containsSemiMixedTypes="0" containsString="0" containsNumber="1" containsInteger="1" minValue="0" maxValue="29899773"/>
    </cacheField>
    <cacheField name="RUMBA_Venta_Kg" numFmtId="2">
      <sharedItems containsSemiMixedTypes="0" containsString="0" containsNumber="1" minValue="70389.88" maxValue="241438.3"/>
    </cacheField>
    <cacheField name="RUMBA_DF" numFmtId="2">
      <sharedItems containsSemiMixedTypes="0" containsString="0" containsNumber="1" containsInteger="1" minValue="55" maxValue="98"/>
    </cacheField>
    <cacheField name="RUMBA_DP" numFmtId="2">
      <sharedItems containsSemiMixedTypes="0" containsString="0" containsNumber="1" containsInteger="1" minValue="73" maxValue="99"/>
    </cacheField>
    <cacheField name="RUMBA_SOV" numFmtId="2">
      <sharedItems containsSemiMixedTypes="0" containsString="0" containsNumber="1" minValue="9.5494174539479226E-2" maxValue="0.14754487614918452"/>
    </cacheField>
    <cacheField name="RUMBA_SOM" numFmtId="2">
      <sharedItems containsSemiMixedTypes="0" containsString="0" containsNumber="1" minValue="6.1619200050023595E-2" maxValue="0.12730381541073893"/>
    </cacheField>
    <cacheField name="RUMBA_OOS" numFmtId="2">
      <sharedItems containsSemiMixedTypes="0" containsString="0" containsNumber="1" containsInteger="1" minValue="0" maxValue="9"/>
    </cacheField>
    <cacheField name="RUMBA_PI" numFmtId="2">
      <sharedItems containsSemiMixedTypes="0" containsString="0" containsNumber="1" minValue="35.827565043510297" maxValue="117.61563454550428"/>
    </cacheField>
    <cacheField name="RUMBA_TDP" numFmtId="2">
      <sharedItems containsSemiMixedTypes="0" containsString="0" containsNumber="1" containsInteger="1" minValue="69" maxValue="99"/>
    </cacheField>
    <cacheField name="RUMBA_SOVI" numFmtId="2">
      <sharedItems containsSemiMixedTypes="0" containsString="0" containsNumber="1" minValue="5.7632994465640665E-2" maxValue="0.12182669380534857"/>
    </cacheField>
    <cacheField name="RUMBA_Precio_Promedio" numFmtId="2">
      <sharedItems containsSemiMixedTypes="0" containsString="0" containsNumber="1" minValue="38.173949224328105" maxValue="183.60938445508936"/>
    </cacheField>
    <cacheField name="RUMBA_Price" numFmtId="2">
      <sharedItems containsSemiMixedTypes="0" containsString="0" containsNumber="1" minValue="99.793199897434022" maxValue="419.50267976510628"/>
    </cacheField>
    <cacheField name="RUMBA_Radio_Spends" numFmtId="2">
      <sharedItems containsSemiMixedTypes="0" containsString="0" containsNumber="1" containsInteger="1" minValue="0" maxValue="25920"/>
    </cacheField>
    <cacheField name="MANA_Venta_Kg" numFmtId="2">
      <sharedItems containsSemiMixedTypes="0" containsString="0" containsNumber="1" minValue="135658.09" maxValue="1343660.7499999998"/>
    </cacheField>
    <cacheField name="MANA_DF" numFmtId="2">
      <sharedItems containsSemiMixedTypes="0" containsString="0" containsNumber="1" containsInteger="1" minValue="43" maxValue="99"/>
    </cacheField>
    <cacheField name="MANA_DP" numFmtId="2">
      <sharedItems containsSemiMixedTypes="0" containsString="0" containsNumber="1" containsInteger="1" minValue="56" maxValue="100"/>
    </cacheField>
    <cacheField name="MANA_SOV" numFmtId="2">
      <sharedItems containsSemiMixedTypes="0" containsString="0" containsNumber="1" minValue="4.3270902200398434E-2" maxValue="0.14877624479840229"/>
    </cacheField>
    <cacheField name="MANA_SOM" numFmtId="2">
      <sharedItems containsSemiMixedTypes="0" containsString="0" containsNumber="1" minValue="4.1351994922989167E-2" maxValue="0.13106598955649784"/>
    </cacheField>
    <cacheField name="MANA_OOS" numFmtId="2">
      <sharedItems containsSemiMixedTypes="0" containsString="0" containsNumber="1" containsInteger="1" minValue="0" maxValue="9"/>
    </cacheField>
    <cacheField name="MANA_PI" numFmtId="2">
      <sharedItems containsSemiMixedTypes="0" containsString="0" containsNumber="1" minValue="34.620810716336763" maxValue="85.186852693826282"/>
    </cacheField>
    <cacheField name="MANA_TDP" numFmtId="2">
      <sharedItems containsSemiMixedTypes="0" containsString="0" containsNumber="1" containsInteger="1" minValue="55" maxValue="100"/>
    </cacheField>
    <cacheField name="MANA_SOVI" numFmtId="2">
      <sharedItems containsSemiMixedTypes="0" containsString="0" containsNumber="1" minValue="3.7158801035176436E-2" maxValue="0.15114510406445397"/>
    </cacheField>
    <cacheField name="MANA_Precio_Promedio" numFmtId="2">
      <sharedItems containsSemiMixedTypes="0" containsString="0" containsNumber="1" minValue="32.139874906906577" maxValue="215.85248608613821"/>
    </cacheField>
    <cacheField name="MANA_Price" numFmtId="2">
      <sharedItems containsSemiMixedTypes="0" containsString="0" containsNumber="1" minValue="84.806503862447045" maxValue="304.16284344172436"/>
    </cacheField>
    <cacheField name="SONRISAS_Venta_Kg" numFmtId="2">
      <sharedItems containsSemiMixedTypes="0" containsString="0" containsNumber="1" minValue="86870.33" maxValue="310786.07"/>
    </cacheField>
    <cacheField name="SONRISAS_DF" numFmtId="2">
      <sharedItems containsSemiMixedTypes="0" containsString="0" containsNumber="1" containsInteger="1" minValue="65" maxValue="100"/>
    </cacheField>
    <cacheField name="SONRISAS_DP" numFmtId="2">
      <sharedItems containsSemiMixedTypes="0" containsString="0" containsNumber="1" containsInteger="1" minValue="81" maxValue="99"/>
    </cacheField>
    <cacheField name="SONRISAS_SOV" numFmtId="2">
      <sharedItems containsSemiMixedTypes="0" containsString="0" containsNumber="1" minValue="8.9381028206182767E-2" maxValue="0.16526114586971993"/>
    </cacheField>
    <cacheField name="SONRISAS_SOM" numFmtId="2">
      <sharedItems containsSemiMixedTypes="0" containsString="0" containsNumber="1" minValue="6.923904204907283E-2" maxValue="0.14244304671196781"/>
    </cacheField>
    <cacheField name="SONRISAS_OOS" numFmtId="2">
      <sharedItems containsSemiMixedTypes="0" containsString="0" containsNumber="1" containsInteger="1" minValue="0" maxValue="11"/>
    </cacheField>
    <cacheField name="SONRISAS_PI" numFmtId="2">
      <sharedItems containsSemiMixedTypes="0" containsString="0" containsNumber="1" minValue="56.766426482136957" maxValue="161.86135930855508"/>
    </cacheField>
    <cacheField name="SONRISAS_TDP" numFmtId="2">
      <sharedItems containsSemiMixedTypes="0" containsString="0" containsNumber="1" containsInteger="1" minValue="75" maxValue="99"/>
    </cacheField>
    <cacheField name="SONRISAS_SOVI" numFmtId="2">
      <sharedItems containsSemiMixedTypes="0" containsString="0" containsNumber="1" minValue="6.3887643335953717E-2" maxValue="0.13479027943359631"/>
    </cacheField>
    <cacheField name="SONRISAS_Precio_Promedio" numFmtId="2">
      <sharedItems containsSemiMixedTypes="0" containsString="0" containsNumber="1" minValue="47.166924748944957" maxValue="240.02183198540379"/>
    </cacheField>
    <cacheField name="SONRISAS_Price" numFmtId="2">
      <sharedItems containsSemiMixedTypes="0" containsString="0" containsNumber="1" minValue="96.603812910813161" maxValue="403.93582818753657"/>
    </cacheField>
    <cacheField name="SONRISAS_OPEN_TV_GRPs" numFmtId="2">
      <sharedItems containsSemiMixedTypes="0" containsString="0" containsNumber="1" minValue="0" maxValue="1192.2899999999991"/>
    </cacheField>
    <cacheField name="SONRISAS_OPEN_TV_Spends" numFmtId="2">
      <sharedItems containsSemiMixedTypes="0" containsString="0" containsNumber="1" containsInteger="1" minValue="0" maxValue="139683600"/>
    </cacheField>
    <cacheField name="SONRISAS_PAY_TV_GRPs" numFmtId="2">
      <sharedItems containsSemiMixedTypes="0" containsString="0" containsNumber="1" minValue="0" maxValue="642.08000000000004"/>
    </cacheField>
    <cacheField name="SONRISAS_PAY_TV_Spends" numFmtId="2">
      <sharedItems containsSemiMixedTypes="0" containsString="0" containsNumber="1" containsInteger="1" minValue="0" maxValue="26997970"/>
    </cacheField>
    <cacheField name="POLVORITA_Venta_Kg" numFmtId="2">
      <sharedItems containsSemiMixedTypes="0" containsString="0" containsNumber="1" minValue="53252.32" maxValue="187589.9"/>
    </cacheField>
    <cacheField name="POLVORITA_DF" numFmtId="2">
      <sharedItems containsSemiMixedTypes="0" containsString="0" containsNumber="1" containsInteger="1" minValue="25" maxValue="93"/>
    </cacheField>
    <cacheField name="POLVORITA_DP" numFmtId="2">
      <sharedItems containsSemiMixedTypes="0" containsString="0" containsNumber="1" containsInteger="1" minValue="22" maxValue="93"/>
    </cacheField>
    <cacheField name="POLVORITA_SOV" numFmtId="2">
      <sharedItems containsSemiMixedTypes="0" containsString="0" containsNumber="1" minValue="4.1615896489513277E-2" maxValue="0.10184094541843121"/>
    </cacheField>
    <cacheField name="POLVORITA_SOM" numFmtId="2">
      <sharedItems containsSemiMixedTypes="0" containsString="0" containsNumber="1" minValue="4.7369937478683143E-2" maxValue="0.13329125546688417"/>
    </cacheField>
    <cacheField name="POLVORITA_OOS" numFmtId="2">
      <sharedItems containsSemiMixedTypes="0" containsString="0" containsNumber="1" containsInteger="1" minValue="0" maxValue="5"/>
    </cacheField>
    <cacheField name="POLVORITA_PI" numFmtId="2">
      <sharedItems containsSemiMixedTypes="0" containsString="0" containsNumber="1" minValue="16.157651287403219" maxValue="67.094209215115313"/>
    </cacheField>
    <cacheField name="POLVORITA_TDP" numFmtId="2">
      <sharedItems containsSemiMixedTypes="0" containsString="0" containsNumber="1" containsInteger="1" minValue="24" maxValue="92"/>
    </cacheField>
    <cacheField name="POLVORITA_SOVI" numFmtId="2">
      <sharedItems containsSemiMixedTypes="0" containsString="0" containsNumber="1" minValue="5.7454943743309381E-2" maxValue="0.12079233568514251"/>
    </cacheField>
    <cacheField name="POLVORITA_Precio_Promedio" numFmtId="2">
      <sharedItems containsSemiMixedTypes="0" containsString="0" containsNumber="1" minValue="16.48768707597393" maxValue="155.05606810800518"/>
    </cacheField>
    <cacheField name="POLVORITA_Price" numFmtId="2">
      <sharedItems containsSemiMixedTypes="0" containsString="0" containsNumber="1" minValue="60.27965951435975" maxValue="238.99686376581326"/>
    </cacheField>
    <cacheField name="MILKA_Venta_Kg" numFmtId="2">
      <sharedItems containsSemiMixedTypes="0" containsString="0" containsNumber="1" minValue="0" maxValue="79363.319999999992"/>
    </cacheField>
    <cacheField name="MILKA_DF" numFmtId="2">
      <sharedItems containsSemiMixedTypes="0" containsString="0" containsNumber="1" containsInteger="1" minValue="0" maxValue="97"/>
    </cacheField>
    <cacheField name="MILKA_DP" numFmtId="2">
      <sharedItems containsSemiMixedTypes="0" containsString="0" containsNumber="1" containsInteger="1" minValue="0" maxValue="98"/>
    </cacheField>
    <cacheField name="MILKA_SOV" numFmtId="2">
      <sharedItems containsSemiMixedTypes="0" containsString="0" containsNumber="1" minValue="0" maxValue="0.20802513837952666"/>
    </cacheField>
    <cacheField name="MILKA_SOM" numFmtId="2">
      <sharedItems containsSemiMixedTypes="0" containsString="0" containsNumber="1" minValue="0" maxValue="0.12165782279191158"/>
    </cacheField>
    <cacheField name="MILKA_OOS" numFmtId="2">
      <sharedItems containsSemiMixedTypes="0" containsString="0" containsNumber="1" containsInteger="1" minValue="0" maxValue="4"/>
    </cacheField>
    <cacheField name="MILKA_PI" numFmtId="2">
      <sharedItems containsSemiMixedTypes="0" containsString="0" containsNumber="1" minValue="0" maxValue="229.76514257020889"/>
    </cacheField>
    <cacheField name="MILKA_TDP" numFmtId="2">
      <sharedItems containsSemiMixedTypes="0" containsString="0" containsNumber="1" containsInteger="1" minValue="0" maxValue="98"/>
    </cacheField>
    <cacheField name="MILKA_SOVI" numFmtId="2">
      <sharedItems containsSemiMixedTypes="0" containsString="0" containsNumber="1" minValue="0" maxValue="0.13401355394278555"/>
    </cacheField>
    <cacheField name="MILKA_Precio_Promedio" numFmtId="2">
      <sharedItems containsSemiMixedTypes="0" containsString="0" containsNumber="1" minValue="0" maxValue="531.200834801459"/>
    </cacheField>
    <cacheField name="MILKA_Price" numFmtId="2">
      <sharedItems containsSemiMixedTypes="0" containsString="0" containsNumber="1" minValue="0" maxValue="437.65705268765703"/>
    </cacheField>
    <cacheField name="DUQUESA_Venta_Kg" numFmtId="2">
      <sharedItems containsSemiMixedTypes="0" containsString="0" containsNumber="1" minValue="3395.43" maxValue="72211.209999999992"/>
    </cacheField>
    <cacheField name="DUQUESA_DF" numFmtId="2">
      <sharedItems containsSemiMixedTypes="0" containsString="0" containsNumber="1" containsInteger="1" minValue="10" maxValue="63"/>
    </cacheField>
    <cacheField name="DUQUESA_DP" numFmtId="2">
      <sharedItems containsSemiMixedTypes="0" containsString="0" containsNumber="1" containsInteger="1" minValue="19" maxValue="80"/>
    </cacheField>
    <cacheField name="DUQUESA_SOV" numFmtId="2">
      <sharedItems containsSemiMixedTypes="0" containsString="0" containsNumber="1" minValue="1.0922453063368184E-2" maxValue="6.6856128183811939E-2"/>
    </cacheField>
    <cacheField name="DUQUESA_SOM" numFmtId="2">
      <sharedItems containsSemiMixedTypes="0" containsString="0" containsNumber="1" minValue="5.5716423039726118E-3" maxValue="4.0891194452960557E-2"/>
    </cacheField>
    <cacheField name="DUQUESA_OOS" numFmtId="2">
      <sharedItems containsSemiMixedTypes="0" containsString="0" containsNumber="1" containsInteger="1" minValue="0" maxValue="4"/>
    </cacheField>
    <cacheField name="DUQUESA_PI" numFmtId="2">
      <sharedItems containsSemiMixedTypes="0" containsString="0" containsNumber="1" minValue="49.883502216548727" maxValue="110.45946053531272"/>
    </cacheField>
    <cacheField name="DUQUESA_TDP" numFmtId="2">
      <sharedItems containsSemiMixedTypes="0" containsString="0" containsNumber="1" containsInteger="1" minValue="20" maxValue="86"/>
    </cacheField>
    <cacheField name="DUQUESA_SOVI" numFmtId="2">
      <sharedItems containsSemiMixedTypes="0" containsString="0" containsNumber="1" minValue="6.6228231533762829E-3" maxValue="4.0818118221784709E-2"/>
    </cacheField>
    <cacheField name="DUQUESA_Precio_Promedio" numFmtId="2">
      <sharedItems containsSemiMixedTypes="0" containsString="0" containsNumber="1" minValue="50.902421408321509" maxValue="220.35147392562683"/>
    </cacheField>
    <cacheField name="DUQUESA_Price" numFmtId="2">
      <sharedItems containsSemiMixedTypes="0" containsString="0" containsNumber="1" minValue="133.37933410323751" maxValue="453.04431839266311"/>
    </cacheField>
    <cacheField name="MELBA_Venta_Kg" numFmtId="2">
      <sharedItems containsSemiMixedTypes="0" containsString="0" containsNumber="1" minValue="19308.12" maxValue="119790.6"/>
    </cacheField>
    <cacheField name="MELBA_DF" numFmtId="2">
      <sharedItems containsSemiMixedTypes="0" containsString="0" containsNumber="1" containsInteger="1" minValue="15" maxValue="98"/>
    </cacheField>
    <cacheField name="MELBA_DP" numFmtId="2">
      <sharedItems containsSemiMixedTypes="0" containsString="0" containsNumber="1" containsInteger="1" minValue="24" maxValue="99"/>
    </cacheField>
    <cacheField name="MELBA_SOV" numFmtId="2">
      <sharedItems containsSemiMixedTypes="0" containsString="0" containsNumber="1" minValue="3.19786369411693E-2" maxValue="7.1573898391289803E-2"/>
    </cacheField>
    <cacheField name="MELBA_SOM" numFmtId="2">
      <sharedItems containsSemiMixedTypes="0" containsString="0" containsNumber="1" minValue="2.0193642316655349E-2" maxValue="4.5222717435301402E-2"/>
    </cacheField>
    <cacheField name="MELBA_OOS" numFmtId="2">
      <sharedItems containsSemiMixedTypes="0" containsString="0" containsNumber="1" containsInteger="1" minValue="0" maxValue="6"/>
    </cacheField>
    <cacheField name="MELBA_PI" numFmtId="2">
      <sharedItems containsSemiMixedTypes="0" containsString="0" containsNumber="1" minValue="50.079125499476355" maxValue="116.96069373634158"/>
    </cacheField>
    <cacheField name="MELBA_TDP" numFmtId="2">
      <sharedItems containsSemiMixedTypes="0" containsString="0" containsNumber="1" containsInteger="1" minValue="24" maxValue="98"/>
    </cacheField>
    <cacheField name="MELBA_SOVI" numFmtId="2">
      <sharedItems containsSemiMixedTypes="0" containsString="0" containsNumber="1" minValue="1.7172237491280731E-2" maxValue="4.9545348938046442E-2"/>
    </cacheField>
    <cacheField name="MELBA_Precio_Promedio" numFmtId="2">
      <sharedItems containsSemiMixedTypes="0" containsString="0" containsNumber="1" minValue="48.901804636019484" maxValue="270.29851765293728"/>
    </cacheField>
    <cacheField name="MELBA_Price" numFmtId="2">
      <sharedItems containsSemiMixedTypes="0" containsString="0" containsNumber="1" minValue="109.7114847312485" maxValue="405.47294870154303"/>
    </cacheField>
    <cacheField name="PEPITOS_Venta_Kg" numFmtId="2">
      <sharedItems containsSemiMixedTypes="0" containsString="0" containsNumber="1" minValue="137289.43999999997" maxValue="365710.67"/>
    </cacheField>
    <cacheField name="PEPITOS_DF" numFmtId="2">
      <sharedItems containsSemiMixedTypes="0" containsString="0" containsNumber="1" containsInteger="1" minValue="35" maxValue="100"/>
    </cacheField>
    <cacheField name="PEPITOS_DP" numFmtId="2">
      <sharedItems containsSemiMixedTypes="0" containsString="0" containsNumber="1" containsInteger="1" minValue="41" maxValue="100"/>
    </cacheField>
    <cacheField name="PEPITOS_SOV" numFmtId="2">
      <sharedItems containsSemiMixedTypes="0" containsString="0" containsNumber="1" minValue="5.7287127882197468E-2" maxValue="9.9381255882026329E-2"/>
    </cacheField>
    <cacheField name="PEPITOS_SOM" numFmtId="2">
      <sharedItems containsSemiMixedTypes="0" containsString="0" containsNumber="1" minValue="3.2884495240186933E-2" maxValue="7.3294081425921226E-2"/>
    </cacheField>
    <cacheField name="PEPITOS_OOS" numFmtId="2">
      <sharedItems containsSemiMixedTypes="0" containsString="0" containsNumber="1" containsInteger="1" minValue="0" maxValue="9"/>
    </cacheField>
    <cacheField name="PEPITOS_PI" numFmtId="2">
      <sharedItems containsSemiMixedTypes="0" containsString="0" containsNumber="1" minValue="43.780434347697508" maxValue="138.47184883878853"/>
    </cacheField>
    <cacheField name="PEPITOS_TDP" numFmtId="2">
      <sharedItems containsSemiMixedTypes="0" containsString="0" containsNumber="1" containsInteger="1" minValue="39" maxValue="100"/>
    </cacheField>
    <cacheField name="PEPITOS_SOVI" numFmtId="2">
      <sharedItems containsSemiMixedTypes="0" containsString="0" containsNumber="1" minValue="3.1834611201107789E-2" maxValue="6.5980445509202262E-2"/>
    </cacheField>
    <cacheField name="PEPITOS_Precio_Promedio" numFmtId="2">
      <sharedItems containsSemiMixedTypes="0" containsString="0" containsNumber="1" minValue="64.437032939373992" maxValue="175.13508785190481"/>
    </cacheField>
    <cacheField name="PEPITOS_Price" numFmtId="2">
      <sharedItems containsSemiMixedTypes="0" containsString="0" containsNumber="1" minValue="117.67326190833791" maxValue="489.74407279254518"/>
    </cacheField>
    <cacheField name="Dummy_TT" numFmtId="2">
      <sharedItems containsSemiMixedTypes="0" containsString="0" containsNumber="1" containsInteger="1" minValue="0" maxValue="1"/>
    </cacheField>
    <cacheField name="Dummy_MT" numFmtId="2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s v="Argentina"/>
    <s v="TT"/>
    <n v="3375017"/>
    <n v="364307.32999999996"/>
    <n v="59289051.579999998"/>
    <n v="29440571.299999937"/>
    <n v="101.59096"/>
    <n v="66"/>
    <n v="78"/>
    <n v="4.4954531590615007E-2"/>
    <n v="2.5260867117506434E-2"/>
    <n v="11"/>
    <n v="74.740712775935165"/>
    <n v="70"/>
    <n v="2.4004292752304625E-2"/>
    <n v="168.53694739856564"/>
    <n v="157.92421589594704"/>
    <n v="139.63682866812385"/>
    <n v="242.32251994276234"/>
    <n v="162.74460242125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2841.17000000004"/>
    <n v="57"/>
    <n v="75"/>
    <n v="0.2799134109917959"/>
    <n v="0.23378044157766845"/>
    <n v="7"/>
    <n v="39.579353098477689"/>
    <n v="72"/>
    <n v="0.26081739605577425"/>
    <n v="36.19512349785137"/>
    <n v="109.49565933552604"/>
    <n v="0"/>
    <n v="0"/>
    <n v="0"/>
    <n v="0"/>
    <n v="422984.16"/>
    <n v="28"/>
    <n v="42"/>
    <n v="9.7655678922388522E-2"/>
    <n v="0.1197620669774276"/>
    <n v="2"/>
    <n v="26.130729591371011"/>
    <n v="32"/>
    <n v="0.11614391897431235"/>
    <n v="23.896423529090246"/>
    <n v="74.569218549460572"/>
    <n v="0"/>
    <n v="0"/>
    <n v="0"/>
    <n v="0"/>
    <n v="0"/>
    <n v="292758.27"/>
    <n v="46"/>
    <n v="61"/>
    <n v="0.11749584043162635"/>
    <n v="5.5260281362050433E-2"/>
    <n v="6"/>
    <n v="109.94883838234368"/>
    <n v="57"/>
    <n v="5.8892795252539459E-2"/>
    <n v="100.54767125153684"/>
    <n v="194.44230975951595"/>
    <n v="0"/>
    <n v="0"/>
    <n v="0"/>
    <n v="0"/>
    <n v="228820.57"/>
    <n v="63"/>
    <n v="80"/>
    <n v="0.12156033301057563"/>
    <n v="7.774482457258873E-2"/>
    <n v="9"/>
    <n v="116.17166235777108"/>
    <n v="71"/>
    <n v="7.3941724034877948E-2"/>
    <n v="106.23841313242546"/>
    <n v="142.98871535019774"/>
    <n v="0"/>
    <n v="1282689.6200000001"/>
    <n v="45"/>
    <n v="61"/>
    <n v="0.14662054577134628"/>
    <n v="0.12817965196868714"/>
    <n v="8"/>
    <n v="77.565263630019118"/>
    <n v="56"/>
    <n v="0.15114510406445397"/>
    <n v="70.933051615235314"/>
    <n v="104.60612508114002"/>
    <n v="283629.52999999997"/>
    <n v="71"/>
    <n v="84"/>
    <n v="0.12090198509852303"/>
    <n v="8.0305746599674835E-2"/>
    <n v="11"/>
    <n v="159.3764854379306"/>
    <n v="80"/>
    <n v="7.7339138928248993E-2"/>
    <n v="145.74901107469807"/>
    <n v="137.67915082748968"/>
    <n v="0"/>
    <n v="0"/>
    <n v="0"/>
    <n v="0"/>
    <n v="139420.41999999998"/>
    <n v="26"/>
    <n v="26"/>
    <n v="4.1622641883297749E-2"/>
    <n v="4.7369937478683143E-2"/>
    <n v="5"/>
    <n v="53.89143467753631"/>
    <n v="27"/>
    <n v="7.0960129624617146E-2"/>
    <n v="49.283451621265684"/>
    <n v="80.354129760905906"/>
    <n v="0"/>
    <n v="0"/>
    <n v="0"/>
    <n v="0"/>
    <n v="0"/>
    <n v="0"/>
    <n v="0"/>
    <n v="0"/>
    <n v="0"/>
    <n v="0"/>
    <n v="0"/>
    <n v="72211.209999999992"/>
    <n v="20"/>
    <n v="32"/>
    <n v="6.6856128183811939E-2"/>
    <n v="4.0891194452960557E-2"/>
    <n v="4"/>
    <n v="100.01717402482224"/>
    <n v="27"/>
    <n v="4.0128100688900971E-2"/>
    <n v="91.465213105612193"/>
    <n v="149.51776490104515"/>
    <n v="119790.6"/>
    <n v="30"/>
    <n v="46"/>
    <n v="7.1573898391289803E-2"/>
    <n v="4.5222717435301402E-2"/>
    <n v="6"/>
    <n v="54.390992112270169"/>
    <n v="37"/>
    <n v="4.1710465135596946E-2"/>
    <n v="49.740294435231654"/>
    <n v="144.73694046110464"/>
    <n v="338033.87"/>
    <n v="50"/>
    <n v="60"/>
    <n v="6.4249572287471343E-2"/>
    <n v="3.704886846879598E-2"/>
    <n v="9"/>
    <n v="124.80111471332847"/>
    <n v="49"/>
    <n v="3.7909276364077232E-2"/>
    <n v="114.13000481536875"/>
    <n v="158.59031566866364"/>
    <n v="1"/>
    <n v="0"/>
  </r>
  <r>
    <x v="1"/>
    <s v="Argentina"/>
    <s v="TT"/>
    <n v="2836476"/>
    <n v="311751.85000000003"/>
    <n v="51371077.879999995"/>
    <n v="25463891.210000038"/>
    <n v="103.71658692185008"/>
    <n v="65"/>
    <n v="77"/>
    <n v="4.4528937192592814E-2"/>
    <n v="2.4994229300440342E-2"/>
    <n v="9"/>
    <n v="68.226821146484014"/>
    <n v="68"/>
    <n v="2.4391564699094963E-2"/>
    <n v="150.39979849722275"/>
    <n v="161.4655313364278"/>
    <n v="145.69493192933473"/>
    <n v="241.09380153372925"/>
    <n v="164.781950387784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4390.05"/>
    <n v="55"/>
    <n v="72"/>
    <n v="0.2704476085129941"/>
    <n v="0.22548940235960932"/>
    <n v="5"/>
    <n v="39.609477883482434"/>
    <n v="69"/>
    <n v="0.26498273899396346"/>
    <n v="36.635841957465516"/>
    <n v="110.93384576586925"/>
    <n v="0"/>
    <n v="0"/>
    <n v="0"/>
    <n v="0"/>
    <n v="359805.62"/>
    <n v="28"/>
    <n v="39"/>
    <n v="9.5294687206809447E-2"/>
    <n v="0.11779137379176417"/>
    <n v="2"/>
    <n v="25.807070905143917"/>
    <n v="31"/>
    <n v="0.10988055005074078"/>
    <n v="23.869634784058263"/>
    <n v="74.827676677201424"/>
    <n v="0"/>
    <n v="0"/>
    <n v="0"/>
    <n v="0"/>
    <n v="0"/>
    <n v="259616.21000000002"/>
    <n v="47"/>
    <n v="61"/>
    <n v="0.12151945350572078"/>
    <n v="5.666124213496377E-2"/>
    <n v="5"/>
    <n v="101.68780694816805"/>
    <n v="58"/>
    <n v="6.2185033358075174E-2"/>
    <n v="94.053711975534185"/>
    <n v="198.36578987113325"/>
    <n v="0"/>
    <n v="0"/>
    <n v="0"/>
    <n v="0"/>
    <n v="189208.2"/>
    <n v="61"/>
    <n v="79"/>
    <n v="0.11738308220792996"/>
    <n v="7.4330447014141265E-2"/>
    <n v="7"/>
    <n v="117.61563454550428"/>
    <n v="71"/>
    <n v="7.7880813953027969E-2"/>
    <n v="108.78577626323604"/>
    <n v="146.0648857713355"/>
    <n v="0"/>
    <n v="1117259.8700000001"/>
    <n v="45"/>
    <n v="59"/>
    <n v="0.14842522965477259"/>
    <n v="0.12909281566403533"/>
    <n v="8"/>
    <n v="77.600174150165302"/>
    <n v="57"/>
    <n v="0.1486409030213276"/>
    <n v="71.774430463341076"/>
    <n v="106.34393231182641"/>
    <n v="241365.41999999998"/>
    <n v="68"/>
    <n v="84"/>
    <n v="0.11997134582448708"/>
    <n v="7.9017010372506552E-2"/>
    <n v="9"/>
    <n v="161.86135930855508"/>
    <n v="78"/>
    <n v="7.8764575893405436E-2"/>
    <n v="149.70980420627063"/>
    <n v="140.43132574666248"/>
    <n v="0"/>
    <n v="0"/>
    <n v="0"/>
    <n v="0"/>
    <n v="128451.73"/>
    <n v="25"/>
    <n v="27"/>
    <n v="4.3936521423756598E-2"/>
    <n v="5.0462265962256281E-2"/>
    <n v="5"/>
    <n v="54.176092382000412"/>
    <n v="28"/>
    <n v="7.2309688248001713E-2"/>
    <n v="50.108884651763994"/>
    <n v="80.531535620423341"/>
    <n v="0"/>
    <n v="0"/>
    <n v="0"/>
    <n v="0"/>
    <n v="0"/>
    <n v="0"/>
    <n v="0"/>
    <n v="0"/>
    <n v="0"/>
    <n v="0"/>
    <n v="0"/>
    <n v="54389.7"/>
    <n v="18"/>
    <n v="29"/>
    <n v="5.8866340082385886E-2"/>
    <n v="3.5611658779103647E-2"/>
    <n v="3"/>
    <n v="98.93732382135822"/>
    <n v="26"/>
    <n v="4.0106148872761573E-2"/>
    <n v="91.509718201193095"/>
    <n v="152.8909892865745"/>
    <n v="97276.32"/>
    <n v="29"/>
    <n v="44"/>
    <n v="6.7558561960237587E-2"/>
    <n v="4.2461116904204232E-2"/>
    <n v="5"/>
    <n v="54.356648779447909"/>
    <n v="36"/>
    <n v="4.1027815845587165E-2"/>
    <n v="50.275885985655712"/>
    <n v="147.16212218965521"/>
    <n v="286675.49000000011"/>
    <n v="47"/>
    <n v="57"/>
    <n v="6.290959100821622E-2"/>
    <n v="3.6329185418748952E-2"/>
    <n v="6"/>
    <n v="123.49969126619108"/>
    <n v="47"/>
    <n v="3.6231300203961786E-2"/>
    <n v="114.2280942034515"/>
    <n v="160.16523700718184"/>
    <n v="1"/>
    <n v="0"/>
  </r>
  <r>
    <x v="2"/>
    <s v="Argentina"/>
    <s v="TT"/>
    <n v="3145595"/>
    <n v="349537.26"/>
    <n v="59223378.589999996"/>
    <n v="27749927.479999948"/>
    <n v="106.14465709728867"/>
    <n v="67"/>
    <n v="79"/>
    <n v="4.6372785641382808E-2"/>
    <n v="2.5716904837137424E-2"/>
    <n v="8"/>
    <n v="73.397490938858198"/>
    <n v="70"/>
    <n v="2.5320444281993496E-2"/>
    <n v="151.02377342594087"/>
    <n v="165.88175772631556"/>
    <n v="140.95733316569147"/>
    <n v="262.27151972313754"/>
    <n v="169.43366378165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2392.4"/>
    <n v="55"/>
    <n v="72"/>
    <n v="0.25887027114085753"/>
    <n v="0.21774547123654772"/>
    <n v="8"/>
    <n v="39.314241405198167"/>
    <n v="69"/>
    <n v="0.25298314246582088"/>
    <n v="36.940699498934784"/>
    <n v="111.70902524445876"/>
    <n v="0"/>
    <n v="0"/>
    <n v="0"/>
    <n v="0"/>
    <n v="404631.22000000003"/>
    <n v="30"/>
    <n v="42"/>
    <n v="9.8322204634022428E-2"/>
    <n v="0.1215624495380135"/>
    <n v="3"/>
    <n v="25.993798758757265"/>
    <n v="32"/>
    <n v="0.11768761511714963"/>
    <n v="24.42445980036317"/>
    <n v="75.99891288665269"/>
    <n v="0"/>
    <n v="0"/>
    <n v="0"/>
    <n v="0"/>
    <n v="0"/>
    <n v="286667.24"/>
    <n v="46"/>
    <n v="61"/>
    <n v="0.12228154301966808"/>
    <n v="5.7415197137946357E-2"/>
    <n v="6"/>
    <n v="120.39624773918922"/>
    <n v="59"/>
    <n v="5.8474304557111507E-2"/>
    <n v="113.12749399622496"/>
    <n v="200.11943345880752"/>
    <n v="0"/>
    <n v="0"/>
    <n v="0"/>
    <n v="0"/>
    <n v="204491.03"/>
    <n v="61"/>
    <n v="78"/>
    <n v="0.11541753326822879"/>
    <n v="7.3721737582240154E-2"/>
    <n v="8"/>
    <n v="117.37935091434285"/>
    <n v="69"/>
    <n v="7.7145489757498076E-2"/>
    <n v="110.29273806446729"/>
    <n v="147.10635689007972"/>
    <n v="0"/>
    <n v="1223466.0999999999"/>
    <n v="44"/>
    <n v="61"/>
    <n v="0.14877624479840229"/>
    <n v="0.12972817951241991"/>
    <n v="7"/>
    <n v="70.697819719775055"/>
    <n v="57"/>
    <n v="0.14314440653365509"/>
    <n v="66.429538512035577"/>
    <n v="107.75923108126986"/>
    <n v="260981.61"/>
    <n v="68"/>
    <n v="82"/>
    <n v="0.11863955997397264"/>
    <n v="7.8406119517852632E-2"/>
    <n v="10"/>
    <n v="154.97981422815238"/>
    <n v="75"/>
    <n v="7.9011933105939361E-2"/>
    <n v="145.6231264084862"/>
    <n v="142.17877949331373"/>
    <n v="0"/>
    <n v="0"/>
    <n v="0"/>
    <n v="0"/>
    <n v="170524.69"/>
    <n v="25"/>
    <n v="27"/>
    <n v="5.320275760981534E-2"/>
    <n v="6.1476420004695817E-2"/>
    <n v="3"/>
    <n v="42.363186269948706"/>
    <n v="30"/>
    <n v="7.8795269478901683E-2"/>
    <n v="39.805568615363356"/>
    <n v="81.316895342252209"/>
    <n v="0"/>
    <n v="0"/>
    <n v="0"/>
    <n v="0"/>
    <n v="0"/>
    <n v="0"/>
    <n v="0"/>
    <n v="0"/>
    <n v="0"/>
    <n v="0"/>
    <n v="0"/>
    <n v="59593.110000000008"/>
    <n v="18"/>
    <n v="29"/>
    <n v="5.9315910249887034E-2"/>
    <n v="3.5806848651907232E-2"/>
    <n v="4"/>
    <n v="98.796995605853297"/>
    <n v="26"/>
    <n v="3.6048473028389559E-2"/>
    <n v="92.832266263462699"/>
    <n v="155.65401000216301"/>
    <n v="98182.56"/>
    <n v="28"/>
    <n v="42"/>
    <n v="6.3038205327786354E-2"/>
    <n v="3.9329021606432923E-2"/>
    <n v="4"/>
    <n v="52.043880562298149"/>
    <n v="32"/>
    <n v="4.0955881405865813E-2"/>
    <n v="48.901804636019484"/>
    <n v="150.60726181920697"/>
    <n v="309835.03999999998"/>
    <n v="48"/>
    <n v="57"/>
    <n v="6.3743014595008196E-2"/>
    <n v="3.603214679165348E-2"/>
    <n v="5"/>
    <n v="130.91094008582255"/>
    <n v="46"/>
    <n v="3.6321011574940221E-2"/>
    <n v="123.00737661426709"/>
    <n v="166.2255104845469"/>
    <n v="1"/>
    <n v="0"/>
  </r>
  <r>
    <x v="3"/>
    <s v="Argentina"/>
    <s v="TT"/>
    <n v="3216207"/>
    <n v="358163.24000000005"/>
    <n v="62482685.140000001"/>
    <n v="27830544.139999982"/>
    <n v="108.96509960159365"/>
    <n v="68"/>
    <n v="80"/>
    <n v="4.7883739815902493E-2"/>
    <n v="2.6277789011107326E-2"/>
    <n v="6"/>
    <n v="72.693258491696227"/>
    <n v="74"/>
    <n v="2.5839524294757225E-2"/>
    <n v="159.31909882551642"/>
    <n v="170.42548316240206"/>
    <n v="145.28302584270244"/>
    <n v="265.93418210190617"/>
    <n v="174.45309334369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8417.66000000003"/>
    <n v="54"/>
    <n v="71"/>
    <n v="0.2552560760671102"/>
    <n v="0.21475438532785832"/>
    <n v="6"/>
    <n v="39.301930627529067"/>
    <n v="69"/>
    <n v="0.25271501355609644"/>
    <n v="37.626456333414318"/>
    <n v="113.7924587198075"/>
    <n v="0"/>
    <n v="0"/>
    <n v="0"/>
    <n v="0"/>
    <n v="394702.72000000003"/>
    <n v="30"/>
    <n v="43"/>
    <n v="9.7288721719646087E-2"/>
    <n v="0.11824771695238702"/>
    <n v="3"/>
    <n v="43.926643297103631"/>
    <n v="31"/>
    <n v="0.13381753012202594"/>
    <n v="42.054013619733688"/>
    <n v="78.767881736411638"/>
    <n v="0"/>
    <n v="0"/>
    <n v="0"/>
    <n v="0"/>
    <n v="0"/>
    <n v="283800.87"/>
    <n v="46"/>
    <n v="61"/>
    <n v="0.12058435626202507"/>
    <n v="5.668199254129147E-2"/>
    <n v="5"/>
    <n v="119.9198908588795"/>
    <n v="60"/>
    <n v="6.0315905729126595E-2"/>
    <n v="114.8076052464683"/>
    <n v="203.66917032354411"/>
    <n v="0"/>
    <n v="0"/>
    <n v="0"/>
    <n v="0"/>
    <n v="203823.13"/>
    <n v="61"/>
    <n v="78"/>
    <n v="0.1157963696284435"/>
    <n v="7.3275258253876485E-2"/>
    <n v="5"/>
    <n v="116.93744828091693"/>
    <n v="70"/>
    <n v="7.6048531744194958E-2"/>
    <n v="111.95230669917453"/>
    <n v="151.29236775041181"/>
    <n v="0"/>
    <n v="1228981.25"/>
    <n v="43"/>
    <n v="59"/>
    <n v="0.14867060049734288"/>
    <n v="0.12994818896473673"/>
    <n v="8"/>
    <n v="78.872127807717206"/>
    <n v="57"/>
    <n v="0.1347585071094366"/>
    <n v="75.509742791155205"/>
    <n v="109.53030521824481"/>
    <n v="274970.83999999997"/>
    <n v="67"/>
    <n v="82"/>
    <n v="0.12388028067124597"/>
    <n v="8.2377628556702359E-2"/>
    <n v="8"/>
    <n v="112.38888913096305"/>
    <n v="75"/>
    <n v="7.7100432755149606E-2"/>
    <n v="107.59765644400841"/>
    <n v="143.9701074121169"/>
    <n v="0"/>
    <n v="0"/>
    <n v="0"/>
    <n v="0"/>
    <n v="168320.37999999998"/>
    <n v="27"/>
    <n v="27"/>
    <n v="5.3062470902536185E-2"/>
    <n v="6.0511872788385823E-2"/>
    <n v="5"/>
    <n v="34.418713829256475"/>
    <n v="31"/>
    <n v="7.5376885825892692E-2"/>
    <n v="32.951415166401027"/>
    <n v="83.951084117086737"/>
    <n v="0"/>
    <n v="0"/>
    <n v="0"/>
    <n v="0"/>
    <n v="0"/>
    <n v="0"/>
    <n v="0"/>
    <n v="0"/>
    <n v="0"/>
    <n v="0"/>
    <n v="0"/>
    <n v="54432.780000000006"/>
    <n v="18"/>
    <n v="27"/>
    <n v="5.4418031859059822E-2"/>
    <n v="3.2614682576150238E-2"/>
    <n v="2"/>
    <n v="98.228497624336867"/>
    <n v="24"/>
    <n v="4.0818118221784709E-2"/>
    <n v="94.040934314054908"/>
    <n v="159.73831834420361"/>
    <n v="97313.64"/>
    <n v="27"/>
    <n v="41"/>
    <n v="6.303125278740189E-2"/>
    <n v="3.8871840080306475E-2"/>
    <n v="3"/>
    <n v="59.240505349388386"/>
    <n v="31"/>
    <n v="4.0373249136490305E-2"/>
    <n v="56.715032877719437"/>
    <n v="155.2387986925574"/>
    <n v="310653.2"/>
    <n v="48"/>
    <n v="56"/>
    <n v="6.3946141237460272E-2"/>
    <n v="3.6026164603679391E-2"/>
    <n v="5"/>
    <n v="131.10039082083884"/>
    <n v="46"/>
    <n v="3.5760403708304127E-2"/>
    <n v="125.51147110973297"/>
    <n v="169.93222628963741"/>
    <n v="1"/>
    <n v="0"/>
  </r>
  <r>
    <x v="4"/>
    <s v="Argentina"/>
    <s v="TT"/>
    <n v="3421892"/>
    <n v="379841.61000000004"/>
    <n v="67251268.269999996"/>
    <n v="29949099.839999985"/>
    <n v="110.52201108471894"/>
    <n v="70"/>
    <n v="82"/>
    <n v="4.7238626550751013E-2"/>
    <n v="2.5900905972788775E-2"/>
    <n v="6"/>
    <n v="76.100496595890618"/>
    <n v="75"/>
    <n v="2.6874959453842263E-2"/>
    <n v="160.27046300095262"/>
    <n v="172.87847649643172"/>
    <n v="143.73844742824605"/>
    <n v="267.25493861415202"/>
    <n v="177.05081934019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9223.55"/>
    <n v="54"/>
    <n v="74"/>
    <n v="0.27781801391591593"/>
    <n v="0.23345485931899654"/>
    <n v="4"/>
    <n v="62.216232678059129"/>
    <n v="71"/>
    <n v="0.24072473053721585"/>
    <n v="60.397553080910676"/>
    <n v="115.52423948988553"/>
    <n v="0"/>
    <n v="0"/>
    <n v="0"/>
    <n v="0"/>
    <n v="447536.60000000003"/>
    <n v="31"/>
    <n v="44"/>
    <n v="0.10134135350761363"/>
    <n v="0.12461083590497483"/>
    <n v="1"/>
    <n v="43.294214126998725"/>
    <n v="31"/>
    <n v="0.13444404298833496"/>
    <n v="42.028655276549138"/>
    <n v="78.94898030686204"/>
    <n v="0"/>
    <n v="0"/>
    <n v="0"/>
    <n v="0"/>
    <n v="0"/>
    <n v="313158.07999999996"/>
    <n v="46"/>
    <n v="61"/>
    <n v="0.12294156590375153"/>
    <n v="5.8129905083661657E-2"/>
    <n v="5"/>
    <n v="106.54551699292405"/>
    <n v="61"/>
    <n v="6.0337498509466125E-2"/>
    <n v="103.43102179477621"/>
    <n v="205.31220187580664"/>
    <n v="0"/>
    <n v="0"/>
    <n v="0"/>
    <n v="0"/>
    <n v="233763.9"/>
    <n v="62"/>
    <n v="80"/>
    <n v="0.12176964069928073"/>
    <n v="7.8106277743738364E-2"/>
    <n v="6"/>
    <n v="115.77674185938001"/>
    <n v="73"/>
    <n v="7.5202083802848957E-2"/>
    <n v="112.39240325222691"/>
    <n v="151.34522285091927"/>
    <n v="0"/>
    <n v="1294154.6099999999"/>
    <n v="44"/>
    <n v="57"/>
    <n v="0.14588921344910119"/>
    <n v="0.12717909899689311"/>
    <n v="6"/>
    <n v="84.609002629041001"/>
    <n v="55"/>
    <n v="0.13733608452736018"/>
    <n v="82.13574669255965"/>
    <n v="111.35842323352695"/>
    <n v="306910.02999999997"/>
    <n v="68"/>
    <n v="83"/>
    <n v="0.12749445987451405"/>
    <n v="8.5455168104510107E-2"/>
    <n v="6"/>
    <n v="123.80256397847643"/>
    <n v="80"/>
    <n v="8.2165389856538762E-2"/>
    <n v="120.18361780493667"/>
    <n v="144.83336285881563"/>
    <n v="0"/>
    <n v="0"/>
    <n v="0"/>
    <n v="0"/>
    <n v="187589.9"/>
    <n v="26"/>
    <n v="25"/>
    <n v="5.3998575562208016E-2"/>
    <n v="6.2678406851186613E-2"/>
    <n v="4"/>
    <n v="33.923266107887812"/>
    <n v="30"/>
    <n v="7.7554931796685336E-2"/>
    <n v="32.931634996786961"/>
    <n v="83.633445404043613"/>
    <n v="0"/>
    <n v="0"/>
    <n v="0"/>
    <n v="0"/>
    <n v="0"/>
    <n v="0"/>
    <n v="0"/>
    <n v="0"/>
    <n v="0"/>
    <n v="0"/>
    <n v="0"/>
    <n v="61078.760000000009"/>
    <n v="17"/>
    <n v="27"/>
    <n v="5.6248100620702818E-2"/>
    <n v="3.4013197310071804E-2"/>
    <n v="3"/>
    <n v="100.10098458782242"/>
    <n v="25"/>
    <n v="3.9133609172299355E-2"/>
    <n v="97.174873338586579"/>
    <n v="160.53733065307807"/>
    <n v="100466.87999999999"/>
    <n v="28"/>
    <n v="41"/>
    <n v="6.0440634768625129E-2"/>
    <n v="3.7298288445577553E-2"/>
    <n v="3"/>
    <n v="58.771170462700155"/>
    <n v="33"/>
    <n v="3.8875155477281036E-2"/>
    <n v="57.053195522395882"/>
    <n v="157.30978865871023"/>
    <n v="344120.07"/>
    <n v="49"/>
    <n v="56"/>
    <n v="6.5515806659667927E-2"/>
    <n v="3.708999766308832E-2"/>
    <n v="5"/>
    <n v="138.47184883878853"/>
    <n v="46"/>
    <n v="3.7885107033021892E-2"/>
    <n v="134.42409609931187"/>
    <n v="171.47662244750794"/>
    <n v="1"/>
    <n v="0"/>
  </r>
  <r>
    <x v="5"/>
    <s v="Argentina"/>
    <s v="TT"/>
    <n v="3626096"/>
    <n v="404768.71"/>
    <n v="72395286.139999986"/>
    <n v="30201125.949999943"/>
    <n v="111.81876447876448"/>
    <n v="70"/>
    <n v="85"/>
    <n v="4.9726218031340842E-2"/>
    <n v="2.7373005304501704E-2"/>
    <n v="5"/>
    <n v="57.493798544015569"/>
    <n v="78"/>
    <n v="2.7068387305655722E-2"/>
    <n v="169.01018851205626"/>
    <n v="174.49464966306866"/>
    <n v="145.56820405543243"/>
    <n v="270.38781998970228"/>
    <n v="178.855935133918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3943.33"/>
    <n v="55"/>
    <n v="73"/>
    <n v="0.27947610018236119"/>
    <n v="0.23413599502458568"/>
    <n v="6"/>
    <n v="66.432970243457135"/>
    <n v="72"/>
    <n v="0.25134217919025403"/>
    <n v="65.406977168583097"/>
    <n v="117.52138395478472"/>
    <n v="0"/>
    <n v="0"/>
    <n v="0"/>
    <n v="0"/>
    <n v="451284.01999999996"/>
    <n v="31"/>
    <n v="45"/>
    <n v="0.10179213250451359"/>
    <n v="0.12461787411703711"/>
    <n v="2"/>
    <n v="35.004256372802466"/>
    <n v="30"/>
    <n v="0.12427590430795836"/>
    <n v="34.463649434741498"/>
    <n v="80.421891340180863"/>
    <n v="0"/>
    <n v="0"/>
    <n v="0"/>
    <n v="0"/>
    <n v="0"/>
    <n v="319768.42000000004"/>
    <n v="47"/>
    <n v="60"/>
    <n v="0.12455011981870169"/>
    <n v="5.8867378331076803E-2"/>
    <n v="4"/>
    <n v="106.85670021916592"/>
    <n v="59"/>
    <n v="6.0286818642138633E-2"/>
    <n v="105.20640166971106"/>
    <n v="208.30987716047755"/>
    <n v="0"/>
    <n v="0"/>
    <n v="0"/>
    <n v="0"/>
    <n v="237146.04"/>
    <n v="62"/>
    <n v="81"/>
    <n v="0.12164826132164888"/>
    <n v="7.8582801208180633E-2"/>
    <n v="6"/>
    <n v="116.51006400375893"/>
    <n v="73"/>
    <n v="7.4530601901368412E-2"/>
    <n v="114.71067857235469"/>
    <n v="152.41187582132932"/>
    <n v="0"/>
    <n v="1323370.67"/>
    <n v="43"/>
    <n v="57"/>
    <n v="0.14683880066898269"/>
    <n v="0.12897757790360495"/>
    <n v="5"/>
    <n v="83.746357175723745"/>
    <n v="56"/>
    <n v="0.1337767331762611"/>
    <n v="82.452975558232652"/>
    <n v="112.09003885510022"/>
    <n v="304093.22000000003"/>
    <n v="67"/>
    <n v="82"/>
    <n v="0.12532971177763363"/>
    <n v="8.3972507180299583E-2"/>
    <n v="7"/>
    <n v="104.18272640913183"/>
    <n v="80"/>
    <n v="8.146576937492854E-2"/>
    <n v="102.57372480306871"/>
    <n v="146.94585114393536"/>
    <n v="0"/>
    <n v="0"/>
    <n v="0"/>
    <n v="0"/>
    <n v="179520.8"/>
    <n v="25"/>
    <n v="24"/>
    <n v="5.1305383335611777E-2"/>
    <n v="5.9487593970085059E-2"/>
    <n v="3"/>
    <n v="33.752574942457628"/>
    <n v="28"/>
    <n v="6.7776304987874333E-2"/>
    <n v="33.231299015410855"/>
    <n v="84.913538876832092"/>
    <n v="0"/>
    <n v="0"/>
    <n v="0"/>
    <n v="0"/>
    <n v="0"/>
    <n v="0"/>
    <n v="0"/>
    <n v="0"/>
    <n v="0"/>
    <n v="0"/>
    <n v="0"/>
    <n v="65418.8"/>
    <n v="16"/>
    <n v="25"/>
    <n v="6.0361227229925381E-2"/>
    <n v="3.6129583242445078E-2"/>
    <n v="2"/>
    <n v="98.989144295396713"/>
    <n v="22"/>
    <n v="3.96408268198244E-2"/>
    <n v="97.460352549933717"/>
    <n v="164.48849122882109"/>
    <n v="102560.04"/>
    <n v="28"/>
    <n v="38"/>
    <n v="6.1155823634151632E-2"/>
    <n v="3.7761331630749337E-2"/>
    <n v="3"/>
    <n v="80.882306754528145"/>
    <n v="31"/>
    <n v="3.7725704730539891E-2"/>
    <n v="79.633157630141994"/>
    <n v="159.45235083761671"/>
    <n v="361624.72999999992"/>
    <n v="47"/>
    <n v="51"/>
    <n v="6.7769012990703217E-2"/>
    <n v="3.8655211824464367E-2"/>
    <n v="5"/>
    <n v="128.65156736540195"/>
    <n v="42"/>
    <n v="3.7671839604614295E-2"/>
    <n v="126.6646681389355"/>
    <n v="172.6090296147612"/>
    <n v="1"/>
    <n v="0"/>
  </r>
  <r>
    <x v="6"/>
    <s v="Argentina"/>
    <s v="TT"/>
    <n v="3621025"/>
    <n v="401200.80000000005"/>
    <n v="73399701.569999993"/>
    <n v="30858761.210000034"/>
    <n v="113.79314024390244"/>
    <n v="71"/>
    <n v="84"/>
    <n v="4.848254156804728E-2"/>
    <n v="2.655621062283654E-2"/>
    <n v="6"/>
    <n v="56.9677102511165"/>
    <n v="76"/>
    <n v="2.7170783877961055E-2"/>
    <n v="166.89990142467474"/>
    <n v="179.22007404781493"/>
    <n v="144.65318448095235"/>
    <n v="274.92726530342929"/>
    <n v="182.950037911190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3064.61000000004"/>
    <n v="55"/>
    <n v="71"/>
    <n v="0.28612954404765761"/>
    <n v="0.23950589415223891"/>
    <n v="7"/>
    <n v="65.414362624245086"/>
    <n v="70"/>
    <n v="0.25330510919024296"/>
    <n v="65.552059971184278"/>
    <n v="119.71807551950494"/>
    <n v="0"/>
    <n v="0"/>
    <n v="0"/>
    <n v="0"/>
    <n v="448721.89999999997"/>
    <n v="31"/>
    <n v="45"/>
    <n v="9.8572858768010793E-2"/>
    <n v="0.12128201785874021"/>
    <n v="2"/>
    <n v="35.19570702018531"/>
    <n v="32"/>
    <n v="0.11913854910379253"/>
    <n v="35.269794044592579"/>
    <n v="81.446826620229601"/>
    <n v="0"/>
    <n v="0"/>
    <n v="0"/>
    <n v="0"/>
    <n v="0"/>
    <n v="319030.99"/>
    <n v="47"/>
    <n v="59"/>
    <n v="0.12220182878774938"/>
    <n v="5.748582396159934E-2"/>
    <n v="5"/>
    <n v="106.79822931258849"/>
    <n v="57"/>
    <n v="5.9707630338779433E-2"/>
    <n v="107.02303977078429"/>
    <n v="213.02480404803308"/>
    <n v="0"/>
    <n v="0"/>
    <n v="0"/>
    <n v="0"/>
    <n v="241438.3"/>
    <n v="63"/>
    <n v="81"/>
    <n v="0.12115294063155968"/>
    <n v="7.8308076906566521E-2"/>
    <n v="6"/>
    <n v="115.46091969163379"/>
    <n v="73"/>
    <n v="7.3373233895931395E-2"/>
    <n v="115.70396512812334"/>
    <n v="155.03888306039266"/>
    <n v="0"/>
    <n v="1343660.7499999998"/>
    <n v="43"/>
    <n v="57"/>
    <n v="0.14570252224878533"/>
    <n v="0.12817729677341613"/>
    <n v="7"/>
    <n v="81.351216570555891"/>
    <n v="56"/>
    <n v="0.13320718558971009"/>
    <n v="81.522461022732017"/>
    <n v="113.91192511204933"/>
    <n v="310786.07"/>
    <n v="67"/>
    <n v="81"/>
    <n v="0.12519201877344335"/>
    <n v="8.4000272088319491E-2"/>
    <n v="6"/>
    <n v="103.43204211108001"/>
    <n v="79"/>
    <n v="8.3397775919468897E-2"/>
    <n v="103.64976673937007"/>
    <n v="149.35135931285464"/>
    <n v="0"/>
    <n v="0"/>
    <n v="0"/>
    <n v="0"/>
    <n v="169297.84"/>
    <n v="27"/>
    <n v="25"/>
    <n v="4.794347574874866E-2"/>
    <n v="5.4910046479102928E-2"/>
    <n v="3"/>
    <n v="33.852049115372594"/>
    <n v="28"/>
    <n v="6.7577423972113373E-2"/>
    <n v="33.923307737556492"/>
    <n v="87.496551048731646"/>
    <n v="0"/>
    <n v="0"/>
    <n v="0"/>
    <n v="0"/>
    <n v="0"/>
    <n v="0"/>
    <n v="0"/>
    <n v="0"/>
    <n v="0"/>
    <n v="0"/>
    <n v="0"/>
    <n v="66113.920000000013"/>
    <n v="15"/>
    <n v="23"/>
    <n v="5.9206268668615197E-2"/>
    <n v="3.5738971626530024E-2"/>
    <n v="2"/>
    <n v="94.316071902700756"/>
    <n v="20"/>
    <n v="4.0189513638007393E-2"/>
    <n v="94.514607397869113"/>
    <n v="166.01176605471281"/>
    <n v="103271.04000000001"/>
    <n v="26"/>
    <n v="36"/>
    <n v="5.9881273587605449E-2"/>
    <n v="3.7216577773659436E-2"/>
    <n v="4"/>
    <n v="92.132532455083961"/>
    <n v="29"/>
    <n v="3.6655074848932323E-2"/>
    <n v="92.326471595922584"/>
    <n v="161.23815611811401"/>
    <n v="365710.67"/>
    <n v="45"/>
    <n v="49"/>
    <n v="6.7449007889388804E-2"/>
    <n v="3.8262763361597736E-2"/>
    <n v="6"/>
    <n v="136.12028390591087"/>
    <n v="40"/>
    <n v="3.8083046635724017E-2"/>
    <n v="136.40681733995376"/>
    <n v="176.64952091772435"/>
    <n v="1"/>
    <n v="0"/>
  </r>
  <r>
    <x v="7"/>
    <s v="Argentina"/>
    <s v="TT"/>
    <n v="3521799"/>
    <n v="392029.7"/>
    <n v="73349506.729999989"/>
    <n v="30204001.279999934"/>
    <n v="115.40431547619046"/>
    <n v="72"/>
    <n v="85"/>
    <n v="4.8783039364151966E-2"/>
    <n v="2.6517194958765051E-2"/>
    <n v="5"/>
    <n v="62.845302479167145"/>
    <n v="79"/>
    <n v="2.6289725031517636E-2"/>
    <n v="179.00443288757509"/>
    <n v="182.81143374238681"/>
    <n v="145.35874993097929"/>
    <n v="283.01332127534084"/>
    <n v="187.10191276324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3847.79000000004"/>
    <n v="55"/>
    <n v="72"/>
    <n v="0.28879354214027081"/>
    <n v="0.23965739290633192"/>
    <n v="5"/>
    <n v="65.800933676084085"/>
    <n v="71"/>
    <n v="0.25461194275117499"/>
    <n v="66.922015170503229"/>
    <n v="122.55572430137306"/>
    <n v="0"/>
    <n v="0"/>
    <n v="0"/>
    <n v="0"/>
    <n v="422650.7"/>
    <n v="30"/>
    <n v="45"/>
    <n v="9.3856796569945278E-2"/>
    <n v="0.11673606182485824"/>
    <n v="2"/>
    <n v="34.845869884037825"/>
    <n v="32"/>
    <n v="0.11683601070121752"/>
    <n v="35.439555379083167"/>
    <n v="81.770686384761689"/>
    <n v="0"/>
    <n v="0"/>
    <n v="0"/>
    <n v="0"/>
    <n v="0"/>
    <n v="313215.82"/>
    <n v="47"/>
    <n v="60"/>
    <n v="0.12188626752423552"/>
    <n v="5.7673442597782149E-2"/>
    <n v="5"/>
    <n v="105.18778763275702"/>
    <n v="59"/>
    <n v="5.9831378475140418E-2"/>
    <n v="106.97992150633509"/>
    <n v="214.93931293125618"/>
    <n v="0"/>
    <n v="0"/>
    <n v="0"/>
    <n v="0"/>
    <n v="227553.05"/>
    <n v="62"/>
    <n v="80"/>
    <n v="0.11637166304735089"/>
    <n v="7.5420143148661689E-2"/>
    <n v="8"/>
    <n v="116.27131317880011"/>
    <n v="72"/>
    <n v="7.0004770739566943E-2"/>
    <n v="118.25228229662802"/>
    <n v="156.9267001255312"/>
    <n v="0"/>
    <n v="1290939.8500000001"/>
    <n v="43"/>
    <n v="56"/>
    <n v="0.1423277488964349"/>
    <n v="0.12584378776898769"/>
    <n v="6"/>
    <n v="81.219862734771013"/>
    <n v="57"/>
    <n v="0.13508262923010814"/>
    <n v="82.603643784739745"/>
    <n v="115.02566503001668"/>
    <n v="300744.75"/>
    <n v="67"/>
    <n v="82"/>
    <n v="0.12341870730345279"/>
    <n v="8.3065656177788258E-2"/>
    <n v="7"/>
    <n v="114.98452130444866"/>
    <n v="78"/>
    <n v="8.3849801457816134E-2"/>
    <n v="116.94356674312932"/>
    <n v="151.11112789167561"/>
    <n v="0"/>
    <n v="0"/>
    <n v="0"/>
    <n v="0"/>
    <n v="169428.15000000002"/>
    <n v="27"/>
    <n v="26"/>
    <n v="4.8657181967366694E-2"/>
    <n v="5.6155236444481525E-2"/>
    <n v="2"/>
    <n v="33.798723175771919"/>
    <n v="28"/>
    <n v="7.4349835007382153E-2"/>
    <n v="34.374567939219787"/>
    <n v="88.123887323328503"/>
    <n v="856.83"/>
    <n v="1"/>
    <n v="2"/>
    <n v="1.545560128699434E-3"/>
    <n v="7.0996896387532282E-4"/>
    <n v="0"/>
    <n v="54.423510299066002"/>
    <n v="1"/>
    <n v="2.7133881003581798E-3"/>
    <n v="55.350749273484823"/>
    <n v="221.40299709393929"/>
    <n v="67308"/>
    <n v="15"/>
    <n v="22"/>
    <n v="6.1658313391805247E-2"/>
    <n v="3.7180919607172347E-2"/>
    <n v="2"/>
    <n v="94.267296237864642"/>
    <n v="21"/>
    <n v="3.7959667459508455E-2"/>
    <n v="95.873372556803091"/>
    <n v="168.65859095501278"/>
    <n v="108459.00000000003"/>
    <n v="24"/>
    <n v="34"/>
    <n v="6.4094126790952638E-2"/>
    <n v="3.9941813352293992E-2"/>
    <n v="4"/>
    <n v="91.134816245384968"/>
    <n v="26"/>
    <n v="3.9822593731334281E-2"/>
    <n v="92.687523027524819"/>
    <n v="163.20272702127068"/>
    <n v="359900.48"/>
    <n v="45"/>
    <n v="48"/>
    <n v="6.8016790944222569E-2"/>
    <n v="3.8479145881511675E-2"/>
    <n v="6"/>
    <n v="124.42359788884615"/>
    <n v="39"/>
    <n v="3.6826731919234884E-2"/>
    <n v="126.5434613204031"/>
    <n v="179.77432569692601"/>
    <n v="1"/>
    <n v="0"/>
  </r>
  <r>
    <x v="8"/>
    <s v="Argentina"/>
    <s v="TT"/>
    <n v="3484846"/>
    <n v="378819.68"/>
    <n v="72475847.379999995"/>
    <n v="30222729.500000052"/>
    <n v="117.6073309608541"/>
    <n v="72"/>
    <n v="86"/>
    <n v="4.7372593060869814E-2"/>
    <n v="2.5608578384251977E-2"/>
    <n v="9"/>
    <n v="72.447880525214885"/>
    <n v="80"/>
    <n v="2.5023791452131721E-2"/>
    <n v="182.78485399366377"/>
    <n v="186.18552908526581"/>
    <n v="153.09385465997627"/>
    <n v="277.85357586228037"/>
    <n v="191.32017475966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1777.5"/>
    <n v="55"/>
    <n v="72"/>
    <n v="0.29660628613525158"/>
    <n v="0.24389413679189664"/>
    <n v="6"/>
    <n v="89.040805207343737"/>
    <n v="70"/>
    <n v="0.26619649081527708"/>
    <n v="92.089085472366762"/>
    <n v="125.77608497490252"/>
    <n v="0"/>
    <n v="0"/>
    <n v="0"/>
    <n v="0"/>
    <n v="418039.5"/>
    <n v="31"/>
    <n v="45"/>
    <n v="9.2481586767856616E-2"/>
    <n v="0.11539449496343301"/>
    <n v="4"/>
    <n v="34.810386908533367"/>
    <n v="30"/>
    <n v="0.12070899276895902"/>
    <n v="36.002108110784413"/>
    <n v="82.887542421230521"/>
    <n v="0"/>
    <n v="0"/>
    <n v="0"/>
    <n v="0"/>
    <n v="0"/>
    <n v="310886.13"/>
    <n v="50"/>
    <n v="60"/>
    <n v="0.12117842552482955"/>
    <n v="5.721077866642775E-2"/>
    <n v="6"/>
    <n v="105.11832284281894"/>
    <n v="57"/>
    <n v="6.0978289124240602E-2"/>
    <n v="108.71701120000434"/>
    <n v="219.06173749211646"/>
    <n v="0"/>
    <n v="0"/>
    <n v="0"/>
    <n v="0"/>
    <n v="227350.89"/>
    <n v="61"/>
    <n v="79"/>
    <n v="0.11598351369675648"/>
    <n v="7.5308791052626417E-2"/>
    <n v="8"/>
    <n v="114.97223513913244"/>
    <n v="70"/>
    <n v="7.2168982837309534E-2"/>
    <n v="118.9082686754879"/>
    <n v="159.28308809347524"/>
    <n v="0"/>
    <n v="1296188.1000000001"/>
    <n v="43"/>
    <n v="58"/>
    <n v="0.14324621082228697"/>
    <n v="0.12628103424545103"/>
    <n v="7"/>
    <n v="78.230248665504405"/>
    <n v="56"/>
    <n v="0.13644550543109027"/>
    <n v="80.908433376206375"/>
    <n v="117.31784961611665"/>
    <n v="299109.12"/>
    <n v="67"/>
    <n v="82"/>
    <n v="0.12388977104621629"/>
    <n v="8.25652739546308E-2"/>
    <n v="8"/>
    <n v="105.58689855845012"/>
    <n v="77"/>
    <n v="8.0026573556400124E-2"/>
    <n v="109.20162843843286"/>
    <n v="155.18763169106978"/>
    <n v="0"/>
    <n v="0"/>
    <n v="0"/>
    <n v="0"/>
    <n v="161423.04000000001"/>
    <n v="26"/>
    <n v="25"/>
    <n v="4.5900614576898618E-2"/>
    <n v="5.347053618501231E-2"/>
    <n v="3"/>
    <n v="43.248703638898952"/>
    <n v="26"/>
    <n v="6.9179652148217391E-2"/>
    <n v="44.729307610115185"/>
    <n v="88.781615375351606"/>
    <n v="22077.18"/>
    <n v="10"/>
    <n v="20"/>
    <n v="3.7435865016912304E-2"/>
    <n v="1.8282375490714188E-2"/>
    <n v="1"/>
    <n v="51.191193720868469"/>
    <n v="19"/>
    <n v="3.3979578855466805E-2"/>
    <n v="52.943706012271491"/>
    <n v="211.77482404908599"/>
    <n v="66346.840000000011"/>
    <n v="14"/>
    <n v="22"/>
    <n v="6.0885695325883199E-2"/>
    <n v="3.6628405182858058E-2"/>
    <n v="3"/>
    <n v="80.934733882860201"/>
    <n v="21"/>
    <n v="3.8756082933350172E-2"/>
    <n v="83.70550568209886"/>
    <n v="171.91601740188378"/>
    <n v="107195.04000000001"/>
    <n v="22"/>
    <n v="30"/>
    <n v="6.4285363382223737E-2"/>
    <n v="3.9453105917455177E-2"/>
    <n v="5"/>
    <n v="89.720218536468863"/>
    <n v="24"/>
    <n v="3.8128544778274327E-2"/>
    <n v="92.791758274922543"/>
    <n v="168.51943177594779"/>
    <n v="346504.16000000003"/>
    <n v="45"/>
    <n v="50"/>
    <n v="6.5603044973902708E-2"/>
    <n v="3.7025060454130031E-2"/>
    <n v="5"/>
    <n v="128.0956495855396"/>
    <n v="40"/>
    <n v="3.628115206238583E-2"/>
    <n v="132.48095854313084"/>
    <n v="183.25140061810509"/>
    <n v="1"/>
    <n v="0"/>
  </r>
  <r>
    <x v="9"/>
    <s v="Argentina"/>
    <s v="TT"/>
    <n v="3558616"/>
    <n v="385957.31"/>
    <n v="74862842.010000005"/>
    <n v="30769890.810000069"/>
    <n v="119.3528"/>
    <n v="72"/>
    <n v="86"/>
    <n v="4.7585504766579245E-2"/>
    <n v="2.5627079869477546E-2"/>
    <n v="6"/>
    <n v="77.75330319076555"/>
    <n v="82"/>
    <n v="2.5701869965011562E-2"/>
    <n v="176.2498283471802"/>
    <n v="189.16564691159246"/>
    <n v="153.34032760402627"/>
    <n v="281.76795382483715"/>
    <n v="193.96663846061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8168.76"/>
    <n v="55"/>
    <n v="71"/>
    <n v="0.29614356328036151"/>
    <n v="0.24302237544039573"/>
    <n v="5"/>
    <n v="88.479799651291543"/>
    <n v="72"/>
    <n v="0.25438432327626675"/>
    <n v="92.426309380523819"/>
    <n v="127.29387795793708"/>
    <n v="0"/>
    <n v="0"/>
    <n v="0"/>
    <n v="0"/>
    <n v="439465.9"/>
    <n v="31"/>
    <n v="46"/>
    <n v="9.4945525371579464E-2"/>
    <n v="0.11915159698218525"/>
    <n v="1"/>
    <n v="35.025420348968794"/>
    <n v="33"/>
    <n v="0.12698658848388669"/>
    <n v="36.58767707561632"/>
    <n v="83.238858464331358"/>
    <n v="0"/>
    <n v="0"/>
    <n v="0"/>
    <n v="0"/>
    <n v="0"/>
    <n v="319671.38999999996"/>
    <n v="50"/>
    <n v="61"/>
    <n v="0.12243511890781672"/>
    <n v="5.7781285006815404E-2"/>
    <n v="4"/>
    <n v="103.47197984686454"/>
    <n v="60"/>
    <n v="5.9936390187876318E-2"/>
    <n v="108.08719345243259"/>
    <n v="221.3452938656788"/>
    <n v="0"/>
    <n v="0"/>
    <n v="0"/>
    <n v="0"/>
    <n v="223011.94"/>
    <n v="61"/>
    <n v="79"/>
    <n v="0.11209689363828186"/>
    <n v="7.2557790164184136E-2"/>
    <n v="5"/>
    <n v="88.476224808177079"/>
    <n v="71"/>
    <n v="6.838194303018591E-2"/>
    <n v="92.422575086854678"/>
    <n v="161.38419929444137"/>
    <n v="0"/>
    <n v="1336347.9300000002"/>
    <n v="45"/>
    <n v="59"/>
    <n v="0.1452366690207437"/>
    <n v="0.12787821333069568"/>
    <n v="7"/>
    <n v="73.785514461004979"/>
    <n v="57"/>
    <n v="0.13152554191041954"/>
    <n v="77.076607477087705"/>
    <n v="118.6400172895093"/>
    <n v="286650.2"/>
    <n v="67"/>
    <n v="82"/>
    <n v="0.1179263136107952"/>
    <n v="7.771895181233128E-2"/>
    <n v="7"/>
    <n v="104.6925086317264"/>
    <n v="80"/>
    <n v="8.2480134859078652E-2"/>
    <n v="109.36216210654425"/>
    <n v="158.50219075374795"/>
    <n v="0"/>
    <n v="0"/>
    <n v="0"/>
    <n v="0"/>
    <n v="162164.82999999999"/>
    <n v="27"/>
    <n v="25"/>
    <n v="4.5209323520933806E-2"/>
    <n v="5.2760949513064606E-2"/>
    <n v="5"/>
    <n v="42.906616098210655"/>
    <n v="27"/>
    <n v="6.0484788162154766E-2"/>
    <n v="44.820401827240055"/>
    <n v="89.509037502151372"/>
    <n v="40172.129999999997"/>
    <n v="15"/>
    <n v="26"/>
    <n v="6.5023873798756751E-2"/>
    <n v="3.2675391494602558E-2"/>
    <n v="2"/>
    <n v="49.749881198437706"/>
    <n v="27"/>
    <n v="4.4789768878534857E-2"/>
    <n v="51.968900578585206"/>
    <n v="207.87560231434082"/>
    <n v="67196.08"/>
    <n v="12"/>
    <n v="20"/>
    <n v="6.1247021190903465E-2"/>
    <n v="3.6437503992654156E-2"/>
    <n v="2"/>
    <n v="103.90488875147649"/>
    <n v="24"/>
    <n v="3.5726916017301845E-2"/>
    <n v="108.53941161419311"/>
    <n v="175.58517014683"/>
    <n v="113656.68"/>
    <n v="21"/>
    <n v="27"/>
    <n v="6.6906434035718443E-2"/>
    <n v="4.1087374256472659E-2"/>
    <n v="5"/>
    <n v="83.793203262131328"/>
    <n v="25"/>
    <n v="3.8373894160897842E-2"/>
    <n v="87.530674337120487"/>
    <n v="170.10260980700829"/>
    <n v="348644.82000000007"/>
    <n v="42"/>
    <n v="47"/>
    <n v="6.4656947117423008E-2"/>
    <n v="3.6591267614943218E-2"/>
    <n v="5"/>
    <n v="129.49953582090416"/>
    <n v="42"/>
    <n v="3.4805885948881149E-2"/>
    <n v="135.27566980925454"/>
    <n v="184.58194640608744"/>
    <n v="1"/>
    <n v="0"/>
  </r>
  <r>
    <x v="10"/>
    <s v="Argentina"/>
    <s v="TT"/>
    <n v="3380659"/>
    <n v="367640.7"/>
    <n v="72107315.820000008"/>
    <n v="30061147.47000001"/>
    <n v="120.994"/>
    <n v="72"/>
    <n v="86"/>
    <n v="4.6489715455281418E-2"/>
    <n v="2.4979670679502495E-2"/>
    <n v="6"/>
    <n v="58.761202456262183"/>
    <n v="81"/>
    <n v="2.4564782877335732E-2"/>
    <n v="182.56636580122304"/>
    <n v="191.16551518015115"/>
    <n v="153.58544906526544"/>
    <n v="287.77899812526988"/>
    <n v="196.135291386399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5074.77"/>
    <n v="54"/>
    <n v="71"/>
    <n v="0.2854275498450991"/>
    <n v="0.23587031244976323"/>
    <n v="8"/>
    <n v="88.445524285986821"/>
    <n v="70"/>
    <n v="0.26194132884731008"/>
    <n v="93.209767817766718"/>
    <n v="127.52877047960291"/>
    <n v="0"/>
    <n v="0"/>
    <n v="0"/>
    <n v="0"/>
    <n v="405301.27999999997"/>
    <n v="31"/>
    <n v="45"/>
    <n v="8.9252668616491657E-2"/>
    <n v="0.11244908695697113"/>
    <n v="2"/>
    <n v="34.702746221493229"/>
    <n v="35"/>
    <n v="0.1280904487375443"/>
    <n v="36.572058835731916"/>
    <n v="83.647091023250667"/>
    <n v="0"/>
    <n v="0"/>
    <n v="0"/>
    <n v="0"/>
    <n v="0"/>
    <n v="300158.37999999995"/>
    <n v="51"/>
    <n v="61"/>
    <n v="0.11774722404847508"/>
    <n v="5.5518429440083977E-2"/>
    <n v="5"/>
    <n v="115.22253065155593"/>
    <n v="60"/>
    <n v="5.6523489661662291E-2"/>
    <n v="121.42915558598423"/>
    <n v="223.51108708009423"/>
    <n v="0"/>
    <n v="0"/>
    <n v="0"/>
    <n v="0"/>
    <n v="200800.43999999997"/>
    <n v="61"/>
    <n v="78"/>
    <n v="0.10337634135589593"/>
    <n v="6.6853456190095611E-2"/>
    <n v="6"/>
    <n v="97.524142455350855"/>
    <n v="71"/>
    <n v="6.971549121709561E-2"/>
    <n v="102.77741862320896"/>
    <n v="162.96069152039709"/>
    <n v="0"/>
    <n v="1319583.5"/>
    <n v="45"/>
    <n v="59"/>
    <n v="0.14640536649016586"/>
    <n v="0.12921625907970974"/>
    <n v="6"/>
    <n v="80.380242690772363"/>
    <n v="58"/>
    <n v="0.13393480106003725"/>
    <n v="84.710038397383244"/>
    <n v="119.40579318398571"/>
    <n v="286621.52"/>
    <n v="67"/>
    <n v="81"/>
    <n v="0.12082569869064479"/>
    <n v="7.9521900908428492E-2"/>
    <n v="6"/>
    <n v="105.84552481845947"/>
    <n v="78"/>
    <n v="7.85179782138542E-2"/>
    <n v="111.54704404235639"/>
    <n v="160.12462574338451"/>
    <n v="0"/>
    <n v="0"/>
    <n v="0"/>
    <n v="0"/>
    <n v="174932.62"/>
    <n v="27"/>
    <n v="26"/>
    <n v="4.9765419510226769E-2"/>
    <n v="5.8241158472504537E-2"/>
    <n v="5"/>
    <n v="41.446329942637647"/>
    <n v="27"/>
    <n v="6.3084025130807811E-2"/>
    <n v="43.678895252632799"/>
    <n v="90.049898983963089"/>
    <n v="44274.76"/>
    <n v="15"/>
    <n v="27"/>
    <n v="7.2421862302405257E-2"/>
    <n v="3.6851521938734262E-2"/>
    <n v="1"/>
    <n v="49.13084893943239"/>
    <n v="28"/>
    <n v="5.3278964429818249E-2"/>
    <n v="51.777351757525054"/>
    <n v="207.10940703010019"/>
    <n v="57799.759999999995"/>
    <n v="11"/>
    <n v="19"/>
    <n v="5.4187565313875224E-2"/>
    <n v="3.207258678448812E-2"/>
    <n v="2"/>
    <n v="103.86512795067627"/>
    <n v="26"/>
    <n v="3.436397991473103E-2"/>
    <n v="109.45997029019877"/>
    <n v="178.05378690153731"/>
    <n v="110447.40000000001"/>
    <n v="20"/>
    <n v="25"/>
    <n v="6.7401482927217454E-2"/>
    <n v="4.08575378354636E-2"/>
    <n v="3"/>
    <n v="86.098814395870406"/>
    <n v="25"/>
    <n v="3.8734438022722806E-2"/>
    <n v="90.736649073101617"/>
    <n v="173.85325476199529"/>
    <n v="332145.76"/>
    <n v="39"/>
    <n v="44"/>
    <n v="6.3765304901816047E-2"/>
    <n v="3.5671898468089734E-2"/>
    <n v="4"/>
    <n v="124.07165531904718"/>
    <n v="48"/>
    <n v="3.5653500590143994E-2"/>
    <n v="130.7549508967823"/>
    <n v="188.38389970716472"/>
    <n v="1"/>
    <n v="0"/>
  </r>
  <r>
    <x v="11"/>
    <s v="Argentina"/>
    <s v="TT"/>
    <n v="3309202"/>
    <n v="358327.06"/>
    <n v="70989047.109999999"/>
    <n v="30081335.539999973"/>
    <n v="124.79559999999999"/>
    <n v="71"/>
    <n v="85"/>
    <n v="4.5253048379993353E-2"/>
    <n v="2.4327860164657138E-2"/>
    <n v="6"/>
    <n v="61.19758919042161"/>
    <n v="81"/>
    <n v="2.4572137995508465E-2"/>
    <n v="184.62086591164316"/>
    <n v="192.51559236933167"/>
    <n v="152.1251594103492"/>
    <n v="293.15560660934904"/>
    <n v="198.112437028897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4004.36"/>
    <n v="52"/>
    <n v="68"/>
    <n v="0.29280771034849323"/>
    <n v="0.24063745546952006"/>
    <n v="5"/>
    <n v="87.988695931876464"/>
    <n v="65"/>
    <n v="0.255850362110843"/>
    <n v="93.711889038078354"/>
    <n v="129.59465600760325"/>
    <n v="0"/>
    <n v="0"/>
    <n v="0"/>
    <n v="0"/>
    <n v="413723.39999999997"/>
    <n v="32"/>
    <n v="46"/>
    <n v="9.1423473459104176E-2"/>
    <n v="0.11469625125908695"/>
    <n v="2"/>
    <n v="35.199455808832361"/>
    <n v="37"/>
    <n v="0.12276922860648774"/>
    <n v="37.488991762213679"/>
    <n v="84.893864765686445"/>
    <n v="0"/>
    <n v="0"/>
    <n v="0"/>
    <n v="0"/>
    <n v="0"/>
    <n v="302329.15000000002"/>
    <n v="51"/>
    <n v="61"/>
    <n v="0.11881663302017811"/>
    <n v="5.5876333723362329E-2"/>
    <n v="5"/>
    <n v="104.7703826143464"/>
    <n v="57"/>
    <n v="5.9168652294502043E-2"/>
    <n v="111.58513449993866"/>
    <n v="226.47337393698226"/>
    <n v="0"/>
    <n v="0"/>
    <n v="0"/>
    <n v="0"/>
    <n v="195483"/>
    <n v="60"/>
    <n v="77"/>
    <n v="9.9793658507164235E-2"/>
    <n v="6.5032339823795582E-2"/>
    <n v="5"/>
    <n v="85.324215861688302"/>
    <n v="70"/>
    <n v="6.8677083653271326E-2"/>
    <n v="90.874098819264731"/>
    <n v="163.4336107999161"/>
    <n v="0"/>
    <n v="1324060.18"/>
    <n v="44"/>
    <n v="57"/>
    <n v="0.14634361601746471"/>
    <n v="0.12955351251081551"/>
    <n v="6"/>
    <n v="79.963279902200952"/>
    <n v="56"/>
    <n v="0.13442601126899359"/>
    <n v="85.164462706863645"/>
    <n v="120.30741653298567"/>
    <n v="284470.94"/>
    <n v="68"/>
    <n v="82"/>
    <n v="0.11936209670933233"/>
    <n v="7.8863681411659683E-2"/>
    <n v="6"/>
    <n v="95.40982659622351"/>
    <n v="79"/>
    <n v="7.8805570837751249E-2"/>
    <n v="101.61572447954015"/>
    <n v="161.19709239896349"/>
    <n v="0"/>
    <n v="0"/>
    <n v="0"/>
    <n v="0"/>
    <n v="165605.82999999999"/>
    <n v="27"/>
    <n v="25"/>
    <n v="4.7495978841118051E-2"/>
    <n v="5.5092947281153451E-2"/>
    <n v="4"/>
    <n v="42.307718777592513"/>
    <n v="25"/>
    <n v="5.8423121421618485E-2"/>
    <n v="45.059609141265078"/>
    <n v="91.818173128325256"/>
    <n v="39279.589999999997"/>
    <n v="15"/>
    <n v="27"/>
    <n v="6.3595920767788486E-2"/>
    <n v="3.2668360484279485E-2"/>
    <n v="3"/>
    <n v="48.667824023791937"/>
    <n v="27"/>
    <n v="4.9506218679737618E-2"/>
    <n v="51.833405147558828"/>
    <n v="207.33362059023531"/>
    <n v="57753.88"/>
    <n v="11"/>
    <n v="19"/>
    <n v="5.3733880196264246E-2"/>
    <n v="3.2022136198567232E-2"/>
    <n v="2"/>
    <n v="101.98748044121305"/>
    <n v="25"/>
    <n v="3.4059688371198819E-2"/>
    <n v="108.62121945505143"/>
    <n v="178.71693745944"/>
    <n v="107629.07999999999"/>
    <n v="19"/>
    <n v="24"/>
    <n v="6.5413933297594776E-2"/>
    <n v="3.9783913608188039E-2"/>
    <n v="3"/>
    <n v="85.656906654853756"/>
    <n v="25"/>
    <n v="3.8412257574784905E-2"/>
    <n v="91.228429365511843"/>
    <n v="175.11791264962963"/>
    <n v="336806.22000000003"/>
    <n v="38"/>
    <n v="41"/>
    <n v="6.4091135281580849E-2"/>
    <n v="3.6144214757735819E-2"/>
    <n v="4"/>
    <n v="118.39148365394396"/>
    <n v="48"/>
    <n v="3.4402512656381008E-2"/>
    <n v="126.09221516161251"/>
    <n v="188.85434529682973"/>
    <n v="1"/>
    <n v="0"/>
  </r>
  <r>
    <x v="12"/>
    <s v="Argentina"/>
    <s v="TT"/>
    <n v="3285045"/>
    <n v="356618.51000000007"/>
    <n v="71503622.659999982"/>
    <n v="30006431.279999983"/>
    <n v="126.98869999999999"/>
    <n v="71"/>
    <n v="85"/>
    <n v="4.5392459147397236E-2"/>
    <n v="2.4269684841186582E-2"/>
    <n v="5"/>
    <n v="84.12995708333581"/>
    <n v="82"/>
    <n v="2.5605369583718705E-2"/>
    <n v="182.64444375818684"/>
    <n v="194.67978910941505"/>
    <n v="155.77652763302507"/>
    <n v="300.38451117264799"/>
    <n v="200.50451856803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1359.23"/>
    <n v="53"/>
    <n v="68"/>
    <n v="0.28751887958942451"/>
    <n v="0.23418420341960913"/>
    <n v="5"/>
    <n v="88.555738612717448"/>
    <n v="66"/>
    <n v="0.24416262530691332"/>
    <n v="94.933894930042555"/>
    <n v="131.61741597543741"/>
    <n v="0"/>
    <n v="0"/>
    <n v="0"/>
    <n v="0"/>
    <n v="423630.74000000005"/>
    <n v="32"/>
    <n v="48"/>
    <n v="9.3030216608298841E-2"/>
    <n v="0.11772333477892434"/>
    <n v="2"/>
    <n v="34.435093245020035"/>
    <n v="38"/>
    <n v="0.121840155928347"/>
    <n v="36.915253322267269"/>
    <n v="84.716121757358749"/>
    <n v="86837"/>
    <n v="0"/>
    <n v="0"/>
    <n v="0"/>
    <n v="0"/>
    <n v="303843"/>
    <n v="52"/>
    <n v="61"/>
    <n v="0.11930503325936487"/>
    <n v="5.6290235546854958E-2"/>
    <n v="5"/>
    <n v="114.06965820817075"/>
    <n v="61"/>
    <n v="5.9643407684544042E-2"/>
    <n v="122.28543419867304"/>
    <n v="227.21149007875778"/>
    <n v="0"/>
    <n v="0"/>
    <n v="0"/>
    <n v="0"/>
    <n v="189632.79"/>
    <n v="59"/>
    <n v="77"/>
    <n v="9.6904567853173709E-2"/>
    <n v="6.3236783304907812E-2"/>
    <n v="5"/>
    <n v="85.205101915585956"/>
    <n v="70"/>
    <n v="6.4786874221604035E-2"/>
    <n v="91.341931301967207"/>
    <n v="164.27787198616863"/>
    <n v="0"/>
    <n v="1305470.5799999998"/>
    <n v="45"/>
    <n v="59"/>
    <n v="0.14545574536209993"/>
    <n v="0.12803965864514866"/>
    <n v="6"/>
    <n v="80.791968508104986"/>
    <n v="60"/>
    <n v="0.13070905993876403"/>
    <n v="86.610945486917046"/>
    <n v="121.78420409137067"/>
    <n v="275325.31"/>
    <n v="69"/>
    <n v="84"/>
    <n v="0.11538143951909809"/>
    <n v="7.65105328339514E-2"/>
    <n v="7"/>
    <n v="92.999841550937802"/>
    <n v="81"/>
    <n v="7.5760286989499243E-2"/>
    <n v="99.698080831538931"/>
    <n v="161.66623199298314"/>
    <n v="0"/>
    <n v="0"/>
    <n v="0"/>
    <n v="0"/>
    <n v="145770.55000000002"/>
    <n v="26"/>
    <n v="25"/>
    <n v="4.1615896489513277E-2"/>
    <n v="4.8610056744865862E-2"/>
    <n v="5"/>
    <n v="33.04677625890821"/>
    <n v="25"/>
    <n v="5.7454943743309381E-2"/>
    <n v="35.426943914499482"/>
    <n v="91.777815477817697"/>
    <n v="40442.15"/>
    <n v="14"/>
    <n v="26"/>
    <n v="6.6280051734925405E-2"/>
    <n v="3.3715575717872655E-2"/>
    <n v="2"/>
    <n v="49.146462965327842"/>
    <n v="27"/>
    <n v="5.2472384773507241E-2"/>
    <n v="52.686197692259185"/>
    <n v="210.74479076903674"/>
    <n v="59400.27"/>
    <n v="12"/>
    <n v="20"/>
    <n v="5.6216059299024568E-2"/>
    <n v="3.3013647079380953E-2"/>
    <n v="2"/>
    <n v="85.612816287098255"/>
    <n v="29"/>
    <n v="3.4575263394083823E-2"/>
    <n v="91.779010975322919"/>
    <n v="182.54564819318165"/>
    <n v="103289.28000000001"/>
    <n v="18"/>
    <n v="25"/>
    <n v="6.2889192586716269E-2"/>
    <n v="3.8270935322946752E-2"/>
    <n v="3"/>
    <n v="85.11908385624298"/>
    <n v="30"/>
    <n v="4.0864082492797993E-2"/>
    <n v="91.249717860628749"/>
    <n v="176.16171610451732"/>
    <n v="321897.37"/>
    <n v="36"/>
    <n v="42"/>
    <n v="6.1904929375033134E-2"/>
    <n v="3.4626777010775441E-2"/>
    <n v="4"/>
    <n v="122.70986689601382"/>
    <n v="53"/>
    <n v="3.5139404729235303E-2"/>
    <n v="131.54794701370977"/>
    <n v="191.65394004306407"/>
    <n v="1"/>
    <n v="0"/>
  </r>
  <r>
    <x v="13"/>
    <s v="Argentina"/>
    <s v="TT"/>
    <n v="3001335"/>
    <n v="325983.66000000003"/>
    <n v="66665701.409999989"/>
    <n v="27357653.37999998"/>
    <n v="130.06059999999999"/>
    <n v="71"/>
    <n v="86"/>
    <n v="4.5614615846417912E-2"/>
    <n v="2.4333364258058553E-2"/>
    <n v="11"/>
    <n v="83.256510931419001"/>
    <n v="82"/>
    <n v="2.425347225832607E-2"/>
    <n v="189.12238865429049"/>
    <n v="199.11282823796424"/>
    <n v="163.25537091797983"/>
    <n v="297.78384856245646"/>
    <n v="204.50626700123553"/>
    <n v="0"/>
    <n v="0"/>
    <n v="0"/>
    <n v="0"/>
    <n v="0"/>
    <n v="0"/>
    <n v="0"/>
    <n v="0"/>
    <n v="0"/>
    <n v="0"/>
    <n v="0"/>
    <n v="0"/>
    <n v="0"/>
    <n v="0"/>
    <n v="11156.653"/>
    <n v="11156.653"/>
    <n v="0"/>
    <n v="6145.0519999999997"/>
    <n v="127214.99"/>
    <n v="50000"/>
    <n v="0"/>
    <n v="0"/>
    <n v="0"/>
    <n v="0"/>
    <n v="7962.98"/>
    <n v="0"/>
    <n v="54582.44"/>
    <n v="0"/>
    <n v="3193.6729999999998"/>
    <n v="6145.0519999999997"/>
    <n v="72632.55"/>
    <n v="50000"/>
    <n v="0"/>
    <n v="0"/>
    <n v="0"/>
    <n v="0"/>
    <n v="0"/>
    <n v="0"/>
    <n v="0"/>
    <n v="0"/>
    <n v="0"/>
    <n v="0"/>
    <n v="0"/>
    <n v="0"/>
    <n v="0"/>
    <n v="0"/>
    <n v="0"/>
    <n v="0"/>
    <n v="1406.6030000000001"/>
    <n v="0"/>
    <n v="18708.308000000001"/>
    <n v="0"/>
    <n v="0"/>
    <n v="36056.784239000001"/>
    <n v="0"/>
    <n v="0"/>
    <n v="0"/>
    <n v="0"/>
    <n v="393300.03"/>
    <n v="54"/>
    <n v="70"/>
    <n v="0.29642543939973187"/>
    <n v="0.23975911949189546"/>
    <n v="6"/>
    <n v="89.298098152155049"/>
    <n v="70"/>
    <n v="0.25278368725933414"/>
    <n v="97.419740058845562"/>
    <n v="134.8792350460792"/>
    <n v="0"/>
    <n v="0"/>
    <n v="0"/>
    <n v="0"/>
    <n v="388469.75999999995"/>
    <n v="32"/>
    <n v="46"/>
    <n v="9.3716382931798028E-2"/>
    <n v="0.11840727244138267"/>
    <n v="2"/>
    <n v="47.90164325844907"/>
    <n v="39"/>
    <n v="0.13117589140858121"/>
    <n v="52.258286919821053"/>
    <n v="86.345935292363563"/>
    <n v="78434"/>
    <n v="0"/>
    <n v="0"/>
    <n v="0"/>
    <n v="0"/>
    <n v="276831.45999999996"/>
    <n v="52"/>
    <n v="63"/>
    <n v="0.11992755444459352"/>
    <n v="5.6252955364429091E-2"/>
    <n v="8"/>
    <n v="79.212971794693317"/>
    <n v="61"/>
    <n v="5.7857768682093053E-2"/>
    <n v="86.417373731508235"/>
    <n v="232.58322634284417"/>
    <n v="0"/>
    <n v="0"/>
    <n v="0"/>
    <n v="0"/>
    <n v="180260.63"/>
    <n v="59"/>
    <n v="77"/>
    <n v="0.10022681332472141"/>
    <n v="6.5933068850039508E-2"/>
    <n v="7"/>
    <n v="108.99251337118378"/>
    <n v="73"/>
    <n v="6.5304143023265565E-2"/>
    <n v="118.90535790458743"/>
    <n v="165.83851066092467"/>
    <n v="0"/>
    <n v="1209436.2200000002"/>
    <n v="46"/>
    <n v="60"/>
    <n v="0.14690720811460797"/>
    <n v="0.13010873651470414"/>
    <n v="7"/>
    <n v="81.082408862600118"/>
    <n v="60"/>
    <n v="0.13139579261218653"/>
    <n v="88.45683567952797"/>
    <n v="123.18034121716646"/>
    <n v="258686.63"/>
    <n v="69"/>
    <n v="84"/>
    <n v="0.11834142274600051"/>
    <n v="7.8848809944313689E-2"/>
    <n v="6"/>
    <n v="110.23467911747281"/>
    <n v="82"/>
    <n v="8.2296911066825851E-2"/>
    <n v="120.26049834562221"/>
    <n v="163.73683835148336"/>
    <n v="0"/>
    <n v="0"/>
    <n v="0"/>
    <n v="0"/>
    <n v="140821.13"/>
    <n v="26"/>
    <n v="26"/>
    <n v="4.3980860690457077E-2"/>
    <n v="5.1507471486316035E-2"/>
    <n v="5"/>
    <n v="47.726710488553941"/>
    <n v="24"/>
    <n v="6.3456217433466161E-2"/>
    <n v="52.067444053919033"/>
    <n v="93.153301212680219"/>
    <n v="36829.64"/>
    <n v="14"/>
    <n v="27"/>
    <n v="6.4404617947957543E-2"/>
    <n v="3.3677503371675917E-2"/>
    <n v="2"/>
    <n v="47.809822210666248"/>
    <n v="29"/>
    <n v="5.5973935813335596E-2"/>
    <n v="52.158114768431084"/>
    <n v="208.63245907372433"/>
    <n v="53558.729999999996"/>
    <n v="12"/>
    <n v="22"/>
    <n v="5.5453317878066517E-2"/>
    <n v="3.2649867699995262E-2"/>
    <n v="3"/>
    <n v="84.965942433817986"/>
    <n v="29"/>
    <n v="3.1901701249447363E-2"/>
    <n v="92.693575754027691"/>
    <n v="185.28952460224508"/>
    <n v="96508.680000000008"/>
    <n v="18"/>
    <n v="26"/>
    <n v="6.4101068832321459E-2"/>
    <n v="3.9221687219508729E-2"/>
    <n v="4"/>
    <n v="83.633719657403489"/>
    <n v="31"/>
    <n v="3.7508722601191612E-2"/>
    <n v="91.24018761626877"/>
    <n v="178.29688510919433"/>
    <n v="297191.92000000004"/>
    <n v="35"/>
    <n v="45"/>
    <n v="6.2619444076486841E-2"/>
    <n v="3.5065312184337206E-2"/>
    <n v="5"/>
    <n v="124.35940386357368"/>
    <n v="56"/>
    <n v="3.3771890656134208E-2"/>
    <n v="135.66986362486116"/>
    <n v="194.82121832249001"/>
    <n v="1"/>
    <n v="0"/>
  </r>
  <r>
    <x v="14"/>
    <s v="Argentina"/>
    <s v="TT"/>
    <n v="3411491"/>
    <n v="367664.44000000006"/>
    <n v="76723057.74000001"/>
    <n v="29906737.589999963"/>
    <n v="133.1054"/>
    <n v="72"/>
    <n v="86"/>
    <n v="4.6809089453949924E-2"/>
    <n v="2.5103855049598261E-2"/>
    <n v="10"/>
    <n v="88.266690325377937"/>
    <n v="82"/>
    <n v="2.5240310037254431E-2"/>
    <n v="190.84431833830618"/>
    <n v="202.95229501963027"/>
    <n v="164.20736103914695"/>
    <n v="304.42800191410032"/>
    <n v="208.67685147902799"/>
    <n v="0"/>
    <n v="0"/>
    <n v="0"/>
    <n v="0"/>
    <n v="0"/>
    <n v="0"/>
    <n v="0"/>
    <n v="0"/>
    <n v="0"/>
    <n v="0"/>
    <n v="0"/>
    <n v="0"/>
    <n v="0"/>
    <n v="0"/>
    <n v="29589.5"/>
    <n v="29589.5"/>
    <n v="0"/>
    <n v="11043.57"/>
    <n v="227327.39"/>
    <n v="141555.31"/>
    <n v="0"/>
    <n v="0"/>
    <n v="0"/>
    <n v="0"/>
    <n v="23859.417000000001"/>
    <n v="0"/>
    <n v="0"/>
    <n v="0"/>
    <n v="5730.0829999999996"/>
    <n v="11043.57"/>
    <n v="227327.39"/>
    <n v="141555.31"/>
    <n v="0"/>
    <n v="0"/>
    <n v="0"/>
    <n v="0"/>
    <n v="0"/>
    <n v="760.35699999999997"/>
    <n v="0"/>
    <n v="0"/>
    <n v="0"/>
    <n v="0"/>
    <n v="0"/>
    <n v="89359.53"/>
    <n v="0"/>
    <n v="0"/>
    <n v="0"/>
    <n v="0"/>
    <n v="4782.0619999999999"/>
    <n v="0"/>
    <n v="46175.489000000001"/>
    <n v="0"/>
    <n v="0"/>
    <n v="120000"/>
    <n v="0"/>
    <n v="0"/>
    <n v="0"/>
    <n v="0"/>
    <n v="425823.08"/>
    <n v="54"/>
    <n v="69"/>
    <n v="0.29101041529192972"/>
    <n v="0.2374448845155204"/>
    <n v="8"/>
    <n v="88.293813185696649"/>
    <n v="71"/>
    <n v="0.23855988290679575"/>
    <n v="98.813156849068136"/>
    <n v="137.16086521190911"/>
    <n v="0"/>
    <n v="0"/>
    <n v="0"/>
    <n v="0"/>
    <n v="432551.70000000007"/>
    <n v="33"/>
    <n v="47"/>
    <n v="9.5509801956241772E-2"/>
    <n v="0.12059842840539788"/>
    <n v="2"/>
    <n v="55.041182852871458"/>
    <n v="39"/>
    <n v="0.13224904248520716"/>
    <n v="61.598801072962324"/>
    <n v="88.632050573376532"/>
    <n v="95521"/>
    <n v="88.850000000000009"/>
    <n v="3840000"/>
    <n v="0"/>
    <n v="0"/>
    <n v="321442.96999999997"/>
    <n v="51"/>
    <n v="62"/>
    <n v="0.12603237734698014"/>
    <n v="5.9747026777706123E-2"/>
    <n v="6"/>
    <n v="89.216434331791589"/>
    <n v="62"/>
    <n v="5.4887045851638512E-2"/>
    <n v="99.845699274544842"/>
    <n v="236.07518092556202"/>
    <n v="0"/>
    <n v="0"/>
    <n v="0"/>
    <n v="0"/>
    <n v="199815.26"/>
    <n v="61"/>
    <n v="80"/>
    <n v="0.10233493510715448"/>
    <n v="6.6851864396554578E-2"/>
    <n v="7"/>
    <n v="112.15337806136748"/>
    <n v="75"/>
    <n v="6.6439456243331543E-2"/>
    <n v="125.51535535364137"/>
    <n v="171.31480483522631"/>
    <n v="0"/>
    <n v="1289486.7999999998"/>
    <n v="45"/>
    <n v="61"/>
    <n v="0.14373058648577525"/>
    <n v="0.12688867279462965"/>
    <n v="7"/>
    <n v="80.036204579815262"/>
    <n v="59"/>
    <n v="0.12486617427278676"/>
    <n v="89.571734999327987"/>
    <n v="126.76835178149948"/>
    <n v="290917.55000000005"/>
    <n v="71"/>
    <n v="85"/>
    <n v="0.12239449542725467"/>
    <n v="8.110984033942939E-2"/>
    <n v="9"/>
    <n v="116.06977814645778"/>
    <n v="82"/>
    <n v="8.0755900157471736E-2"/>
    <n v="129.8983561770153"/>
    <n v="168.87790808770387"/>
    <n v="0"/>
    <n v="0"/>
    <n v="0"/>
    <n v="0"/>
    <n v="156390.26"/>
    <n v="25"/>
    <n v="24"/>
    <n v="4.4636782617394892E-2"/>
    <n v="5.2323233242855996E-2"/>
    <n v="4"/>
    <n v="47.733899681299107"/>
    <n v="25"/>
    <n v="6.7768402712494E-2"/>
    <n v="53.420926631697355"/>
    <n v="95.473492914456443"/>
    <n v="46354.83"/>
    <n v="16"/>
    <n v="28"/>
    <n v="7.2330875963616453E-2"/>
    <n v="3.8772148950051911E-2"/>
    <n v="1"/>
    <n v="155.38354478762682"/>
    <n v="30"/>
    <n v="6.6918647760109681E-2"/>
    <n v="173.89597332909472"/>
    <n v="208.77974032048007"/>
    <n v="51648.84"/>
    <n v="12"/>
    <n v="21"/>
    <n v="4.857755667800407E-2"/>
    <n v="2.8800113063764867E-2"/>
    <n v="2"/>
    <n v="105.09073342087493"/>
    <n v="27"/>
    <n v="3.2429024519261655E-2"/>
    <n v="117.61126573002916"/>
    <n v="188.76695720562168"/>
    <n v="104773.56"/>
    <n v="16"/>
    <n v="27"/>
    <n v="6.4000748517460779E-2"/>
    <n v="3.8948798257529782E-2"/>
    <n v="3"/>
    <n v="84.412272530989611"/>
    <n v="32"/>
    <n v="3.7940556198823146E-2"/>
    <n v="94.469168616020184"/>
    <n v="183.89735883747773"/>
    <n v="339136.84999999992"/>
    <n v="37"/>
    <n v="48"/>
    <n v="6.5521271715037854E-2"/>
    <n v="3.6601438923447568E-2"/>
    <n v="6"/>
    <n v="137.30090234347099"/>
    <n v="59"/>
    <n v="3.4683586439358753E-2"/>
    <n v="153.65896102199179"/>
    <n v="200.34045683917867"/>
    <n v="1"/>
    <n v="0"/>
  </r>
  <r>
    <x v="15"/>
    <s v="Argentina"/>
    <s v="TT"/>
    <n v="3245405"/>
    <n v="350550.89"/>
    <n v="74557719.810000002"/>
    <n v="28142323.150000028"/>
    <n v="136.75120000000001"/>
    <n v="72"/>
    <n v="85"/>
    <n v="4.7390430456744979E-2"/>
    <n v="2.5444572566416326E-2"/>
    <n v="8"/>
    <n v="90.929033790697829"/>
    <n v="82"/>
    <n v="2.6410610770055416E-2"/>
    <n v="200.37483068410796"/>
    <n v="206.99496863349611"/>
    <n v="163.62947948883789"/>
    <n v="307.57709292507127"/>
    <n v="212.68729287779016"/>
    <n v="224.54000000000002"/>
    <n v="0"/>
    <n v="224.54000000000002"/>
    <n v="1388993.1"/>
    <n v="0"/>
    <n v="162.28000000000046"/>
    <n v="0"/>
    <n v="0"/>
    <n v="162.28000000000046"/>
    <n v="386.8200000000005"/>
    <n v="502923.26896551915"/>
    <n v="0"/>
    <n v="0"/>
    <n v="0"/>
    <n v="53603.341"/>
    <n v="53603.341"/>
    <n v="0"/>
    <n v="22093.983"/>
    <n v="588000"/>
    <n v="346720"/>
    <n v="0"/>
    <n v="0"/>
    <n v="0"/>
    <n v="0"/>
    <n v="53603.341"/>
    <n v="22093.983"/>
    <n v="588000"/>
    <n v="346720"/>
    <n v="0"/>
    <n v="0"/>
    <n v="0"/>
    <n v="0"/>
    <n v="0"/>
    <n v="0"/>
    <n v="0"/>
    <n v="0"/>
    <n v="0"/>
    <n v="25168.800999999999"/>
    <n v="18.966999999999999"/>
    <n v="0"/>
    <n v="0"/>
    <n v="0"/>
    <n v="0"/>
    <n v="1275561.152269"/>
    <n v="1303.44"/>
    <n v="0"/>
    <n v="0"/>
    <n v="0"/>
    <n v="1780.58"/>
    <n v="0"/>
    <n v="102665.67199999999"/>
    <n v="0"/>
    <n v="0"/>
    <n v="50000"/>
    <n v="0"/>
    <n v="0"/>
    <n v="0"/>
    <n v="0"/>
    <n v="393779.33"/>
    <n v="53"/>
    <n v="69"/>
    <n v="0.28723272128465532"/>
    <n v="0.23342202427425504"/>
    <n v="6"/>
    <n v="88.313864192581718"/>
    <n v="69"/>
    <n v="0.24509201035993081"/>
    <n v="100.84977591591961"/>
    <n v="140.51999689775488"/>
    <n v="0"/>
    <n v="0"/>
    <n v="0"/>
    <n v="0"/>
    <n v="438131.86"/>
    <n v="34"/>
    <n v="48"/>
    <n v="0.10317987523669098"/>
    <n v="0.12985651844682208"/>
    <n v="3"/>
    <n v="55.294172528396494"/>
    <n v="39"/>
    <n v="0.13303572778991749"/>
    <n v="63.143029239268614"/>
    <n v="90.735511793184813"/>
    <n v="92440"/>
    <n v="207.95999999999998"/>
    <n v="7716000"/>
    <n v="63.149999999999984"/>
    <n v="296830"/>
    <n v="291888.34000000003"/>
    <n v="51"/>
    <n v="63"/>
    <n v="0.12154128313052055"/>
    <n v="5.767457557582821E-2"/>
    <n v="6"/>
    <n v="77.717697988493839"/>
    <n v="63"/>
    <n v="5.6204954318285621E-2"/>
    <n v="88.749512870925741"/>
    <n v="240.64977470494367"/>
    <n v="0"/>
    <n v="0"/>
    <n v="0"/>
    <n v="0"/>
    <n v="189362.32"/>
    <n v="62"/>
    <n v="81"/>
    <n v="0.10317451465923611"/>
    <n v="6.7349400064755927E-2"/>
    <n v="6"/>
    <n v="82.576685234109121"/>
    <n v="76"/>
    <n v="6.4684744752384352E-2"/>
    <n v="94.29822007990974"/>
    <n v="174.93823998354054"/>
    <n v="0"/>
    <n v="1211454.0000000002"/>
    <n v="47"/>
    <n v="63"/>
    <n v="0.14269079379416549"/>
    <n v="0.12672671488748755"/>
    <n v="9"/>
    <n v="76.070119630549584"/>
    <n v="59"/>
    <n v="0.12586699223562658"/>
    <n v="86.868065266727768"/>
    <n v="128.58012002106554"/>
    <n v="262153.12"/>
    <n v="70"/>
    <n v="85"/>
    <n v="0.11775144452027751"/>
    <n v="7.7698735406213013E-2"/>
    <n v="7"/>
    <n v="114.43445433821485"/>
    <n v="83"/>
    <n v="7.9897142279226022E-2"/>
    <n v="130.67811246378355"/>
    <n v="173.06065489512392"/>
    <n v="0"/>
    <n v="0"/>
    <n v="0"/>
    <n v="0"/>
    <n v="154128.36000000002"/>
    <n v="26"/>
    <n v="24"/>
    <n v="4.6742875130429663E-2"/>
    <n v="5.481794149419339E-2"/>
    <n v="4"/>
    <n v="47.886739665429964"/>
    <n v="25"/>
    <n v="6.5798983939260008E-2"/>
    <n v="54.68413152063448"/>
    <n v="97.373044454635064"/>
    <n v="56566.469999999994"/>
    <n v="19"/>
    <n v="32"/>
    <n v="9.0745479981063623E-2"/>
    <n v="5.0296672250860333E-2"/>
    <n v="3"/>
    <n v="136.76767551599337"/>
    <n v="33"/>
    <n v="6.7878529278521602E-2"/>
    <n v="156.18147336698394"/>
    <n v="206.03063440232353"/>
    <n v="53363.799999999996"/>
    <n v="12"/>
    <n v="23"/>
    <n v="5.3763848065077065E-2"/>
    <n v="3.1632656338174199E-2"/>
    <n v="2"/>
    <n v="84.29754300102762"/>
    <n v="30"/>
    <n v="3.173826069559562E-2"/>
    <n v="96.263348904965497"/>
    <n v="194.08891476993767"/>
    <n v="102799.2"/>
    <n v="16"/>
    <n v="28"/>
    <n v="6.7024726649804009E-2"/>
    <n v="4.0624440356436843E-2"/>
    <n v="3"/>
    <n v="84.1111336526222"/>
    <n v="34"/>
    <n v="3.4254287072618218E-2"/>
    <n v="96.050479258877687"/>
    <n v="188.4055578253527"/>
    <n v="312411.77"/>
    <n v="38"/>
    <n v="49"/>
    <n v="6.391335284399699E-2"/>
    <n v="3.5843124376367927E-2"/>
    <n v="4"/>
    <n v="123.70936846060663"/>
    <n v="58"/>
    <n v="3.3355259845886553E-2"/>
    <n v="141.26957530412409"/>
    <n v="203.6253254158766"/>
    <n v="1"/>
    <n v="0"/>
  </r>
  <r>
    <x v="16"/>
    <s v="Argentina"/>
    <s v="TT"/>
    <n v="3498979"/>
    <n v="377276.67"/>
    <n v="83624878.240000024"/>
    <n v="29252701.46999998"/>
    <n v="139.58930000000001"/>
    <n v="73"/>
    <n v="86"/>
    <n v="4.96639751720502E-2"/>
    <n v="2.6349687944041581E-2"/>
    <n v="9"/>
    <n v="79.520602933966643"/>
    <n v="84"/>
    <n v="2.7612507516746321E-2"/>
    <n v="210.9847509494071"/>
    <n v="215.13392300255296"/>
    <n v="185.17380850504824"/>
    <n v="315.62226729288244"/>
    <n v="221.65398735098046"/>
    <n v="197.13000000000005"/>
    <n v="0"/>
    <n v="197.13000000000005"/>
    <n v="1210703.4000000001"/>
    <n v="0"/>
    <n v="215.69999999999948"/>
    <n v="0"/>
    <n v="0"/>
    <n v="215.69999999999948"/>
    <n v="412.82999999999953"/>
    <n v="679901.35862069286"/>
    <n v="0"/>
    <n v="0"/>
    <n v="0"/>
    <n v="16361.768"/>
    <n v="16361.768"/>
    <n v="0"/>
    <n v="21910.999"/>
    <n v="308096.83999999997"/>
    <n v="302182.82"/>
    <n v="2794.9009999999998"/>
    <n v="6.101"/>
    <n v="93792"/>
    <n v="237.36"/>
    <n v="13566.867"/>
    <n v="6727.4250000000002"/>
    <n v="214304.84"/>
    <n v="184705.46"/>
    <n v="0"/>
    <n v="0"/>
    <n v="0"/>
    <n v="0"/>
    <n v="0"/>
    <n v="15177.473"/>
    <n v="0"/>
    <n v="117240"/>
    <n v="9900.7150000000001"/>
    <n v="2247.3519999999999"/>
    <n v="34.712000000000003"/>
    <n v="1560.671"/>
    <n v="1560.671"/>
    <n v="0"/>
    <n v="228967.62"/>
    <n v="227175.77306099999"/>
    <n v="1970.46"/>
    <n v="34969.883820000003"/>
    <n v="0"/>
    <n v="0"/>
    <n v="4111.7070000000003"/>
    <n v="0"/>
    <n v="56127.923999999999"/>
    <n v="0"/>
    <n v="0"/>
    <n v="117240"/>
    <n v="0"/>
    <n v="0"/>
    <n v="0"/>
    <n v="0"/>
    <n v="409123.85"/>
    <n v="53"/>
    <n v="70"/>
    <n v="0.28629211868724702"/>
    <n v="0.23335394823127145"/>
    <n v="6"/>
    <n v="87.096365665637805"/>
    <n v="70"/>
    <n v="0.24899899007435866"/>
    <n v="102.42585069899785"/>
    <n v="144.27921994770045"/>
    <n v="1495.5300000000002"/>
    <n v="155543000"/>
    <n v="526.1399999999993"/>
    <n v="19086930"/>
    <n v="481884.76"/>
    <n v="34"/>
    <n v="49"/>
    <n v="0.11077609393291783"/>
    <n v="0.13742747011507478"/>
    <n v="2"/>
    <n v="63.819482403686017"/>
    <n v="40"/>
    <n v="0.13937562081741972"/>
    <n v="75.052095760939636"/>
    <n v="94.794260333113655"/>
    <n v="191042"/>
    <n v="156.81"/>
    <n v="5220000"/>
    <n v="60.05"/>
    <n v="256760"/>
    <n v="305772.71999999997"/>
    <n v="51"/>
    <n v="63"/>
    <n v="0.12335429012970797"/>
    <n v="5.8135021520920108E-2"/>
    <n v="5"/>
    <n v="87.902255143216834"/>
    <n v="63"/>
    <n v="5.6300131381379161E-2"/>
    <n v="103.37358157938026"/>
    <n v="249.53183897504002"/>
    <n v="0"/>
    <n v="0"/>
    <n v="0"/>
    <n v="0"/>
    <n v="198530.42"/>
    <n v="61"/>
    <n v="80"/>
    <n v="0.10429162444766726"/>
    <n v="6.7942053269706842E-2"/>
    <n v="5"/>
    <n v="94.460935469649911"/>
    <n v="76"/>
    <n v="6.7874625660572299E-2"/>
    <n v="111.08662915333575"/>
    <n v="180.5179159445691"/>
    <n v="0"/>
    <n v="1294041.8099999998"/>
    <n v="47"/>
    <n v="64"/>
    <n v="0.14644041625890286"/>
    <n v="0.13025097938946742"/>
    <n v="6"/>
    <n v="75.798457418837771"/>
    <n v="61"/>
    <n v="0.13038652487959307"/>
    <n v="89.139442541162779"/>
    <n v="132.21767122037576"/>
    <n v="269951.57"/>
    <n v="70"/>
    <n v="86"/>
    <n v="0.11555402596699015"/>
    <n v="7.6986791030063964E-2"/>
    <n v="7"/>
    <n v="111.86611081245682"/>
    <n v="84"/>
    <n v="8.3338535377867007E-2"/>
    <n v="131.55522020679192"/>
    <n v="176.51369647526036"/>
    <n v="0"/>
    <n v="0"/>
    <n v="0"/>
    <n v="0"/>
    <n v="167058.35999999999"/>
    <n v="27"/>
    <n v="25"/>
    <n v="4.8948544756466858E-2"/>
    <n v="5.7171530661496925E-2"/>
    <n v="5"/>
    <n v="47.157600793678945"/>
    <n v="25"/>
    <n v="6.7810339700541511E-2"/>
    <n v="55.457622614923267"/>
    <n v="100.68609819945559"/>
    <n v="59502.899999999994"/>
    <n v="18"/>
    <n v="33"/>
    <n v="9.1047767835154378E-2"/>
    <n v="5.0908435109113748E-2"/>
    <n v="2"/>
    <n v="134.45588709600594"/>
    <n v="32"/>
    <n v="6.8848508910585235E-2"/>
    <n v="158.12093319905537"/>
    <n v="210.32413042053417"/>
    <n v="52168.880000000005"/>
    <n v="12"/>
    <n v="24"/>
    <n v="5.1100691535662081E-2"/>
    <n v="2.9755816295733952E-2"/>
    <n v="1"/>
    <n v="97.065430515211133"/>
    <n v="29"/>
    <n v="3.6262475139174959E-2"/>
    <n v="114.14953101662418"/>
    <n v="201.95957820064373"/>
    <n v="105823.67999999999"/>
    <n v="15"/>
    <n v="30"/>
    <n v="6.6282488968345349E-2"/>
    <n v="4.0239442643692759E-2"/>
    <n v="2"/>
    <n v="83.249150243561843"/>
    <n v="38"/>
    <n v="3.6726297334756838E-2"/>
    <n v="97.901502186670669"/>
    <n v="193.71194330040314"/>
    <n v="325199.9800000001"/>
    <n v="40"/>
    <n v="51"/>
    <n v="6.3940467438759072E-2"/>
    <n v="3.590049382643825E-2"/>
    <n v="4"/>
    <n v="112.87304064143038"/>
    <n v="59"/>
    <n v="3.5792559099307758E-2"/>
    <n v="132.73937575149918"/>
    <n v="209.45220211883154"/>
    <n v="1"/>
    <n v="0"/>
  </r>
  <r>
    <x v="17"/>
    <s v="Argentina"/>
    <s v="TT"/>
    <n v="3429873"/>
    <n v="368146.49000000005"/>
    <n v="83971929.589999989"/>
    <n v="29310919.93999999"/>
    <n v="144.80529999999999"/>
    <n v="72"/>
    <n v="85"/>
    <n v="4.8324394281891003E-2"/>
    <n v="2.5669932006272631E-2"/>
    <n v="7"/>
    <n v="80.577984249998778"/>
    <n v="83"/>
    <n v="2.8199298475639834E-2"/>
    <n v="214.51048374000007"/>
    <n v="220.64752050505598"/>
    <n v="190.95653336408625"/>
    <n v="331.52624163970347"/>
    <n v="228.09379383190637"/>
    <n v="0"/>
    <n v="0"/>
    <n v="0"/>
    <n v="0"/>
    <n v="0"/>
    <n v="0"/>
    <n v="0"/>
    <n v="0"/>
    <n v="0"/>
    <n v="0"/>
    <n v="0"/>
    <n v="0"/>
    <n v="0"/>
    <n v="0"/>
    <n v="8139.759"/>
    <n v="8139.759"/>
    <n v="0"/>
    <n v="14507.034"/>
    <n v="259356"/>
    <n v="417767.87"/>
    <n v="0"/>
    <n v="2029.2619999999999"/>
    <n v="0"/>
    <n v="116765.64"/>
    <n v="5136.2659999999996"/>
    <n v="0"/>
    <n v="117230"/>
    <n v="0"/>
    <n v="3003.4929999999999"/>
    <n v="3040.7739999999999"/>
    <n v="142126"/>
    <n v="183762.23"/>
    <n v="0"/>
    <n v="9436.9979999999996"/>
    <n v="0"/>
    <n v="117240"/>
    <n v="17365.638999999999"/>
    <n v="10301.493"/>
    <n v="17.419"/>
    <n v="0"/>
    <n v="0"/>
    <n v="0"/>
    <n v="309409.62"/>
    <n v="407182.06062800001"/>
    <n v="1349.58"/>
    <n v="0"/>
    <n v="0"/>
    <n v="0"/>
    <n v="5621.2709999999997"/>
    <n v="0"/>
    <n v="55952.615000000005"/>
    <n v="0"/>
    <n v="0"/>
    <n v="234480"/>
    <n v="0"/>
    <n v="0"/>
    <n v="0"/>
    <n v="0"/>
    <n v="424609.01"/>
    <n v="55"/>
    <n v="72"/>
    <n v="0.29652859553626648"/>
    <n v="0.24178986304318972"/>
    <n v="6"/>
    <n v="87.13449108887103"/>
    <n v="71"/>
    <n v="0.26096745973016844"/>
    <n v="105.57518887135984"/>
    <n v="148.59365297029379"/>
    <n v="1191.2600000000002"/>
    <n v="116082100"/>
    <n v="775.31999999999994"/>
    <n v="31848488"/>
    <n v="478569.98"/>
    <n v="34"/>
    <n v="48"/>
    <n v="0.11001558753225571"/>
    <n v="0.13625873120401052"/>
    <n v="3"/>
    <n v="63.143036423193962"/>
    <n v="40"/>
    <n v="0.13581706812546046"/>
    <n v="76.506305516728887"/>
    <n v="97.827656469384038"/>
    <n v="184880"/>
    <n v="137.99"/>
    <n v="4224000"/>
    <n v="43.61999999999999"/>
    <n v="213910"/>
    <n v="300474.44"/>
    <n v="51"/>
    <n v="64"/>
    <n v="0.12102453879740256"/>
    <n v="5.703417495825875E-2"/>
    <n v="5"/>
    <n v="120.2035815478399"/>
    <n v="65"/>
    <n v="5.6286320658405699E-2"/>
    <n v="145.64285240369023"/>
    <n v="257.10471476375824"/>
    <n v="0"/>
    <n v="0"/>
    <n v="0"/>
    <n v="0"/>
    <n v="194598.43000000002"/>
    <n v="63"/>
    <n v="82"/>
    <n v="0.10169673514350482"/>
    <n v="6.6487417784356101E-2"/>
    <n v="7"/>
    <n v="80.19840888187079"/>
    <n v="76"/>
    <n v="7.1902429148341412E-2"/>
    <n v="97.17118972153456"/>
    <n v="185.32726317473373"/>
    <n v="0"/>
    <n v="1304273.8700000001"/>
    <n v="48"/>
    <n v="64"/>
    <n v="0.1469686750564089"/>
    <n v="0.13106598955649784"/>
    <n v="7"/>
    <n v="78.026330290628351"/>
    <n v="64"/>
    <n v="0.13221087362828871"/>
    <n v="94.539423532873755"/>
    <n v="135.86466934279687"/>
    <n v="264904.19"/>
    <n v="70"/>
    <n v="87"/>
    <n v="0.11315412040219709"/>
    <n v="7.5423679563072749E-2"/>
    <n v="8"/>
    <n v="101.91943950710838"/>
    <n v="84"/>
    <n v="8.2206401323053194E-2"/>
    <n v="123.48914811072335"/>
    <n v="181.77511382511543"/>
    <n v="149.55000000000001"/>
    <n v="18790200"/>
    <n v="0"/>
    <n v="0"/>
    <n v="162324.28"/>
    <n v="26"/>
    <n v="24"/>
    <n v="4.7664554770855953E-2"/>
    <n v="5.5460479413450572E-2"/>
    <n v="3"/>
    <n v="32.642050951774252"/>
    <n v="26"/>
    <n v="7.1274848560194018E-2"/>
    <n v="39.55024756921167"/>
    <n v="104.13187521916005"/>
    <n v="56692.140000000007"/>
    <n v="18"/>
    <n v="34"/>
    <n v="8.6244429134383072E-2"/>
    <n v="4.8424260119534455E-2"/>
    <n v="3"/>
    <n v="229.76514257020889"/>
    <n v="33"/>
    <n v="7.2297616540796292E-2"/>
    <n v="278.39146151853669"/>
    <n v="215.79422897071797"/>
    <n v="58236.649999999994"/>
    <n v="12"/>
    <n v="26"/>
    <n v="5.6341192930762334E-2"/>
    <n v="3.3162347703347549E-2"/>
    <n v="2"/>
    <n v="101.54153425799183"/>
    <n v="30"/>
    <n v="3.8451464246023123E-2"/>
    <n v="123.03126492861736"/>
    <n v="205.85078983767096"/>
    <n v="101812.44"/>
    <n v="15"/>
    <n v="32"/>
    <n v="6.3016995819961244E-2"/>
    <n v="3.8650798489796488E-2"/>
    <n v="2"/>
    <n v="79.346034806361686"/>
    <n v="38"/>
    <n v="3.8292801015373606E-2"/>
    <n v="96.138423558716866"/>
    <n v="197.54725208432291"/>
    <n v="319915.35000000003"/>
    <n v="41"/>
    <n v="54"/>
    <n v="6.2340966176048264E-2"/>
    <n v="3.5259286440383279E-2"/>
    <n v="4"/>
    <n v="118.94215753484464"/>
    <n v="64"/>
    <n v="3.6102961517035639E-2"/>
    <n v="144.11446706793356"/>
    <n v="214.22580220048832"/>
    <n v="1"/>
    <n v="0"/>
  </r>
  <r>
    <x v="18"/>
    <s v="Argentina"/>
    <s v="TT"/>
    <n v="3576028"/>
    <n v="386446.89000000007"/>
    <n v="90000428.769999996"/>
    <n v="30572506.119999956"/>
    <n v="149.29660000000001"/>
    <n v="71"/>
    <n v="84"/>
    <n v="4.8713734483980149E-2"/>
    <n v="2.584090972200968E-2"/>
    <n v="7"/>
    <n v="80.994173255446114"/>
    <n v="83"/>
    <n v="2.8279878496581621E-2"/>
    <n v="210.4098298864298"/>
    <n v="227.56321043065827"/>
    <n v="184.18965509556659"/>
    <n v="337.91499096646197"/>
    <n v="232.8921026379588"/>
    <n v="0"/>
    <n v="0"/>
    <n v="0"/>
    <n v="0"/>
    <n v="0"/>
    <n v="0.90000000000000013"/>
    <n v="0"/>
    <n v="0"/>
    <n v="0.90000000000000013"/>
    <n v="0.90000000000000013"/>
    <n v="19565.7724137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2416.89"/>
    <n v="52"/>
    <n v="68"/>
    <n v="0.29969616932583237"/>
    <n v="0.24159865399405511"/>
    <n v="7"/>
    <n v="86.307065009502949"/>
    <n v="70"/>
    <n v="0.25701185723869785"/>
    <n v="106.62461698313307"/>
    <n v="153.24905936570372"/>
    <n v="1324.2699999999998"/>
    <n v="124600900"/>
    <n v="576.27999999999986"/>
    <n v="22643076"/>
    <n v="495315.92"/>
    <n v="34"/>
    <n v="51"/>
    <n v="0.11428129866711458"/>
    <n v="0.13524309568496251"/>
    <n v="2"/>
    <n v="636.13380201354209"/>
    <n v="43"/>
    <n v="0.14631478760772501"/>
    <n v="785.88610309306523"/>
    <n v="104.39295710503306"/>
    <n v="191042"/>
    <n v="205.43"/>
    <n v="6432000"/>
    <n v="42.849999999999994"/>
    <n v="223675"/>
    <n v="306468.74"/>
    <n v="50"/>
    <n v="64"/>
    <n v="0.1206583610288072"/>
    <n v="5.5786323374207858E-2"/>
    <n v="5"/>
    <n v="154.89932723722274"/>
    <n v="63"/>
    <n v="5.6183133053428071E-2"/>
    <n v="191.36418827120741"/>
    <n v="267.20268497857239"/>
    <n v="0"/>
    <n v="0"/>
    <n v="0"/>
    <n v="0"/>
    <n v="199601.91"/>
    <n v="60"/>
    <n v="77"/>
    <n v="0.10154660968293039"/>
    <n v="6.5400151595445447E-2"/>
    <n v="6"/>
    <n v="93.401829411736614"/>
    <n v="73"/>
    <n v="6.682642294308129E-2"/>
    <n v="115.38956035005717"/>
    <n v="191.82173256758912"/>
    <n v="0"/>
    <n v="1312437.6800000004"/>
    <n v="46"/>
    <n v="63"/>
    <n v="0.14287861098921614"/>
    <n v="0.12647766398329718"/>
    <n v="7"/>
    <n v="76.598897911228804"/>
    <n v="64"/>
    <n v="0.12748405077970876"/>
    <n v="94.631049615875639"/>
    <n v="139.56114371845831"/>
    <n v="273880.32999999996"/>
    <n v="68"/>
    <n v="84"/>
    <n v="0.11244629621926387"/>
    <n v="7.4781411581560112E-2"/>
    <n v="8"/>
    <n v="100.57132743498305"/>
    <n v="83"/>
    <n v="7.8062439973006451E-2"/>
    <n v="124.24683038473869"/>
    <n v="185.76446128862196"/>
    <n v="1192.2899999999991"/>
    <n v="139683600"/>
    <n v="567.14999999999918"/>
    <n v="22791435"/>
    <n v="166010.92000000001"/>
    <n v="29"/>
    <n v="24"/>
    <n v="4.7201152650478959E-2"/>
    <n v="5.4393965140410575E-2"/>
    <n v="3"/>
    <n v="33.729390397874859"/>
    <n v="28"/>
    <n v="7.8711246090198667E-2"/>
    <n v="41.669628458017755"/>
    <n v="107.20450148701062"/>
    <n v="64362.649999999994"/>
    <n v="16"/>
    <n v="31"/>
    <n v="9.3810422323576614E-2"/>
    <n v="5.2721527903773525E-2"/>
    <n v="3"/>
    <n v="216.16205992075339"/>
    <n v="32"/>
    <n v="7.8466290293107352E-2"/>
    <n v="267.04878497255851"/>
    <n v="219.82356118028085"/>
    <n v="57953.25"/>
    <n v="13"/>
    <n v="24"/>
    <n v="5.3986093825491466E-2"/>
    <n v="3.1647587402418055E-2"/>
    <n v="2"/>
    <n v="101.94274758495941"/>
    <n v="30"/>
    <n v="3.5789246888923633E-2"/>
    <n v="125.94109664437892"/>
    <n v="210.74264825527473"/>
    <n v="106410"/>
    <n v="17"/>
    <n v="31"/>
    <n v="6.3877749732358435E-2"/>
    <n v="3.8739498653268561E-2"/>
    <n v="2"/>
    <n v="79.464971562995643"/>
    <n v="38"/>
    <n v="3.9664990800371509E-2"/>
    <n v="98.171825858602006"/>
    <n v="203.70737317921251"/>
    <n v="321735.89999999991"/>
    <n v="43"/>
    <n v="55"/>
    <n v="5.9925423979235087E-2"/>
    <n v="3.4005713500981694E-2"/>
    <n v="6"/>
    <n v="109.89303815633441"/>
    <n v="65"/>
    <n v="3.4951133284553328E-2"/>
    <n v="135.76296565341235"/>
    <n v="217.70598068167095"/>
    <n v="1"/>
    <n v="0"/>
  </r>
  <r>
    <x v="19"/>
    <s v="Argentina"/>
    <s v="TT"/>
    <n v="3580937"/>
    <n v="388674.12000000005"/>
    <n v="93224964.920000002"/>
    <n v="30321927.389999952"/>
    <n v="155.10339999999999"/>
    <n v="71"/>
    <n v="85"/>
    <n v="4.880277429148859E-2"/>
    <n v="2.621178421347382E-2"/>
    <n v="8"/>
    <n v="80.536780558284832"/>
    <n v="83"/>
    <n v="2.7315555573669985E-2"/>
    <n v="215.14900172444831"/>
    <n v="234.57840951261232"/>
    <n v="185.42306680246745"/>
    <n v="350.20385842850698"/>
    <n v="239.85380071099149"/>
    <n v="0"/>
    <n v="0"/>
    <n v="0"/>
    <n v="0"/>
    <n v="0"/>
    <n v="0"/>
    <n v="0"/>
    <n v="0"/>
    <n v="0"/>
    <n v="0"/>
    <n v="0"/>
    <n v="0"/>
    <n v="0"/>
    <n v="0"/>
    <n v="648.54300000000001"/>
    <n v="648.54300000000001"/>
    <n v="0"/>
    <n v="4008.942"/>
    <n v="18275.7"/>
    <n v="36183.619999999995"/>
    <n v="0"/>
    <n v="0"/>
    <n v="0"/>
    <n v="0"/>
    <n v="0"/>
    <n v="0"/>
    <n v="0"/>
    <n v="0"/>
    <n v="648.54300000000001"/>
    <n v="809.32500000000005"/>
    <n v="18275.7"/>
    <n v="17895.71"/>
    <n v="0"/>
    <n v="3199.6170000000002"/>
    <n v="0"/>
    <n v="18287.91"/>
    <n v="0"/>
    <n v="0"/>
    <n v="0"/>
    <n v="0"/>
    <n v="0"/>
    <n v="0"/>
    <n v="0"/>
    <n v="0"/>
    <n v="0"/>
    <n v="0"/>
    <n v="0"/>
    <n v="0"/>
    <n v="326.34399999999999"/>
    <n v="0"/>
    <n v="4983.8289999999997"/>
    <n v="0"/>
    <n v="0"/>
    <n v="14763.885505"/>
    <n v="0"/>
    <n v="1132000"/>
    <n v="0"/>
    <n v="0"/>
    <n v="443205.76"/>
    <n v="52"/>
    <n v="70"/>
    <n v="0.30003453591459917"/>
    <n v="0.24409629392576337"/>
    <n v="6"/>
    <n v="84.284979197139151"/>
    <n v="71"/>
    <n v="0.27468860462372463"/>
    <n v="108.57975605160006"/>
    <n v="158.34659890250521"/>
    <n v="0"/>
    <n v="0"/>
    <n v="0"/>
    <n v="0"/>
    <n v="518383.36000000004"/>
    <n v="35"/>
    <n v="51"/>
    <n v="0.11927299194045644"/>
    <n v="0.1427502397631123"/>
    <n v="2"/>
    <n v="723.64369386168357"/>
    <n v="44"/>
    <n v="0.15646882038119403"/>
    <n v="932.23082566113203"/>
    <n v="107.63758491399108"/>
    <n v="191042"/>
    <n v="149.30999999999997"/>
    <n v="5220000"/>
    <n v="46.34"/>
    <n v="221070"/>
    <n v="322764.79999999993"/>
    <n v="52"/>
    <n v="64"/>
    <n v="0.1271934332847183"/>
    <n v="5.9254413036577129E-2"/>
    <n v="6"/>
    <n v="143.78645495137829"/>
    <n v="63"/>
    <n v="5.8390608775394738E-2"/>
    <n v="185.23227211848152"/>
    <n v="276.53026346119532"/>
    <n v="1890.9499999999991"/>
    <n v="210342300"/>
    <n v="472.45999999999992"/>
    <n v="23649117"/>
    <n v="199109.78"/>
    <n v="60"/>
    <n v="77"/>
    <n v="0.10247084357362654"/>
    <n v="6.5796021309435265E-2"/>
    <n v="6"/>
    <n v="81.451972744037917"/>
    <n v="72"/>
    <n v="6.6373862304698994E-2"/>
    <n v="104.93014787110968"/>
    <n v="200.63160920573563"/>
    <n v="0"/>
    <n v="1337593.8299999998"/>
    <n v="46"/>
    <n v="62"/>
    <n v="0.14478695242353265"/>
    <n v="0.1300027022959086"/>
    <n v="8"/>
    <n v="77.495875067242608"/>
    <n v="66"/>
    <n v="0.12488190919237117"/>
    <n v="99.833722330586866"/>
    <n v="143.47483192263232"/>
    <n v="276055.94000000006"/>
    <n v="68"/>
    <n v="84"/>
    <n v="0.11332442222961932"/>
    <n v="7.6019129207834421E-2"/>
    <n v="9"/>
    <n v="101.22372886687135"/>
    <n v="83"/>
    <n v="7.6699576721795101E-2"/>
    <n v="130.40102627647389"/>
    <n v="192.04336215333745"/>
    <n v="1169.2199999999998"/>
    <n v="123924250"/>
    <n v="642.08000000000004"/>
    <n v="26997970"/>
    <n v="166337.46000000002"/>
    <n v="29"/>
    <n v="24"/>
    <n v="4.6752946503831314E-2"/>
    <n v="5.496637615047003E-2"/>
    <n v="4"/>
    <n v="51.625084016861003"/>
    <n v="28"/>
    <n v="7.392193393878442E-2"/>
    <n v="66.505788837928392"/>
    <n v="109.57476770415997"/>
    <n v="79363.319999999992"/>
    <n v="15"/>
    <n v="30"/>
    <n v="0.11765031243856833"/>
    <n v="6.5564216558166175E-2"/>
    <n v="3"/>
    <n v="205.19462581507281"/>
    <n v="29"/>
    <n v="8.1251236396035847E-2"/>
    <n v="264.34107982619281"/>
    <n v="231.16649404283993"/>
    <n v="61255.14"/>
    <n v="13"/>
    <n v="25"/>
    <n v="5.7734335019223509E-2"/>
    <n v="3.3736368087598369E-2"/>
    <n v="2"/>
    <n v="100.5979862886572"/>
    <n v="30"/>
    <n v="3.4932052529173349E-2"/>
    <n v="129.59491613513214"/>
    <n v="220.46239401297586"/>
    <n v="108521.04000000001"/>
    <n v="18"/>
    <n v="34"/>
    <n v="6.5045827877347154E-2"/>
    <n v="3.9845426312404002E-2"/>
    <n v="4"/>
    <n v="77.56632400544396"/>
    <n v="40"/>
    <n v="3.6301316719187605E-2"/>
    <n v="99.924477867301221"/>
    <n v="210.30018049956021"/>
    <n v="323346"/>
    <n v="43"/>
    <n v="54"/>
    <n v="6.0193804458300609E-2"/>
    <n v="3.4467742443099206E-2"/>
    <n v="4"/>
    <n v="91.927486577369976"/>
    <n v="64"/>
    <n v="3.3834454380311935E-2"/>
    <n v="118.42518277973741"/>
    <n v="224.9767463645754"/>
    <n v="1"/>
    <n v="0"/>
  </r>
  <r>
    <x v="20"/>
    <s v="Argentina"/>
    <s v="TT"/>
    <n v="3378635"/>
    <n v="366006.74999999994"/>
    <n v="93679879.909999996"/>
    <n v="27981685.670000006"/>
    <n v="165.23830000000001"/>
    <n v="72"/>
    <n v="85"/>
    <n v="4.9015917971903245E-2"/>
    <n v="2.6748913662371913E-2"/>
    <n v="10"/>
    <n v="77.669264967757115"/>
    <n v="84"/>
    <n v="2.7386271394832504E-2"/>
    <n v="225.1811171531923"/>
    <n v="250.74041167873264"/>
    <n v="192.46022540087449"/>
    <n v="369.10200854891917"/>
    <n v="255.95123562611894"/>
    <n v="303.58"/>
    <n v="0"/>
    <n v="303.58"/>
    <n v="1036969.2000000001"/>
    <n v="0"/>
    <n v="0"/>
    <n v="0"/>
    <n v="0"/>
    <n v="0"/>
    <n v="303.58"/>
    <n v="0"/>
    <n v="0"/>
    <n v="0"/>
    <n v="0"/>
    <n v="6331.8429999999998"/>
    <n v="6331.8429999999998"/>
    <n v="0"/>
    <n v="25528.692999999999"/>
    <n v="110013.16"/>
    <n v="231856.02"/>
    <n v="0"/>
    <n v="0"/>
    <n v="0"/>
    <n v="0"/>
    <n v="0"/>
    <n v="0"/>
    <n v="0"/>
    <n v="0"/>
    <n v="6331.8429999999998"/>
    <n v="4980.192"/>
    <n v="110013.16"/>
    <n v="110025.32"/>
    <n v="0"/>
    <n v="20548.501"/>
    <n v="0"/>
    <n v="121830.7"/>
    <n v="0"/>
    <n v="0"/>
    <n v="0"/>
    <n v="0"/>
    <n v="0"/>
    <n v="0"/>
    <n v="0"/>
    <n v="0"/>
    <n v="0"/>
    <n v="0"/>
    <n v="0"/>
    <n v="0"/>
    <n v="5443.4809999999998"/>
    <n v="109.321"/>
    <n v="37413.338000000003"/>
    <n v="0"/>
    <n v="0"/>
    <n v="225236.11618300001"/>
    <n v="72000"/>
    <n v="0"/>
    <n v="0"/>
    <n v="0"/>
    <n v="415170.54"/>
    <n v="52"/>
    <n v="71"/>
    <n v="0.30272013120453661"/>
    <n v="0.24779264569637752"/>
    <n v="6"/>
    <n v="83.712658358411019"/>
    <n v="72"/>
    <n v="0.26057319497110032"/>
    <n v="116.92769067009149"/>
    <n v="170.63932684144689"/>
    <n v="0"/>
    <n v="0"/>
    <n v="0"/>
    <n v="0"/>
    <n v="513589.52"/>
    <n v="35"/>
    <n v="52"/>
    <n v="0.13212632973230631"/>
    <n v="0.15326678280536551"/>
    <n v="3"/>
    <n v="45.852025575205154"/>
    <n v="46"/>
    <n v="0.14164932745764972"/>
    <n v="64.044931414079628"/>
    <n v="120.41138970281168"/>
    <n v="184880"/>
    <n v="172.16"/>
    <n v="6468000"/>
    <n v="54.279999999999987"/>
    <n v="239378"/>
    <n v="298641.55"/>
    <n v="52"/>
    <n v="64"/>
    <n v="0.1272646755134626"/>
    <n v="5.9414282934885043E-2"/>
    <n v="7"/>
    <n v="127.64881333182585"/>
    <n v="63"/>
    <n v="5.8470442845123052E-2"/>
    <n v="178.29658324508731"/>
    <n v="299.18736813413943"/>
    <n v="1305.8999999999996"/>
    <n v="133572900"/>
    <n v="714.89999999999986"/>
    <n v="25216099"/>
    <n v="191977.06"/>
    <n v="59"/>
    <n v="78"/>
    <n v="0.10696920672827988"/>
    <n v="6.8748380283069538E-2"/>
    <n v="4"/>
    <n v="91.492000600791755"/>
    <n v="72"/>
    <n v="6.6176001776770049E-2"/>
    <n v="127.79367606789576"/>
    <n v="217.33143293266397"/>
    <n v="25920"/>
    <n v="1219074.7200000002"/>
    <n v="46"/>
    <n v="63"/>
    <n v="0.14428795520046772"/>
    <n v="0.12839985771957596"/>
    <n v="8"/>
    <n v="76.194922218256877"/>
    <n v="64"/>
    <n v="0.12078420303996751"/>
    <n v="106.427109955383"/>
    <n v="156.96100660671559"/>
    <n v="260431.01"/>
    <n v="66"/>
    <n v="83"/>
    <n v="0.11624157797943535"/>
    <n v="7.7718531027369822E-2"/>
    <n v="6"/>
    <n v="105.40237953357315"/>
    <n v="81"/>
    <n v="7.5666441047781474E-2"/>
    <n v="147.22333601241951"/>
    <n v="208.91188729790662"/>
    <n v="944.02000000000066"/>
    <n v="81238750"/>
    <n v="465.61999999999819"/>
    <n v="16423950"/>
    <n v="164418.90999999997"/>
    <n v="30"/>
    <n v="25"/>
    <n v="5.0302256757225994E-2"/>
    <n v="5.8879606503025858E-2"/>
    <n v="4"/>
    <n v="50.661803258114347"/>
    <n v="29"/>
    <n v="7.5740817081512909E-2"/>
    <n v="70.763105321438374"/>
    <n v="119.32977167893888"/>
    <n v="68346.17"/>
    <n v="14"/>
    <n v="27"/>
    <n v="0.10708913803990819"/>
    <n v="6.118815037134278E-2"/>
    <n v="2"/>
    <n v="202.14069579881715"/>
    <n v="27"/>
    <n v="8.6011370107049623E-2"/>
    <n v="282.34493102591028"/>
    <n v="244.45804629579101"/>
    <n v="54519.45"/>
    <n v="12"/>
    <n v="23"/>
    <n v="5.3954785804564746E-2"/>
    <n v="3.2539685396298521E-2"/>
    <n v="2"/>
    <n v="97.841756547657766"/>
    <n v="29"/>
    <n v="3.3107525845032355E-2"/>
    <n v="136.66285205328748"/>
    <n v="231.60229679499702"/>
    <n v="96419.28"/>
    <n v="17"/>
    <n v="31"/>
    <n v="6.1194971235157429E-2"/>
    <n v="3.8364938718660563E-2"/>
    <n v="3"/>
    <n v="75.98310867157754"/>
    <n v="39"/>
    <n v="3.4790510896037893E-2"/>
    <n v="106.13125423473656"/>
    <n v="222.7960388212814"/>
    <n v="308521.32999999996"/>
    <n v="44"/>
    <n v="56"/>
    <n v="6.1705968865029458E-2"/>
    <n v="3.5639912999078309E-2"/>
    <n v="4"/>
    <n v="85.585667196089744"/>
    <n v="66"/>
    <n v="3.3450027804210906E-2"/>
    <n v="119.54386129815568"/>
    <n v="241.83367710751159"/>
    <n v="1"/>
    <n v="0"/>
  </r>
  <r>
    <x v="21"/>
    <s v="Argentina"/>
    <s v="TT"/>
    <n v="3171108"/>
    <n v="344337.76"/>
    <n v="94338865.019999981"/>
    <n v="26821429.16000003"/>
    <n v="174.1473"/>
    <n v="71"/>
    <n v="85"/>
    <n v="4.8349180729095241E-2"/>
    <n v="2.6244649589710015E-2"/>
    <n v="6"/>
    <n v="85.902973689888356"/>
    <n v="83"/>
    <n v="2.9363083759710407E-2"/>
    <n v="241.3780281239587"/>
    <n v="265.31207703507488"/>
    <n v="208.0124632760182"/>
    <n v="390.26333794429434"/>
    <n v="273.97188452407886"/>
    <n v="150.36000000000001"/>
    <n v="0"/>
    <n v="150.36000000000001"/>
    <n v="479456.40000000008"/>
    <n v="0"/>
    <n v="0"/>
    <n v="0"/>
    <n v="0"/>
    <n v="0"/>
    <n v="150.36000000000001"/>
    <n v="0"/>
    <n v="0"/>
    <n v="0"/>
    <n v="0"/>
    <n v="2900.9490000000001"/>
    <n v="2900.9490000000001"/>
    <n v="0"/>
    <n v="1211.8789999999999"/>
    <n v="23325.97"/>
    <n v="3077.87"/>
    <n v="0"/>
    <n v="0"/>
    <n v="0"/>
    <n v="0"/>
    <n v="0"/>
    <n v="0"/>
    <n v="0"/>
    <n v="0"/>
    <n v="2900.9490000000001"/>
    <n v="0"/>
    <n v="23325.97"/>
    <n v="0"/>
    <n v="0"/>
    <n v="1211.8789999999999"/>
    <n v="0"/>
    <n v="3077.87"/>
    <n v="0"/>
    <n v="0"/>
    <n v="0"/>
    <n v="0"/>
    <n v="0"/>
    <n v="0"/>
    <n v="0"/>
    <n v="0"/>
    <n v="0"/>
    <n v="0"/>
    <n v="0"/>
    <n v="2482.6666666666697"/>
    <n v="195.01"/>
    <n v="0"/>
    <n v="6790.5046666666703"/>
    <n v="0"/>
    <n v="372400"/>
    <n v="9894.7000000000007"/>
    <n v="0"/>
    <n v="0"/>
    <n v="0"/>
    <n v="0"/>
    <n v="383708.8"/>
    <n v="53"/>
    <n v="74"/>
    <n v="0.28794280799773198"/>
    <n v="0.23883761059873213"/>
    <n v="5"/>
    <n v="82.412693277455659"/>
    <n v="73"/>
    <n v="0.25979822553312515"/>
    <n v="122.56084977764149"/>
    <n v="179.29210826022234"/>
    <n v="0"/>
    <n v="0"/>
    <n v="0"/>
    <n v="0"/>
    <n v="500002.48"/>
    <n v="35"/>
    <n v="52"/>
    <n v="0.1361042090904907"/>
    <n v="0.155612013089927"/>
    <n v="4"/>
    <n v="52.787783178851605"/>
    <n v="45"/>
    <n v="0.14241578307751943"/>
    <n v="78.503872485960358"/>
    <n v="130.07268085950292"/>
    <n v="191042"/>
    <n v="153.57000000000002"/>
    <n v="7700000"/>
    <n v="36.860000000000007"/>
    <n v="285183"/>
    <n v="287581.33999999997"/>
    <n v="52"/>
    <n v="64"/>
    <n v="0.12905731799358217"/>
    <n v="5.9667852373450549E-2"/>
    <n v="7"/>
    <n v="121.98485915161294"/>
    <n v="62"/>
    <n v="5.6888660651037246E-2"/>
    <n v="181.41098662185547"/>
    <n v="321.66209427913509"/>
    <n v="1294.6399999999999"/>
    <n v="117942100"/>
    <n v="785.89999999999804"/>
    <n v="29899773"/>
    <n v="192316.32"/>
    <n v="61"/>
    <n v="79"/>
    <n v="0.11113915227970769"/>
    <n v="7.1823795046568384E-2"/>
    <n v="7"/>
    <n v="79.787053724765741"/>
    <n v="72"/>
    <n v="6.6372370089380781E-2"/>
    <n v="118.65610401591678"/>
    <n v="230.12107136825412"/>
    <n v="0"/>
    <n v="1133090.43"/>
    <n v="49"/>
    <n v="65"/>
    <n v="0.14037099443869061"/>
    <n v="0.12446231172003808"/>
    <n v="7"/>
    <n v="71.623209129653333"/>
    <n v="66"/>
    <n v="0.12295096036619085"/>
    <n v="106.51516199305378"/>
    <n v="167.72475635505987"/>
    <n v="251971.28"/>
    <n v="66"/>
    <n v="83"/>
    <n v="0.11815291613623397"/>
    <n v="7.8419127284419979E-2"/>
    <n v="7"/>
    <n v="84.32952081269984"/>
    <n v="80"/>
    <n v="7.8306841703755861E-2"/>
    <n v="125.41147875545911"/>
    <n v="224.06813343965237"/>
    <n v="0"/>
    <n v="0"/>
    <n v="0"/>
    <n v="0"/>
    <n v="159178.30000000002"/>
    <n v="28"/>
    <n v="25"/>
    <n v="5.1062352391660494E-2"/>
    <n v="5.9447838826477008E-2"/>
    <n v="5"/>
    <n v="49.857937701103886"/>
    <n v="26"/>
    <n v="7.5147776591161175E-2"/>
    <n v="74.146723881909466"/>
    <n v="127.73867405293308"/>
    <n v="72896.86"/>
    <n v="13"/>
    <n v="25"/>
    <n v="0.11868834579992416"/>
    <n v="6.8061425210538401E-2"/>
    <n v="3"/>
    <n v="207.576280783599"/>
    <n v="26"/>
    <n v="8.1253794453985007E-2"/>
    <n v="308.6991136288907"/>
    <n v="259.33712631792366"/>
    <n v="49158.43"/>
    <n v="12"/>
    <n v="24"/>
    <n v="5.0445720816281181E-2"/>
    <n v="3.059841724241151E-2"/>
    <n v="1"/>
    <n v="93.352640779992058"/>
    <n v="26"/>
    <n v="3.299237201075144E-2"/>
    <n v="138.83030062448614"/>
    <n v="245.17886250639003"/>
    <n v="83551.92"/>
    <n v="18"/>
    <n v="34"/>
    <n v="5.4741617894483889E-2"/>
    <n v="3.4670981281875596E-2"/>
    <n v="3"/>
    <n v="73.010852757074858"/>
    <n v="37"/>
    <n v="3.329879305041502E-2"/>
    <n v="108.57880990215367"/>
    <n v="234.80597908462192"/>
    <n v="293288.93"/>
    <n v="46"/>
    <n v="60"/>
    <n v="6.0889127417789547E-2"/>
    <n v="3.5333461505481785E-2"/>
    <n v="6"/>
    <n v="83.147013324953747"/>
    <n v="67"/>
    <n v="3.5446446389566288E-2"/>
    <n v="123.65290108006803"/>
    <n v="256.27793776601123"/>
    <n v="1"/>
    <n v="0"/>
  </r>
  <r>
    <x v="22"/>
    <s v="Argentina"/>
    <s v="TT"/>
    <n v="3004098"/>
    <n v="329861.87"/>
    <n v="92364178.749999985"/>
    <n v="24960852.039999962"/>
    <n v="179.6388"/>
    <n v="70"/>
    <n v="86"/>
    <n v="4.890547957815055E-2"/>
    <n v="2.7006752050816141E-2"/>
    <n v="10"/>
    <n v="93.119310726094213"/>
    <n v="84"/>
    <n v="2.8109524636991318E-2"/>
    <n v="244.53976399403626"/>
    <n v="271.92713296097878"/>
    <n v="211.16768347895274"/>
    <n v="399.99934434016859"/>
    <n v="280.00865559271818"/>
    <n v="0"/>
    <n v="0"/>
    <n v="0"/>
    <n v="0"/>
    <n v="0"/>
    <n v="0"/>
    <n v="0"/>
    <n v="0"/>
    <n v="0"/>
    <n v="0"/>
    <n v="0"/>
    <n v="0"/>
    <n v="0"/>
    <n v="0"/>
    <n v="19400.199000000001"/>
    <n v="19400.199000000001"/>
    <n v="0"/>
    <n v="9762.4369999999999"/>
    <n v="147875.35"/>
    <n v="46413.130000000005"/>
    <n v="0"/>
    <n v="0"/>
    <n v="0"/>
    <n v="0"/>
    <n v="0"/>
    <n v="0"/>
    <n v="0"/>
    <n v="0"/>
    <n v="19400.199000000001"/>
    <n v="0"/>
    <n v="147875.35"/>
    <n v="0"/>
    <n v="0"/>
    <n v="9762.4369999999999"/>
    <n v="0"/>
    <n v="46413.130000000005"/>
    <n v="0"/>
    <n v="5012.5129999999999"/>
    <n v="0"/>
    <n v="16495.864000000001"/>
    <n v="16495.864000000001"/>
    <n v="0"/>
    <n v="0"/>
    <n v="299788.61704100005"/>
    <n v="0"/>
    <n v="299723.70234199998"/>
    <n v="0"/>
    <n v="0"/>
    <n v="1860.7529999999999"/>
    <n v="0"/>
    <n v="52531.766000000003"/>
    <n v="0"/>
    <n v="0"/>
    <n v="60099.194271"/>
    <n v="0"/>
    <n v="0"/>
    <n v="0"/>
    <n v="0"/>
    <n v="349306.07"/>
    <n v="51"/>
    <n v="73"/>
    <n v="0.2794537040652007"/>
    <n v="0.23355609359275964"/>
    <n v="5"/>
    <n v="80.470350567019295"/>
    <n v="74"/>
    <n v="0.27065520191458753"/>
    <n v="124.42916446403247"/>
    <n v="185.01415615251116"/>
    <n v="0"/>
    <n v="0"/>
    <n v="0"/>
    <n v="0"/>
    <n v="462156.86"/>
    <n v="35"/>
    <n v="50"/>
    <n v="0.13438464035107092"/>
    <n v="0.15450569016549856"/>
    <n v="3"/>
    <n v="60.401957662156292"/>
    <n v="45"/>
    <n v="0.14806895611657131"/>
    <n v="93.397941862257824"/>
    <n v="134.49044995242525"/>
    <n v="184880"/>
    <n v="193.91000000000003"/>
    <n v="7040000"/>
    <n v="0"/>
    <n v="0"/>
    <n v="259850.53999999995"/>
    <n v="50"/>
    <n v="63"/>
    <n v="0.1231473881420799"/>
    <n v="5.7914517050304072E-2"/>
    <n v="5"/>
    <n v="134.00688623330177"/>
    <n v="62"/>
    <n v="5.8442951719904906E-2"/>
    <n v="207.21128675274312"/>
    <n v="328.79413169585882"/>
    <n v="418.06000000000006"/>
    <n v="44887600"/>
    <n v="258.42999999999995"/>
    <n v="9482995"/>
    <n v="172622.68"/>
    <n v="59"/>
    <n v="79"/>
    <n v="0.10766773777745756"/>
    <n v="6.9252295798317501E-2"/>
    <n v="8"/>
    <n v="75.015948623409045"/>
    <n v="72"/>
    <n v="6.6516466701354596E-2"/>
    <n v="115.99516769737023"/>
    <n v="240.40179401686964"/>
    <n v="0"/>
    <n v="1051965.1399999999"/>
    <n v="48"/>
    <n v="65"/>
    <n v="0.13991305196544071"/>
    <n v="0.1241248543538776"/>
    <n v="7"/>
    <n v="76.946287343439252"/>
    <n v="65"/>
    <n v="0.12569860061757301"/>
    <n v="118.97999915856644"/>
    <n v="174.29533753371337"/>
    <n v="233360.38999999998"/>
    <n v="68"/>
    <n v="85"/>
    <n v="0.11631978570443442"/>
    <n v="7.8015737155215911E-2"/>
    <n v="7"/>
    <n v="82.564626519742333"/>
    <n v="82"/>
    <n v="7.9720558922327503E-2"/>
    <n v="127.6674877112689"/>
    <n v="230.54604086837534"/>
    <n v="0"/>
    <n v="0"/>
    <n v="0"/>
    <n v="0"/>
    <n v="159852.40000000002"/>
    <n v="26"/>
    <n v="22"/>
    <n v="5.3991650524897558E-2"/>
    <n v="6.4129149708896688E-2"/>
    <n v="5"/>
    <n v="47.749539419659506"/>
    <n v="26"/>
    <n v="7.5139326895885469E-2"/>
    <n v="73.833843790481836"/>
    <n v="130.18394081039759"/>
    <n v="61827.469999999994"/>
    <n v="11"/>
    <n v="23"/>
    <n v="0.10808106083339807"/>
    <n v="6.2009439328910912E-2"/>
    <n v="2"/>
    <n v="209.52194763365463"/>
    <n v="22"/>
    <n v="8.017963719083844E-2"/>
    <n v="323.97821927244649"/>
    <n v="269.51198682397973"/>
    <n v="46709.9"/>
    <n v="13"/>
    <n v="25"/>
    <n v="5.1251712720801312E-2"/>
    <n v="3.1231583740037622E-2"/>
    <n v="2"/>
    <n v="54.761601274737586"/>
    <n v="27"/>
    <n v="3.1357798833324353E-2"/>
    <n v="84.676408681146995"/>
    <n v="253.74685430711688"/>
    <n v="72203.28"/>
    <n v="18"/>
    <n v="33"/>
    <n v="5.146499539177813E-2"/>
    <n v="3.2184794310205239E-2"/>
    <n v="3"/>
    <n v="68.800986602102142"/>
    <n v="35"/>
    <n v="3.0198028244624538E-2"/>
    <n v="106.38513709556673"/>
    <n v="247.25637159419907"/>
    <n v="265592.37"/>
    <n v="47"/>
    <n v="61"/>
    <n v="5.9253930123383668E-2"/>
    <n v="3.4370845930513413E-2"/>
    <n v="4"/>
    <n v="66.403327991071677"/>
    <n v="64"/>
    <n v="3.3808206996786369E-2"/>
    <n v="102.6777013066292"/>
    <n v="266.57120274200651"/>
    <n v="1"/>
    <n v="0"/>
  </r>
  <r>
    <x v="23"/>
    <s v="Argentina"/>
    <s v="TT"/>
    <n v="3083767"/>
    <n v="340343.21"/>
    <n v="99330357.900000006"/>
    <n v="24981876.990000024"/>
    <n v="184.2552"/>
    <n v="68"/>
    <n v="85"/>
    <n v="5.0946030972747129E-2"/>
    <n v="2.7840157017172157E-2"/>
    <n v="8"/>
    <n v="66.853023748486009"/>
    <n v="82"/>
    <n v="2.6586836587089806E-2"/>
    <n v="245.93221538711057"/>
    <n v="284.20708170943294"/>
    <n v="228.41083909823666"/>
    <n v="417.71261556149091"/>
    <n v="291.85350252763965"/>
    <n v="0"/>
    <n v="0"/>
    <n v="0"/>
    <n v="0"/>
    <n v="0"/>
    <n v="0"/>
    <n v="0"/>
    <n v="0"/>
    <n v="0"/>
    <n v="0"/>
    <n v="0"/>
    <n v="0"/>
    <n v="0"/>
    <n v="0"/>
    <n v="47264.445"/>
    <n v="47264.445"/>
    <n v="0"/>
    <n v="28724.213"/>
    <n v="645998.18999999994"/>
    <n v="216644.42"/>
    <n v="0"/>
    <n v="0"/>
    <n v="0"/>
    <n v="0"/>
    <n v="0"/>
    <n v="0"/>
    <n v="0"/>
    <n v="0"/>
    <n v="47264.445"/>
    <n v="0"/>
    <n v="645998.18999999994"/>
    <n v="0"/>
    <n v="0"/>
    <n v="28724.213"/>
    <n v="0"/>
    <n v="216644.42"/>
    <n v="0"/>
    <n v="11166.807000000001"/>
    <n v="0"/>
    <n v="0"/>
    <n v="0"/>
    <n v="0"/>
    <n v="0"/>
    <n v="368157.07585699996"/>
    <n v="0"/>
    <n v="0"/>
    <n v="0"/>
    <n v="0"/>
    <n v="1631.662"/>
    <n v="0"/>
    <n v="88787.126999999993"/>
    <n v="0"/>
    <n v="0"/>
    <n v="109896"/>
    <n v="0"/>
    <n v="0"/>
    <n v="0"/>
    <n v="0"/>
    <n v="344035.92999999993"/>
    <n v="51"/>
    <n v="74"/>
    <n v="0.28294175999567678"/>
    <n v="0.22982814966236267"/>
    <n v="5"/>
    <n v="83.964044761337576"/>
    <n v="74"/>
    <n v="0.26282915329353218"/>
    <n v="133.91202769334356"/>
    <n v="196.34509878081633"/>
    <n v="0"/>
    <n v="0"/>
    <n v="0"/>
    <n v="0"/>
    <n v="465595.88"/>
    <n v="35"/>
    <n v="51"/>
    <n v="0.13631235899347313"/>
    <n v="0.15551724436284817"/>
    <n v="3"/>
    <n v="59.457704051183242"/>
    <n v="45"/>
    <n v="0.15008392324522243"/>
    <n v="94.82751496925188"/>
    <n v="139.79219238366113"/>
    <n v="191042"/>
    <n v="151.31"/>
    <n v="5280000"/>
    <n v="0"/>
    <n v="0"/>
    <n v="260552.88999999998"/>
    <n v="50"/>
    <n v="63"/>
    <n v="0.12592583002725949"/>
    <n v="5.801951034385771E-2"/>
    <n v="5"/>
    <n v="130.18362432366263"/>
    <n v="65"/>
    <n v="5.7604698358904471E-2"/>
    <n v="207.62640908025287"/>
    <n v="346.15212143684153"/>
    <n v="0"/>
    <n v="0"/>
    <n v="0"/>
    <n v="0"/>
    <n v="170973.26"/>
    <n v="57"/>
    <n v="78"/>
    <n v="0.10843699440668979"/>
    <n v="6.852970500065278E-2"/>
    <n v="6"/>
    <n v="65.760937912180452"/>
    <n v="71"/>
    <n v="6.3324535927645212E-2"/>
    <n v="104.88037544960059"/>
    <n v="252.36251329593875"/>
    <n v="0"/>
    <n v="1019854.5099999998"/>
    <n v="48"/>
    <n v="66"/>
    <n v="0.13778778928626792"/>
    <n v="0.12022920445861342"/>
    <n v="7"/>
    <n v="81.846947807760245"/>
    <n v="68"/>
    <n v="0.1206078673327398"/>
    <n v="130.53552592186759"/>
    <n v="182.77929314643131"/>
    <n v="232819.49000000002"/>
    <n v="65"/>
    <n v="83"/>
    <n v="0.11769841439338831"/>
    <n v="7.7765820261905427E-2"/>
    <n v="6"/>
    <n v="82.734089763532751"/>
    <n v="80"/>
    <n v="7.9774162501143289E-2"/>
    <n v="131.95040509410157"/>
    <n v="241.38378316179626"/>
    <n v="0"/>
    <n v="0"/>
    <n v="0"/>
    <n v="0"/>
    <n v="142016.01"/>
    <n v="26"/>
    <n v="23"/>
    <n v="4.7782472943412792E-2"/>
    <n v="5.6923025686412929E-2"/>
    <n v="5"/>
    <n v="48.22646568898957"/>
    <n v="26"/>
    <n v="6.8116623307914334E-2"/>
    <n v="76.915110834081418"/>
    <n v="133.87728017425638"/>
    <n v="60550.54"/>
    <n v="10"/>
    <n v="23"/>
    <n v="0.10474273379572402"/>
    <n v="6.0674848274961626E-2"/>
    <n v="3"/>
    <n v="207.25830271792574"/>
    <n v="26"/>
    <n v="8.406676504796326E-2"/>
    <n v="330.55076910751853"/>
    <n v="275.32233271577758"/>
    <n v="44358.5"/>
    <n v="13"/>
    <n v="26"/>
    <n v="4.917023726312636E-2"/>
    <n v="2.9633044364865951E-2"/>
    <n v="3"/>
    <n v="78.411355922696401"/>
    <n v="33"/>
    <n v="2.706070972070412E-2"/>
    <n v="125.05619155960089"/>
    <n v="264.63803758017065"/>
    <n v="68430.36"/>
    <n v="17"/>
    <n v="32"/>
    <n v="4.8133534922577263E-2"/>
    <n v="3.0475931238789236E-2"/>
    <n v="3"/>
    <n v="67.456004085436973"/>
    <n v="39"/>
    <n v="2.9619547247866196E-2"/>
    <n v="107.58379152466435"/>
    <n v="251.89352679132477"/>
    <n v="258730.93999999997"/>
    <n v="48"/>
    <n v="62"/>
    <n v="5.7664062225697157E-2"/>
    <n v="3.345317498628355E-2"/>
    <n v="4"/>
    <n v="66.690298027573604"/>
    <n v="70"/>
    <n v="3.2962878812744435E-2"/>
    <n v="106.36258724470126"/>
    <n v="274.91227137349711"/>
    <n v="1"/>
    <n v="0"/>
  </r>
  <r>
    <x v="24"/>
    <s v="Argentina"/>
    <s v="TT"/>
    <n v="2724268"/>
    <n v="304937.55999999994"/>
    <n v="91128239.489999995"/>
    <n v="24362435.550000008"/>
    <n v="189.61009999999999"/>
    <n v="68"/>
    <n v="84"/>
    <n v="4.6712368910238271E-2"/>
    <n v="2.5570802899909522E-2"/>
    <n v="9"/>
    <n v="76.060774642528798"/>
    <n v="84"/>
    <n v="2.6841793189479927E-2"/>
    <n v="259.91174071659691"/>
    <n v="292.0463864479654"/>
    <n v="230.07532421324072"/>
    <n v="422.84450874097303"/>
    <n v="298.84229246800561"/>
    <n v="0"/>
    <n v="0"/>
    <n v="0"/>
    <n v="0"/>
    <n v="0"/>
    <n v="0"/>
    <n v="0"/>
    <n v="0"/>
    <n v="309.07000000000062"/>
    <n v="309.07000000000062"/>
    <n v="0"/>
    <n v="0"/>
    <n v="0"/>
    <n v="0"/>
    <n v="7049.6989999999996"/>
    <n v="0"/>
    <n v="7049.6989999999996"/>
    <n v="0"/>
    <n v="40000"/>
    <n v="0"/>
    <n v="0"/>
    <n v="0"/>
    <n v="0"/>
    <n v="0"/>
    <n v="0"/>
    <n v="0"/>
    <n v="0"/>
    <n v="0"/>
    <n v="7049.6989999999996"/>
    <n v="0"/>
    <n v="40000"/>
    <n v="0"/>
    <n v="0"/>
    <n v="0"/>
    <n v="0"/>
    <n v="0"/>
    <n v="0"/>
    <n v="97.459000000000003"/>
    <n v="0"/>
    <n v="0"/>
    <n v="0"/>
    <n v="0"/>
    <n v="0"/>
    <n v="4635.4220079999996"/>
    <n v="0"/>
    <n v="0"/>
    <n v="0"/>
    <n v="0"/>
    <n v="0"/>
    <n v="0"/>
    <n v="7147.1579999999994"/>
    <n v="0"/>
    <n v="0"/>
    <n v="0"/>
    <n v="0"/>
    <n v="0"/>
    <n v="0"/>
    <n v="0"/>
    <n v="329394.80999999994"/>
    <n v="51"/>
    <n v="71"/>
    <n v="0.27873708962743898"/>
    <n v="0.22557710851547996"/>
    <n v="7"/>
    <n v="83.658883888369857"/>
    <n v="73"/>
    <n v="0.26374276924902779"/>
    <n v="136.85686841317232"/>
    <n v="202.14093376273905"/>
    <n v="0"/>
    <n v="0"/>
    <n v="0"/>
    <n v="0"/>
    <n v="446150.64"/>
    <n v="34"/>
    <n v="49"/>
    <n v="0.13385594575025711"/>
    <n v="0.15276708721295709"/>
    <n v="3"/>
    <n v="58.898037552740426"/>
    <n v="45"/>
    <n v="0.14404596783001924"/>
    <n v="96.350806997438951"/>
    <n v="143.33834993490089"/>
    <n v="406472"/>
    <n v="16.16"/>
    <n v="440000"/>
    <n v="0"/>
    <n v="0"/>
    <n v="241129.06"/>
    <n v="50"/>
    <n v="62"/>
    <n v="0.12115831106231793"/>
    <n v="5.5043567255816495E-2"/>
    <n v="4"/>
    <n v="130.70811418510544"/>
    <n v="63"/>
    <n v="5.8289883785191461E-2"/>
    <n v="213.82431072633139"/>
    <n v="360.0817998461074"/>
    <n v="0"/>
    <n v="0"/>
    <n v="0"/>
    <n v="0"/>
    <n v="156783.53"/>
    <n v="57"/>
    <n v="78"/>
    <n v="0.10247175661847296"/>
    <n v="6.4421370865406197E-2"/>
    <n v="6"/>
    <n v="72.043175881453166"/>
    <n v="73"/>
    <n v="6.286312899821557E-2"/>
    <n v="117.85482884078657"/>
    <n v="260.21285686066642"/>
    <n v="0"/>
    <n v="980565.60999999987"/>
    <n v="48"/>
    <n v="66"/>
    <n v="0.13738399121398318"/>
    <n v="0.11850243232082525"/>
    <n v="7"/>
    <n v="77.654423859440698"/>
    <n v="68"/>
    <n v="0.11895240909805163"/>
    <n v="127.03422247436426"/>
    <n v="189.65460684471691"/>
    <n v="216661.22999999998"/>
    <n v="66"/>
    <n v="83"/>
    <n v="0.11362797703498205"/>
    <n v="7.4187285754149207E-2"/>
    <n v="6"/>
    <n v="85.746699401970815"/>
    <n v="81"/>
    <n v="7.5626263316006914E-2"/>
    <n v="140.27230834896119"/>
    <n v="250.55918320042767"/>
    <n v="0"/>
    <n v="0"/>
    <n v="0"/>
    <n v="0"/>
    <n v="145439.73000000001"/>
    <n v="26"/>
    <n v="24"/>
    <n v="5.1466952136702923E-2"/>
    <n v="5.9760274468208127E-2"/>
    <n v="3"/>
    <n v="49.682927528371764"/>
    <n v="27"/>
    <n v="7.1017875109202155E-2"/>
    <n v="81.275885585616805"/>
    <n v="140.88683037296619"/>
    <n v="56608.460000000006"/>
    <n v="10"/>
    <n v="21"/>
    <n v="9.9203190163279567E-2"/>
    <n v="5.8150154480185387E-2"/>
    <n v="2"/>
    <n v="201.50553570732393"/>
    <n v="26"/>
    <n v="7.4598229593801704E-2"/>
    <n v="329.64122043058711"/>
    <n v="279.08037473550769"/>
    <n v="40604.21"/>
    <n v="13"/>
    <n v="25"/>
    <n v="4.6726580564867538E-2"/>
    <n v="2.7806692781089468E-2"/>
    <n v="2"/>
    <n v="78.000922869230905"/>
    <n v="32"/>
    <n v="2.5779573631588254E-2"/>
    <n v="127.60105730629233"/>
    <n v="274.89648955120663"/>
    <n v="65871.239999999991"/>
    <n v="17"/>
    <n v="30"/>
    <n v="4.7329778105446342E-2"/>
    <n v="3.0073422333782827E-2"/>
    <n v="2"/>
    <n v="59.295906050738921"/>
    <n v="37"/>
    <n v="3.0392880064811618E-2"/>
    <n v="97.001676745462163"/>
    <n v="257.457855203576"/>
    <n v="258761.16999999998"/>
    <n v="49"/>
    <n v="63"/>
    <n v="5.9264761398323706E-2"/>
    <n v="3.429785311805271E-2"/>
    <n v="4"/>
    <n v="72.233066689600463"/>
    <n v="71"/>
    <n v="3.1902833215535574E-2"/>
    <n v="118.1654696255496"/>
    <n v="282.67287499125155"/>
    <n v="1"/>
    <n v="0"/>
  </r>
  <r>
    <x v="25"/>
    <s v="Argentina"/>
    <s v="TT"/>
    <n v="2650289"/>
    <n v="296781.86"/>
    <n v="90127332.710000023"/>
    <n v="23358740.560000002"/>
    <n v="196.7501"/>
    <n v="67"/>
    <n v="83"/>
    <n v="4.7040463273681159E-2"/>
    <n v="2.5956319870456466E-2"/>
    <n v="8"/>
    <n v="65.117163675999876"/>
    <n v="83"/>
    <n v="2.8135221728144769E-2"/>
    <n v="270.68892075961139"/>
    <n v="297.23190608978433"/>
    <n v="229.16165880509527"/>
    <n v="442.89701999003597"/>
    <n v="303.6820805355153"/>
    <n v="0"/>
    <n v="0"/>
    <n v="0"/>
    <n v="0"/>
    <n v="0"/>
    <n v="0"/>
    <n v="0"/>
    <n v="0"/>
    <n v="890.28000000000441"/>
    <n v="890.28000000000441"/>
    <n v="0"/>
    <n v="0"/>
    <n v="0"/>
    <n v="0"/>
    <n v="9680.0830000000005"/>
    <n v="0"/>
    <n v="9680.0830000000005"/>
    <n v="17935.243999999999"/>
    <n v="70000"/>
    <n v="183985.15"/>
    <n v="0"/>
    <n v="0"/>
    <n v="0"/>
    <n v="0"/>
    <n v="6786.2280000000001"/>
    <n v="0"/>
    <n v="50000"/>
    <n v="0"/>
    <n v="2893.855"/>
    <n v="6253.9179999999997"/>
    <n v="20000"/>
    <n v="68178"/>
    <n v="0"/>
    <n v="11681.325999999999"/>
    <n v="0"/>
    <n v="115807.15"/>
    <n v="0"/>
    <n v="15937.45"/>
    <n v="0"/>
    <n v="13498.939"/>
    <n v="0"/>
    <n v="13498.939"/>
    <n v="0"/>
    <n v="231527.14389200002"/>
    <n v="0"/>
    <n v="279046.72960199998"/>
    <n v="0"/>
    <n v="0"/>
    <n v="2379.1060000000002"/>
    <n v="0"/>
    <n v="59430.822"/>
    <n v="0"/>
    <n v="700000"/>
    <n v="117351.02394699999"/>
    <n v="0"/>
    <n v="0"/>
    <n v="0"/>
    <n v="0"/>
    <n v="310291.69999999995"/>
    <n v="50"/>
    <n v="71"/>
    <n v="0.27518592648363771"/>
    <n v="0.22162602317801031"/>
    <n v="5"/>
    <n v="85.949860015318336"/>
    <n v="72"/>
    <n v="0.25249366603282597"/>
    <n v="144.02433118156023"/>
    <n v="208.06362432511088"/>
    <n v="0"/>
    <n v="0"/>
    <n v="0"/>
    <n v="0"/>
    <n v="427520.88"/>
    <n v="34"/>
    <n v="49"/>
    <n v="0.13384990332020177"/>
    <n v="0.15267851582875627"/>
    <n v="3"/>
    <n v="59.111059802685418"/>
    <n v="44"/>
    <n v="0.15884970152360003"/>
    <n v="99.051131112926541"/>
    <n v="146.90305439584611"/>
    <n v="367136"/>
    <n v="0"/>
    <n v="0"/>
    <n v="0"/>
    <n v="0"/>
    <n v="233408.47999999998"/>
    <n v="51"/>
    <n v="65"/>
    <n v="0.12218184706973251"/>
    <n v="5.5570713190657012E-2"/>
    <n v="5"/>
    <n v="133.4931911668574"/>
    <n v="63"/>
    <n v="5.9495550309805321E-2"/>
    <n v="223.69166827813595"/>
    <n v="368.42696554983775"/>
    <n v="0"/>
    <n v="0"/>
    <n v="0"/>
    <n v="0"/>
    <n v="148372.66999999998"/>
    <n v="57"/>
    <n v="78"/>
    <n v="0.10158441718001524"/>
    <n v="6.3585158353388002E-2"/>
    <n v="6"/>
    <n v="72.884342802233164"/>
    <n v="73"/>
    <n v="6.8680043470230781E-2"/>
    <n v="122.13072509749702"/>
    <n v="267.70841914484657"/>
    <n v="0"/>
    <n v="941048.85999999987"/>
    <n v="49"/>
    <n v="67"/>
    <n v="0.13822010227608583"/>
    <n v="0.1186137676587396"/>
    <n v="7"/>
    <n v="74.647791079124772"/>
    <n v="70"/>
    <n v="0.12363176477764296"/>
    <n v="125.08569743377923"/>
    <n v="195.26607753395507"/>
    <n v="210658.39"/>
    <n v="66"/>
    <n v="84"/>
    <n v="0.11671868486619263"/>
    <n v="7.5231437426109618E-2"/>
    <n v="7"/>
    <n v="87.70950913093219"/>
    <n v="82"/>
    <n v="7.6872109105755329E-2"/>
    <n v="146.97293734502975"/>
    <n v="259.97507913166902"/>
    <n v="0"/>
    <n v="0"/>
    <n v="0"/>
    <n v="0"/>
    <n v="132939.01"/>
    <n v="26"/>
    <n v="24"/>
    <n v="5.0293477986446976E-2"/>
    <n v="5.6971058094409402E-2"/>
    <n v="2"/>
    <n v="50.545910923665119"/>
    <n v="27"/>
    <n v="7.7495156209398702E-2"/>
    <n v="84.69869541900529"/>
    <n v="147.92721391561435"/>
    <n v="50747.6"/>
    <n v="9"/>
    <n v="21"/>
    <n v="9.575148633667839E-2"/>
    <n v="5.4369753237816523E-2"/>
    <n v="2"/>
    <n v="205.91904191431755"/>
    <n v="28"/>
    <n v="7.450840501648523E-2"/>
    <n v="345.05410810409234"/>
    <n v="295.10655459568534"/>
    <n v="35973.729999999996"/>
    <n v="12"/>
    <n v="24"/>
    <n v="4.301374441776739E-2"/>
    <n v="2.5694257109614874E-2"/>
    <n v="1"/>
    <n v="77.246208585580064"/>
    <n v="28"/>
    <n v="2.6457278870689716E-2"/>
    <n v="129.43980974333948"/>
    <n v="280.51873909099777"/>
    <n v="61504.08"/>
    <n v="17"/>
    <n v="31"/>
    <n v="4.6155911499086981E-2"/>
    <n v="2.9286216076941367E-2"/>
    <n v="2"/>
    <n v="66.871587719680164"/>
    <n v="36"/>
    <n v="3.1287627013122855E-2"/>
    <n v="112.05528077252798"/>
    <n v="264.09170659897683"/>
    <n v="237876.22"/>
    <n v="48"/>
    <n v="63"/>
    <n v="5.7287127882197468E-2"/>
    <n v="3.2884495240186933E-2"/>
    <n v="5"/>
    <n v="72.716379558963837"/>
    <n v="70"/>
    <n v="3.5512868566159567E-2"/>
    <n v="121.84927270454794"/>
    <n v="291.91510143384647"/>
    <n v="1"/>
    <n v="0"/>
  </r>
  <r>
    <x v="26"/>
    <s v="Argentina"/>
    <s v="TT"/>
    <n v="2868680"/>
    <n v="315549.89"/>
    <n v="100818455.07000001"/>
    <n v="24477473.610000003"/>
    <n v="205.9571"/>
    <n v="68"/>
    <n v="86"/>
    <n v="4.7628030846926683E-2"/>
    <n v="2.6340644807304067E-2"/>
    <n v="8"/>
    <n v="72.125105558811256"/>
    <n v="84"/>
    <n v="2.7612556579165958E-2"/>
    <n v="291.92459444809242"/>
    <n v="311.70017535029672"/>
    <n v="267.33476134245063"/>
    <n v="465.66002588825842"/>
    <n v="319.50084048516067"/>
    <n v="0"/>
    <n v="0"/>
    <n v="0"/>
    <n v="0"/>
    <n v="0"/>
    <n v="0"/>
    <n v="0"/>
    <n v="0"/>
    <n v="648.65000000000407"/>
    <n v="648.65000000000407"/>
    <n v="0"/>
    <n v="0"/>
    <n v="0"/>
    <n v="0"/>
    <n v="13966.46"/>
    <n v="0"/>
    <n v="13966.46"/>
    <n v="40628.732000000004"/>
    <n v="93333.91"/>
    <n v="264152.90000000002"/>
    <n v="0"/>
    <n v="0"/>
    <n v="0"/>
    <n v="0"/>
    <n v="0"/>
    <n v="0"/>
    <n v="0"/>
    <n v="0"/>
    <n v="13966.46"/>
    <n v="12417.575000000001"/>
    <n v="93333.91"/>
    <n v="109998"/>
    <n v="0"/>
    <n v="28211.156999999999"/>
    <n v="0"/>
    <n v="154154.9"/>
    <n v="0"/>
    <n v="45812.053"/>
    <n v="0"/>
    <n v="28281.01"/>
    <n v="0"/>
    <n v="28281.01"/>
    <n v="0"/>
    <n v="660984.85485100013"/>
    <n v="0"/>
    <n v="688536.84565100004"/>
    <n v="0"/>
    <n v="0"/>
    <n v="1382.8710000000001"/>
    <n v="0"/>
    <n v="130071.12599999999"/>
    <n v="0"/>
    <n v="0"/>
    <n v="55100.512036999993"/>
    <n v="0"/>
    <n v="0"/>
    <n v="0"/>
    <n v="0"/>
    <n v="344540.72"/>
    <n v="50"/>
    <n v="66"/>
    <n v="0.2891744826338386"/>
    <n v="0.23487876546318742"/>
    <n v="4"/>
    <n v="84.957098205647128"/>
    <n v="69"/>
    <n v="0.25796791615320397"/>
    <n v="150.11892682372491"/>
    <n v="217.54644588889232"/>
    <n v="0"/>
    <n v="0"/>
    <n v="0"/>
    <n v="0"/>
    <n v="428028.62"/>
    <n v="36"/>
    <n v="51"/>
    <n v="0.12750778283966904"/>
    <n v="0.14589688244761284"/>
    <n v="3"/>
    <n v="623.39884078177261"/>
    <n v="43"/>
    <n v="0.15770085253838861"/>
    <n v="1101.5438019644284"/>
    <n v="154.42814795889117"/>
    <n v="762135"/>
    <n v="158.13"/>
    <n v="7040000"/>
    <n v="0"/>
    <n v="0"/>
    <n v="258398.26"/>
    <n v="51"/>
    <n v="64"/>
    <n v="0.13019320170772883"/>
    <n v="5.8718037069402346E-2"/>
    <n v="5"/>
    <n v="135.69413461623901"/>
    <n v="59"/>
    <n v="5.5752255327097551E-2"/>
    <n v="239.77111147976859"/>
    <n v="391.78928948670165"/>
    <n v="0"/>
    <n v="0"/>
    <n v="0"/>
    <n v="0"/>
    <n v="166464.37"/>
    <n v="59"/>
    <n v="79"/>
    <n v="0.10942509281150223"/>
    <n v="6.8088809449067006E-2"/>
    <n v="4"/>
    <n v="58.245097244416868"/>
    <n v="74"/>
    <n v="6.7571060507941566E-2"/>
    <n v="102.9189046677463"/>
    <n v="283.97294406004119"/>
    <n v="0"/>
    <n v="1046473.81"/>
    <n v="48"/>
    <n v="67"/>
    <n v="0.14523356470488172"/>
    <n v="0.12589367047086616"/>
    <n v="8"/>
    <n v="76.088087785252213"/>
    <n v="68"/>
    <n v="0.12139389032169703"/>
    <n v="134.44741314896035"/>
    <n v="203.84444559582425"/>
    <n v="238468.54"/>
    <n v="68"/>
    <n v="83"/>
    <n v="0.12538512799990476"/>
    <n v="8.1283855616556336E-2"/>
    <n v="5"/>
    <n v="101.30429946194067"/>
    <n v="80"/>
    <n v="7.660915042089543E-2"/>
    <n v="179.00438031727555"/>
    <n v="272.56966017404221"/>
    <n v="0"/>
    <n v="0"/>
    <n v="0"/>
    <n v="0"/>
    <n v="155073.18999999997"/>
    <n v="27"/>
    <n v="26"/>
    <n v="5.4197076236122778E-2"/>
    <n v="6.3429482744979976E-2"/>
    <n v="3"/>
    <n v="49.053287951697747"/>
    <n v="29"/>
    <n v="7.4473003369416368E-2"/>
    <n v="86.67700639514716"/>
    <n v="150.98036443307836"/>
    <n v="57368.56"/>
    <n v="9"/>
    <n v="23"/>
    <n v="0.10079695199713978"/>
    <n v="5.8663558907641425E-2"/>
    <n v="2"/>
    <n v="207.49901787850015"/>
    <n v="31"/>
    <n v="7.8045718114973114E-2"/>
    <n v="366.6501156324432"/>
    <n v="303.60909268072965"/>
    <n v="38622.53"/>
    <n v="12"/>
    <n v="25"/>
    <n v="4.304357970842812E-2"/>
    <n v="2.6329579172716989E-2"/>
    <n v="2"/>
    <n v="74.826577364803924"/>
    <n v="31"/>
    <n v="2.7313751841337375E-2"/>
    <n v="132.21832818143668"/>
    <n v="288.86853916612921"/>
    <n v="67785.19"/>
    <n v="18"/>
    <n v="32"/>
    <n v="4.8482999461715845E-2"/>
    <n v="3.0806811928040696E-2"/>
    <n v="2"/>
    <n v="73.793653925346234"/>
    <n v="36"/>
    <n v="2.8503774806472888E-2"/>
    <n v="130.39315569441126"/>
    <n v="278.08560203194827"/>
    <n v="259956.09000000003"/>
    <n v="50"/>
    <n v="67"/>
    <n v="5.9828566366998986E-2"/>
    <n v="3.4299891897886875E-2"/>
    <n v="5"/>
    <n v="80.14012315980527"/>
    <n v="72"/>
    <n v="3.4359625199149958E-2"/>
    <n v="141.60734698294388"/>
    <n v="308.2134776684785"/>
    <n v="1"/>
    <n v="0"/>
  </r>
  <r>
    <x v="27"/>
    <s v="Argentina"/>
    <s v="TT"/>
    <n v="2795243"/>
    <n v="307287.31999999995"/>
    <n v="101901768.16999999"/>
    <n v="23599630.489999976"/>
    <n v="213.05170000000001"/>
    <n v="69"/>
    <n v="85"/>
    <n v="4.8558538849637296E-2"/>
    <n v="2.6612252845625513E-2"/>
    <n v="6"/>
    <n v="71.21966326848127"/>
    <n v="85"/>
    <n v="2.6357923655675505E-2"/>
    <n v="302.03670076162985"/>
    <n v="322.59965808591005"/>
    <n v="269.96658850434397"/>
    <n v="483.93808422457829"/>
    <n v="331.61722445950585"/>
    <n v="0"/>
    <n v="1055.9199999999998"/>
    <n v="1055.9199999999998"/>
    <n v="0"/>
    <n v="2693921.85"/>
    <n v="0"/>
    <n v="728.78000000000975"/>
    <n v="1784.7000000000096"/>
    <n v="728.78000000000975"/>
    <n v="1784.7000000000096"/>
    <n v="0"/>
    <n v="930453.44999999646"/>
    <n v="0"/>
    <n v="834355.8"/>
    <n v="10060.924999999999"/>
    <n v="0"/>
    <n v="10060.924999999999"/>
    <n v="25676.323"/>
    <n v="275671.93"/>
    <n v="305792.95"/>
    <n v="0"/>
    <n v="1469.1020000000001"/>
    <n v="0"/>
    <n v="36363"/>
    <n v="0"/>
    <n v="0"/>
    <n v="0"/>
    <n v="0"/>
    <n v="10060.924999999999"/>
    <n v="4043.7269999999999"/>
    <n v="275671.93"/>
    <n v="72727"/>
    <n v="0"/>
    <n v="20163.493999999999"/>
    <n v="0"/>
    <n v="196702.95"/>
    <n v="7343.2430000000004"/>
    <n v="1096.761"/>
    <n v="165.44300000000001"/>
    <n v="15806.574000000001"/>
    <n v="0"/>
    <n v="15806.574000000001"/>
    <n v="260660.19"/>
    <n v="60038.941065000006"/>
    <n v="11149.96"/>
    <n v="519999.92130300001"/>
    <n v="0"/>
    <n v="0"/>
    <n v="2080.7510000000002"/>
    <n v="0"/>
    <n v="62230.02"/>
    <n v="0"/>
    <n v="0"/>
    <n v="149867.16925499999"/>
    <n v="0"/>
    <n v="0"/>
    <n v="0"/>
    <n v="0"/>
    <n v="320350.24000000005"/>
    <n v="51"/>
    <n v="69"/>
    <n v="0.27983390063906838"/>
    <n v="0.22657233720534695"/>
    <n v="5"/>
    <n v="87.769930473549707"/>
    <n v="68"/>
    <n v="0.24787931676461103"/>
    <n v="159.51402193521875"/>
    <n v="224.46392489045735"/>
    <n v="1810.1999999999987"/>
    <n v="236216000"/>
    <n v="1232.4299999999962"/>
    <n v="58613378"/>
    <n v="447251.5"/>
    <n v="37"/>
    <n v="50"/>
    <n v="0.13862611811419842"/>
    <n v="0.1581625437109041"/>
    <n v="3"/>
    <n v="57.92373755785794"/>
    <n v="43"/>
    <n v="0.16206231570902394"/>
    <n v="105.27122778294166"/>
    <n v="159.29220791881079"/>
    <n v="0"/>
    <n v="306.32"/>
    <n v="11520000"/>
    <n v="0"/>
    <n v="0"/>
    <n v="227959.34999999998"/>
    <n v="52"/>
    <n v="65"/>
    <n v="0.1172464331304922"/>
    <n v="5.3742514981219416E-2"/>
    <n v="5"/>
    <n v="145.3701450581936"/>
    <n v="58"/>
    <n v="5.55584533378575E-2"/>
    <n v="264.19727556383015"/>
    <n v="396.49230610633003"/>
    <n v="0"/>
    <n v="0"/>
    <n v="0"/>
    <n v="0"/>
    <n v="154990.64000000001"/>
    <n v="59"/>
    <n v="78"/>
    <n v="0.10441220331838527"/>
    <n v="6.5771622115380707E-2"/>
    <n v="7"/>
    <n v="49.086695338999974"/>
    <n v="73"/>
    <n v="6.5468365701088382E-2"/>
    <n v="89.210691574972699"/>
    <n v="288.5132868668714"/>
    <n v="0"/>
    <n v="973035.07000000007"/>
    <n v="49"/>
    <n v="64"/>
    <n v="0.13947554397177941"/>
    <n v="0.12144584406374669"/>
    <n v="7"/>
    <n v="78.899932744877162"/>
    <n v="68"/>
    <n v="0.11956053550095092"/>
    <n v="143.39359202690073"/>
    <n v="208.72213922361505"/>
    <n v="215054.24"/>
    <n v="69"/>
    <n v="83"/>
    <n v="0.11650594122026918"/>
    <n v="7.6050109690443193E-2"/>
    <n v="6"/>
    <n v="118.42164078652632"/>
    <n v="81"/>
    <n v="7.4849806395589344E-2"/>
    <n v="215.22077212672747"/>
    <n v="278.42058329098745"/>
    <n v="0"/>
    <n v="0"/>
    <n v="0"/>
    <n v="0"/>
    <n v="151403.25000000003"/>
    <n v="28"/>
    <n v="26"/>
    <n v="5.6177471201893682E-2"/>
    <n v="6.424928206013289E-2"/>
    <n v="3"/>
    <n v="49.86771551832517"/>
    <n v="27"/>
    <n v="8.1182583128321467E-2"/>
    <n v="90.630126105051019"/>
    <n v="158.90845956080861"/>
    <n v="55189.57"/>
    <n v="11"/>
    <n v="22"/>
    <n v="0.10141648085300976"/>
    <n v="5.8550431541387782E-2"/>
    <n v="2"/>
    <n v="203.97821715045262"/>
    <n v="33"/>
    <n v="7.8244535018890726E-2"/>
    <n v="370.71222033894134"/>
    <n v="314.79769746348808"/>
    <n v="39331.619999999995"/>
    <n v="13"/>
    <n v="27"/>
    <n v="4.5606753173384001E-2"/>
    <n v="2.781785669794587E-2"/>
    <n v="1"/>
    <n v="54.193710782287177"/>
    <n v="31"/>
    <n v="2.7798410912977287E-2"/>
    <n v="98.49223673569854"/>
    <n v="297.96043564948508"/>
    <n v="72554.28"/>
    <n v="20"/>
    <n v="33"/>
    <n v="5.3743132445858627E-2"/>
    <n v="3.4210042096115716E-2"/>
    <n v="2"/>
    <n v="65.889808609706563"/>
    <n v="35"/>
    <n v="2.9816446717699126E-2"/>
    <n v="119.74885156190808"/>
    <n v="285.5107588415184"/>
    <n v="268217.46999999997"/>
    <n v="52"/>
    <n v="68"/>
    <n v="6.4297749471076512E-2"/>
    <n v="3.6716261062673158E-2"/>
    <n v="6"/>
    <n v="83.623893148471339"/>
    <n v="74"/>
    <n v="3.5703038090465558E-2"/>
    <n v="151.97896881111839"/>
    <n v="318.26613784702397"/>
    <n v="1"/>
    <n v="0"/>
  </r>
  <r>
    <x v="28"/>
    <s v="Argentina"/>
    <s v="TT"/>
    <n v="2991013"/>
    <n v="325527.74000000005"/>
    <n v="111013902.28999999"/>
    <n v="24929880.309999995"/>
    <n v="219.56909999999999"/>
    <n v="70"/>
    <n v="86"/>
    <n v="4.8698721676337493E-2"/>
    <n v="2.6692767264475975E-2"/>
    <n v="7"/>
    <n v="67.330742102932632"/>
    <n v="86"/>
    <n v="2.7058379119720477E-2"/>
    <n v="304.87192830156977"/>
    <n v="331.34301702288491"/>
    <n v="281.11262282690853"/>
    <n v="495.1643891590881"/>
    <n v="341.02747215951541"/>
    <n v="0"/>
    <n v="1178.1299999999997"/>
    <n v="1178.1299999999997"/>
    <n v="0"/>
    <n v="2888937.45"/>
    <n v="0"/>
    <n v="894.3000000000186"/>
    <n v="2072.4300000000185"/>
    <n v="894.3000000000186"/>
    <n v="2072.4300000000185"/>
    <n v="0"/>
    <n v="1117798.0499999882"/>
    <n v="0"/>
    <n v="86622.24"/>
    <n v="16071.749"/>
    <n v="0"/>
    <n v="16071.749"/>
    <n v="9501.8289999999997"/>
    <n v="501382.96000000008"/>
    <n v="217232.56999999998"/>
    <n v="11867.611999999999"/>
    <n v="4548.3639999999996"/>
    <n v="355516.82999999996"/>
    <n v="128253.97"/>
    <n v="0"/>
    <n v="0"/>
    <n v="0"/>
    <n v="0"/>
    <n v="4204.1369999999997"/>
    <n v="3615.7179999999998"/>
    <n v="145866.13"/>
    <n v="67498.549999999988"/>
    <n v="0"/>
    <n v="1337.7470000000001"/>
    <n v="0"/>
    <n v="21480.05"/>
    <n v="4173.1890000000003"/>
    <n v="0"/>
    <n v="118.762"/>
    <n v="5957.7139999999999"/>
    <n v="0"/>
    <n v="5957.7139999999999"/>
    <n v="120669.12"/>
    <n v="0"/>
    <n v="6594.6900000000005"/>
    <n v="232027.38579299999"/>
    <n v="0"/>
    <n v="0"/>
    <n v="2647.123"/>
    <n v="0"/>
    <n v="38470.366000000002"/>
    <n v="0"/>
    <n v="0"/>
    <n v="138968.36640499998"/>
    <n v="0"/>
    <n v="0"/>
    <n v="1493091.15"/>
    <n v="0"/>
    <n v="361223.01"/>
    <n v="50"/>
    <n v="69"/>
    <n v="0.29582476683484182"/>
    <n v="0.24189441074395604"/>
    <n v="6"/>
    <n v="86.312213465445097"/>
    <n v="72"/>
    <n v="0.24502354783959793"/>
    <n v="161.33836763935901"/>
    <n v="228.5988818098825"/>
    <n v="1312.9299999999994"/>
    <n v="126628100"/>
    <n v="1873.8200000000043"/>
    <n v="82178632"/>
    <n v="461483.07000000007"/>
    <n v="38"/>
    <n v="51"/>
    <n v="0.13646104480929538"/>
    <n v="0.15451697731819716"/>
    <n v="3"/>
    <n v="52.455982615871562"/>
    <n v="43"/>
    <n v="0.15918213461664868"/>
    <n v="98.052897363726146"/>
    <n v="165.08130473778806"/>
    <n v="0"/>
    <n v="316.2"/>
    <n v="12320000"/>
    <n v="0"/>
    <n v="0"/>
    <n v="238579.25000000003"/>
    <n v="51"/>
    <n v="65"/>
    <n v="0.11614534066775614"/>
    <n v="5.3255178008072238E-2"/>
    <n v="6"/>
    <n v="143.93800695663026"/>
    <n v="61"/>
    <n v="5.4832485486005958E-2"/>
    <n v="269.05488981513133"/>
    <n v="407.6668108395848"/>
    <n v="0"/>
    <n v="0"/>
    <n v="0"/>
    <n v="0"/>
    <n v="162959.78"/>
    <n v="58"/>
    <n v="78"/>
    <n v="0.10388205183655015"/>
    <n v="6.5475994939632534E-2"/>
    <n v="7"/>
    <n v="69.462269075305514"/>
    <n v="74"/>
    <n v="6.3063217506102678E-2"/>
    <n v="129.8417530402275"/>
    <n v="296.56767811051293"/>
    <n v="0"/>
    <n v="1031729.35"/>
    <n v="47"/>
    <n v="64"/>
    <n v="0.14095832335964556"/>
    <n v="0.12192381547742558"/>
    <n v="7"/>
    <n v="74.57446508405377"/>
    <n v="67"/>
    <n v="0.11520067466951601"/>
    <n v="139.39768175516065"/>
    <n v="216.10637813104765"/>
    <n v="220195.31"/>
    <n v="68"/>
    <n v="82"/>
    <n v="0.11303157747816488"/>
    <n v="7.3727328113777607E-2"/>
    <n v="5"/>
    <n v="97.723880609992804"/>
    <n v="81"/>
    <n v="7.3584839157611728E-2"/>
    <n v="182.66952895735864"/>
    <n v="286.57394206080045"/>
    <n v="0"/>
    <n v="0"/>
    <n v="0"/>
    <n v="0"/>
    <n v="148100.32999999999"/>
    <n v="29"/>
    <n v="26"/>
    <n v="5.2074874297141617E-2"/>
    <n v="5.9505581424066159E-2"/>
    <n v="3"/>
    <n v="49.627866140272616"/>
    <n v="28"/>
    <n v="7.1551551914485964E-2"/>
    <n v="92.766464802825794"/>
    <n v="163.58215744691458"/>
    <n v="59457.43"/>
    <n v="11"/>
    <n v="23"/>
    <n v="0.10378084595564538"/>
    <n v="5.9723853115835626E-2"/>
    <n v="2"/>
    <n v="208.77927921580479"/>
    <n v="32"/>
    <n v="8.4032709012554163E-2"/>
    <n v="390.25888403482145"/>
    <n v="324.8140392210023"/>
    <n v="41001.410000000003"/>
    <n v="13"/>
    <n v="27"/>
    <n v="4.602059109398119E-2"/>
    <n v="2.7456755624790757E-2"/>
    <n v="2"/>
    <n v="54.882577713444867"/>
    <n v="30"/>
    <n v="2.8745260214692165E-2"/>
    <n v="102.58878951902217"/>
    <n v="313.30575948485665"/>
    <n v="73875.850000000006"/>
    <n v="20"/>
    <n v="34"/>
    <n v="5.1907099422356717E-2"/>
    <n v="3.298083586269672E-2"/>
    <n v="2"/>
    <n v="83.07651235314205"/>
    <n v="37"/>
    <n v="3.0277531100434334E-2"/>
    <n v="155.29006097836913"/>
    <n v="294.19176198987896"/>
    <n v="271740.23"/>
    <n v="53"/>
    <n v="68"/>
    <n v="6.193572242772219E-2"/>
    <n v="3.5220370612751475E-2"/>
    <n v="5"/>
    <n v="88.379481876446462"/>
    <n v="74"/>
    <n v="3.6077639168111637E-2"/>
    <n v="165.20259145557361"/>
    <n v="328.70982901574797"/>
    <n v="1"/>
    <n v="0"/>
  </r>
  <r>
    <x v="29"/>
    <s v="Argentina"/>
    <s v="TT"/>
    <n v="2847028"/>
    <n v="308112.79000000004"/>
    <n v="108123245.31"/>
    <n v="23817019.630000051"/>
    <n v="225.53700000000001"/>
    <n v="67"/>
    <n v="85"/>
    <n v="4.8412448431567487E-2"/>
    <n v="2.6445570620817562E-2"/>
    <n v="9"/>
    <n v="67.930423692374887"/>
    <n v="86"/>
    <n v="2.5459400632855074E-2"/>
    <n v="306.7538371471274"/>
    <n v="340.45417468977223"/>
    <n v="277.10682163082504"/>
    <n v="511.84040872029101"/>
    <n v="350.92099003744698"/>
    <n v="0"/>
    <n v="377.31999999999982"/>
    <n v="377.31999999999982"/>
    <n v="0"/>
    <n v="1296377.25"/>
    <n v="0"/>
    <n v="547.1699999999995"/>
    <n v="924.48999999999933"/>
    <n v="547.1699999999995"/>
    <n v="924.48999999999933"/>
    <n v="0"/>
    <n v="441652.05000000016"/>
    <n v="254639.33000000002"/>
    <n v="0"/>
    <n v="13175.642"/>
    <n v="0"/>
    <n v="13175.642"/>
    <n v="0"/>
    <n v="280071.75"/>
    <n v="0"/>
    <n v="1940.3030000000001"/>
    <n v="0"/>
    <n v="59883.58"/>
    <n v="0"/>
    <n v="348.97300000000001"/>
    <n v="0"/>
    <n v="10034"/>
    <n v="0"/>
    <n v="10126.223"/>
    <n v="0"/>
    <n v="199997.63"/>
    <n v="0"/>
    <n v="760.14300000000003"/>
    <n v="0"/>
    <n v="10156.540000000001"/>
    <n v="0"/>
    <n v="0"/>
    <n v="0"/>
    <n v="36.972000000000001"/>
    <n v="12485.26"/>
    <n v="0"/>
    <n v="12485.26"/>
    <n v="0"/>
    <n v="0"/>
    <n v="3928.6000000000004"/>
    <n v="425654.059664"/>
    <n v="157.33199999999999"/>
    <n v="0"/>
    <n v="792.62400000000002"/>
    <n v="0"/>
    <n v="26647.83"/>
    <n v="200000.04"/>
    <n v="0"/>
    <n v="50000"/>
    <n v="0"/>
    <n v="0"/>
    <n v="0"/>
    <n v="0"/>
    <n v="340341.29"/>
    <n v="50"/>
    <n v="71"/>
    <n v="0.29111643080618688"/>
    <n v="0.2385627794364322"/>
    <n v="5"/>
    <n v="87.613995853576355"/>
    <n v="71"/>
    <n v="0.25582526456615973"/>
    <n v="167.9495052114415"/>
    <n v="233.92103285499095"/>
    <n v="1867.8400000000001"/>
    <n v="175806580"/>
    <n v="1751.8799999999987"/>
    <n v="89850170"/>
    <n v="457553.63"/>
    <n v="36"/>
    <n v="51"/>
    <n v="0.14303535601243658"/>
    <n v="0.16036147966946487"/>
    <n v="4"/>
    <n v="151.54912739996976"/>
    <n v="43"/>
    <n v="0.1550605801887788"/>
    <n v="290.50839097200782"/>
    <n v="170.98128916603721"/>
    <n v="0"/>
    <n v="366.33"/>
    <n v="13376000"/>
    <n v="0"/>
    <n v="0"/>
    <n v="223760.81000000003"/>
    <n v="50"/>
    <n v="63"/>
    <n v="0.11265631720558075"/>
    <n v="5.2281834275380273E-2"/>
    <n v="5"/>
    <n v="116.26690680150884"/>
    <n v="61"/>
    <n v="5.2030462835797361E-2"/>
    <n v="222.87500164257273"/>
    <n v="413.05698866570953"/>
    <n v="0"/>
    <n v="0"/>
    <n v="0"/>
    <n v="0"/>
    <n v="159857.60000000001"/>
    <n v="58"/>
    <n v="77"/>
    <n v="0.10569471030747546"/>
    <n v="6.7231466455399638E-2"/>
    <n v="9"/>
    <n v="58.353962665411508"/>
    <n v="74"/>
    <n v="6.1368002477359608E-2"/>
    <n v="111.86020065974125"/>
    <n v="301.36020971164334"/>
    <n v="0"/>
    <n v="962318.96000000008"/>
    <n v="44"/>
    <n v="64"/>
    <n v="0.13722916494247714"/>
    <n v="0.11903630054026587"/>
    <n v="7"/>
    <n v="73.811216721255519"/>
    <n v="68"/>
    <n v="0.11086080118246695"/>
    <n v="141.4906055432846"/>
    <n v="220.98980579162654"/>
    <n v="211517.78"/>
    <n v="68"/>
    <n v="82"/>
    <n v="0.11322855296239415"/>
    <n v="7.413186554153299E-2"/>
    <n v="6"/>
    <n v="97.685893771013014"/>
    <n v="82"/>
    <n v="7.0897003888603663E-2"/>
    <n v="187.25658343899599"/>
    <n v="292.79001954351077"/>
    <n v="0"/>
    <n v="0"/>
    <n v="0"/>
    <n v="0"/>
    <n v="145918.31"/>
    <n v="29"/>
    <n v="26"/>
    <n v="5.279780213576811E-2"/>
    <n v="6.1369005690024146E-2"/>
    <n v="4"/>
    <n v="49.195388254124559"/>
    <n v="29"/>
    <n v="7.8278781765535738E-2"/>
    <n v="94.303895575922596"/>
    <n v="164.91949570961998"/>
    <n v="58278.84"/>
    <n v="11"/>
    <n v="24"/>
    <n v="0.10764919093638023"/>
    <n v="6.127597118497341E-2"/>
    <n v="2"/>
    <n v="208.40012976107005"/>
    <n v="32"/>
    <n v="7.1954865409022267E-2"/>
    <n v="399.48752865770825"/>
    <n v="336.764115071611"/>
    <n v="43329.53"/>
    <n v="13"/>
    <n v="26"/>
    <n v="5.0179212143583479E-2"/>
    <n v="3.0371904356577686E-2"/>
    <n v="2"/>
    <n v="78.296179098691653"/>
    <n v="31"/>
    <n v="3.015691206324032E-2"/>
    <n v="150.08794441413323"/>
    <n v="316.70655739861479"/>
    <n v="77846.53"/>
    <n v="20"/>
    <n v="35"/>
    <n v="5.7759585750486134E-2"/>
    <n v="3.637776767409287E-2"/>
    <n v="2"/>
    <n v="84.205057065329456"/>
    <n v="38"/>
    <n v="3.1830226043932403E-2"/>
    <n v="161.41482342682121"/>
    <n v="304.36398783606666"/>
    <n v="276151.27999999997"/>
    <n v="53"/>
    <n v="70"/>
    <n v="6.5897934467086597E-2"/>
    <n v="3.746490731173259E-2"/>
    <n v="6"/>
    <n v="74.316707386227165"/>
    <n v="76"/>
    <n v="3.3905438734767729E-2"/>
    <n v="142.4595935028438"/>
    <n v="337.17268198068837"/>
    <n v="1"/>
    <n v="0"/>
  </r>
  <r>
    <x v="30"/>
    <s v="Argentina"/>
    <s v="TT"/>
    <n v="3222716"/>
    <n v="349766.38000000006"/>
    <n v="129473656.48999999"/>
    <n v="24561447.219999999"/>
    <n v="230.494"/>
    <n v="67"/>
    <n v="85"/>
    <n v="5.4518073498509706E-2"/>
    <n v="2.9121194968526862E-2"/>
    <n v="7"/>
    <n v="75.147925215052169"/>
    <n v="87"/>
    <n v="2.6181460449024092E-2"/>
    <n v="329.44689731597975"/>
    <n v="359.46319334951988"/>
    <n v="297.72171725721529"/>
    <n v="537.11570779587964"/>
    <n v="370.17181722840246"/>
    <n v="0"/>
    <n v="0"/>
    <n v="0"/>
    <n v="0"/>
    <n v="0"/>
    <n v="0"/>
    <n v="0"/>
    <n v="0"/>
    <n v="0"/>
    <n v="0"/>
    <n v="0"/>
    <n v="0"/>
    <n v="140780.66999999998"/>
    <n v="0"/>
    <n v="12754.504000000001"/>
    <n v="0"/>
    <n v="12754.504000000001"/>
    <n v="0"/>
    <n v="299689.59000000003"/>
    <n v="0"/>
    <n v="1822.7429999999999"/>
    <n v="0"/>
    <n v="52044.24"/>
    <n v="0"/>
    <n v="10931.761"/>
    <n v="0"/>
    <n v="247645.34999999998"/>
    <n v="0"/>
    <n v="0"/>
    <n v="0"/>
    <n v="0"/>
    <n v="0"/>
    <n v="0"/>
    <n v="0"/>
    <n v="0"/>
    <n v="0"/>
    <n v="0"/>
    <n v="0"/>
    <n v="129.71"/>
    <n v="5112.7820000000002"/>
    <n v="0"/>
    <n v="5112.7820000000002"/>
    <n v="0"/>
    <n v="0"/>
    <n v="13188.32"/>
    <n v="144367.49000000002"/>
    <n v="0"/>
    <n v="0"/>
    <n v="256.226"/>
    <n v="0"/>
    <n v="18253.222000000002"/>
    <n v="0"/>
    <n v="0"/>
    <n v="19200"/>
    <n v="0"/>
    <n v="0"/>
    <n v="0"/>
    <n v="0"/>
    <n v="348392.79"/>
    <n v="51"/>
    <n v="72"/>
    <n v="0.29237445528940648"/>
    <n v="0.23688912191319089"/>
    <n v="5"/>
    <n v="89.506773016108028"/>
    <n v="74"/>
    <n v="0.24875808279343428"/>
    <n v="176.98152866436098"/>
    <n v="244.04299698624646"/>
    <n v="0"/>
    <n v="0"/>
    <n v="0"/>
    <n v="0"/>
    <n v="482353.97000000003"/>
    <n v="37"/>
    <n v="52"/>
    <n v="0.14590834072525566"/>
    <n v="0.1639879063005891"/>
    <n v="3"/>
    <n v="147.20568470914029"/>
    <n v="44"/>
    <n v="0.16839406912410473"/>
    <n v="291.06944904849883"/>
    <n v="175.93017704404917"/>
    <n v="0"/>
    <n v="378.56000000000006"/>
    <n v="14080000"/>
    <n v="0"/>
    <n v="0"/>
    <n v="224699.72"/>
    <n v="51"/>
    <n v="63"/>
    <n v="0.1093947424716834"/>
    <n v="5.0928072081074402E-2"/>
    <n v="6"/>
    <n v="114.76439062490242"/>
    <n v="61"/>
    <n v="5.0814521475038538E-2"/>
    <n v="226.92335568140527"/>
    <n v="424.72835582527648"/>
    <n v="0"/>
    <n v="0"/>
    <n v="0"/>
    <n v="0"/>
    <n v="167874.55"/>
    <n v="58"/>
    <n v="76"/>
    <n v="0.10825686323656558"/>
    <n v="6.8487619518886239E-2"/>
    <n v="6"/>
    <n v="55.697316853769493"/>
    <n v="71"/>
    <n v="6.441619502322099E-2"/>
    <n v="110.13017168554855"/>
    <n v="312.54705421399495"/>
    <n v="0"/>
    <n v="969175.35"/>
    <n v="45"/>
    <n v="63"/>
    <n v="0.13391947145858663"/>
    <n v="0.11629221767767761"/>
    <n v="6"/>
    <n v="74.702668108156416"/>
    <n v="67"/>
    <n v="0.11108123372884975"/>
    <n v="147.70940736192804"/>
    <n v="227.7010934914926"/>
    <n v="221316.29000000004"/>
    <n v="69"/>
    <n v="83"/>
    <n v="0.1153063848643005"/>
    <n v="7.5241829205456731E-2"/>
    <n v="7"/>
    <n v="100.21558137980969"/>
    <n v="83"/>
    <n v="7.3464249246995239E-2"/>
    <n v="198.15602988384452"/>
    <n v="303.01634344222913"/>
    <n v="0"/>
    <n v="0"/>
    <n v="0"/>
    <n v="0"/>
    <n v="154874.40000000002"/>
    <n v="29"/>
    <n v="26"/>
    <n v="5.3321154446375307E-2"/>
    <n v="6.3183960763652361E-2"/>
    <n v="3"/>
    <n v="52.990391073342629"/>
    <n v="28"/>
    <n v="7.4286529209422483E-2"/>
    <n v="104.77777380036619"/>
    <n v="166.86480264007477"/>
    <n v="56801.8"/>
    <n v="11"/>
    <n v="24"/>
    <n v="0.1017136713345511"/>
    <n v="5.7933439976278006E-2"/>
    <n v="2"/>
    <n v="206.40253381120502"/>
    <n v="32"/>
    <n v="8.2689120486222165E-2"/>
    <n v="408.11923749647997"/>
    <n v="347.1539056860874"/>
    <n v="43662.239999999998"/>
    <n v="13"/>
    <n v="24"/>
    <n v="4.8733946426682238E-2"/>
    <n v="2.9688070451638793E-2"/>
    <n v="2"/>
    <n v="79.166545695194955"/>
    <n v="29"/>
    <n v="2.7797305164343075E-2"/>
    <n v="156.53582186111331"/>
    <n v="324.57992214783303"/>
    <n v="79871.7"/>
    <n v="21"/>
    <n v="35"/>
    <n v="5.7559729514354077E-2"/>
    <n v="3.620575668574888E-2"/>
    <n v="3"/>
    <n v="83.550811322564115"/>
    <n v="37"/>
    <n v="3.1886769289042723E-2"/>
    <n v="165.20481982244931"/>
    <n v="314.34977808159834"/>
    <n v="289772.83"/>
    <n v="53"/>
    <n v="70"/>
    <n v="6.8268061415461614E-2"/>
    <n v="3.8134949729696693E-2"/>
    <n v="5"/>
    <n v="70.638217451818832"/>
    <n v="76"/>
    <n v="3.4002861093444359E-2"/>
    <n v="139.67277877952972"/>
    <n v="353.96998255495515"/>
    <n v="1"/>
    <n v="0"/>
  </r>
  <r>
    <x v="31"/>
    <s v="Argentina"/>
    <s v="TT"/>
    <n v="3350002"/>
    <n v="363172.63999999996"/>
    <n v="145977634.51000002"/>
    <n v="25243667.740000002"/>
    <n v="239.60769999999999"/>
    <n v="68"/>
    <n v="85"/>
    <n v="5.5990061728267586E-2"/>
    <n v="2.941890463736924E-2"/>
    <n v="8"/>
    <n v="73.081510988995547"/>
    <n v="86"/>
    <n v="2.7342352873161231E-2"/>
    <n v="359.73853388916166"/>
    <n v="390.58486082625922"/>
    <n v="293.81734161943132"/>
    <n v="589.57088228107318"/>
    <n v="401.95107899647957"/>
    <n v="0"/>
    <n v="0"/>
    <n v="0"/>
    <n v="0"/>
    <n v="0"/>
    <n v="0"/>
    <n v="0"/>
    <n v="0"/>
    <n v="0"/>
    <n v="0"/>
    <n v="0"/>
    <n v="0"/>
    <n v="0"/>
    <n v="0"/>
    <n v="3940.107"/>
    <n v="0"/>
    <n v="3940.107"/>
    <n v="0"/>
    <n v="49963.839999999997"/>
    <n v="0"/>
    <n v="0"/>
    <n v="0"/>
    <n v="0"/>
    <n v="0"/>
    <n v="0"/>
    <n v="0"/>
    <n v="0"/>
    <n v="0"/>
    <n v="1935.414"/>
    <n v="0"/>
    <n v="29759"/>
    <n v="0"/>
    <n v="2004.693"/>
    <n v="0"/>
    <n v="20204.84"/>
    <n v="0"/>
    <n v="0"/>
    <n v="0"/>
    <n v="0"/>
    <n v="0"/>
    <n v="0"/>
    <n v="0"/>
    <n v="0"/>
    <n v="0"/>
    <n v="0"/>
    <n v="0"/>
    <n v="0"/>
    <n v="0"/>
    <n v="0"/>
    <n v="0"/>
    <n v="3940.107"/>
    <n v="0"/>
    <n v="0"/>
    <n v="0"/>
    <n v="0"/>
    <n v="0"/>
    <n v="0"/>
    <n v="0"/>
    <n v="336552.02"/>
    <n v="51"/>
    <n v="74"/>
    <n v="0.27416024280816992"/>
    <n v="0.22264369791770167"/>
    <n v="5"/>
    <n v="87.568167565007045"/>
    <n v="76"/>
    <n v="0.24569162763178629"/>
    <n v="184.94177130959508"/>
    <n v="260.06554636041108"/>
    <n v="0"/>
    <n v="0"/>
    <n v="0"/>
    <n v="0"/>
    <n v="478357.66"/>
    <n v="37"/>
    <n v="50"/>
    <n v="0.14329136540974113"/>
    <n v="0.15822712689357599"/>
    <n v="2"/>
    <n v="146.03646038453275"/>
    <n v="42"/>
    <n v="0.16331071143592663"/>
    <n v="308.42533777184696"/>
    <n v="191.26161995608061"/>
    <n v="0"/>
    <n v="136.42000000000002"/>
    <n v="4752000"/>
    <n v="0"/>
    <n v="0"/>
    <n v="225115.61000000004"/>
    <n v="49"/>
    <n v="62"/>
    <n v="0.10738432939471503"/>
    <n v="4.9641233143689685E-2"/>
    <n v="6"/>
    <n v="111.88384894913358"/>
    <n v="57"/>
    <n v="4.8321601242795491E-2"/>
    <n v="236.29587989524899"/>
    <n v="456.86416957047084"/>
    <n v="0"/>
    <n v="0"/>
    <n v="0"/>
    <n v="0"/>
    <n v="170434.65"/>
    <n v="58"/>
    <n v="75"/>
    <n v="0.10928692669314063"/>
    <n v="6.7649929534178768E-2"/>
    <n v="7"/>
    <n v="75.290045760677884"/>
    <n v="74"/>
    <n v="6.1370834707812939E-2"/>
    <n v="159.01068632757926"/>
    <n v="341.18475345242297"/>
    <n v="0"/>
    <n v="991797.70000000007"/>
    <n v="46"/>
    <n v="63"/>
    <n v="0.13540762633482542"/>
    <n v="0.11578535598655725"/>
    <n v="8"/>
    <n v="73.272420047997144"/>
    <n v="68"/>
    <n v="0.10916959486793387"/>
    <n v="154.74951147924236"/>
    <n v="246.98935774906514"/>
    <n v="223627.23"/>
    <n v="67"/>
    <n v="83"/>
    <n v="0.11380080293620204"/>
    <n v="7.3969535886744028E-2"/>
    <n v="7"/>
    <n v="95.736104161942805"/>
    <n v="84"/>
    <n v="7.1456366372503174E-2"/>
    <n v="202.19224832865982"/>
    <n v="324.9235454913071"/>
    <n v="0"/>
    <n v="0"/>
    <n v="0"/>
    <n v="0"/>
    <n v="165449.44999999998"/>
    <n v="29"/>
    <n v="26"/>
    <n v="5.6548652434145232E-2"/>
    <n v="6.5671174458765483E-2"/>
    <n v="3"/>
    <n v="51.458400213454716"/>
    <n v="28"/>
    <n v="7.2928788961254695E-2"/>
    <n v="108.67884927670171"/>
    <n v="181.85959844532579"/>
    <n v="65719.350000000006"/>
    <n v="10"/>
    <n v="24"/>
    <n v="0.1139107676319018"/>
    <n v="6.5214282960243591E-2"/>
    <n v="2"/>
    <n v="199.98623173044595"/>
    <n v="31"/>
    <n v="8.4589141638817145E-2"/>
    <n v="422.36590032905565"/>
    <n v="368.90182693529374"/>
    <n v="45684.160000000003"/>
    <n v="13"/>
    <n v="25"/>
    <n v="4.9535676866458517E-2"/>
    <n v="3.0222045075420881E-2"/>
    <n v="1"/>
    <n v="79.322565271045178"/>
    <n v="28"/>
    <n v="3.0359834430889535E-2"/>
    <n v="167.52726628837601"/>
    <n v="346.16487924917521"/>
    <n v="84039.27"/>
    <n v="21"/>
    <n v="36"/>
    <n v="5.9151465166594384E-2"/>
    <n v="3.7063738008177097E-2"/>
    <n v="3"/>
    <n v="79.418577327532319"/>
    <n v="40"/>
    <n v="3.1475272267168369E-2"/>
    <n v="167.73004134108706"/>
    <n v="337.05831095391471"/>
    <n v="313156.53000000009"/>
    <n v="54"/>
    <n v="72"/>
    <n v="7.3065118245604868E-2"/>
    <n v="4.0096755631269521E-2"/>
    <n v="5"/>
    <n v="67.937813733775982"/>
    <n v="78"/>
    <n v="3.6061011519099045E-2"/>
    <n v="143.48295688040366"/>
    <n v="384.84833211046237"/>
    <n v="1"/>
    <n v="0"/>
  </r>
  <r>
    <x v="32"/>
    <s v="Argentina"/>
    <s v="TT"/>
    <n v="3235342"/>
    <n v="349848.85000000003"/>
    <n v="151958748.55000001"/>
    <n v="25350028.21999998"/>
    <n v="253.71019999999999"/>
    <n v="67"/>
    <n v="84"/>
    <n v="5.4852893641285844E-2"/>
    <n v="2.8224159051751786E-2"/>
    <n v="6"/>
    <n v="79.46905373854554"/>
    <n v="84"/>
    <n v="2.5605057088881545E-2"/>
    <n v="385.40015985122511"/>
    <n v="422.27452000940127"/>
    <n v="319.1369491148339"/>
    <n v="640.69324252887543"/>
    <n v="434.35543249606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6492.85000000003"/>
    <n v="51"/>
    <n v="74"/>
    <n v="0.27281747045052213"/>
    <n v="0.22169772183553246"/>
    <n v="4"/>
    <n v="86.904528990242554"/>
    <n v="76"/>
    <n v="0.24709519314033238"/>
    <n v="194.22679143154551"/>
    <n v="275.02848292318839"/>
    <n v="0"/>
    <n v="0"/>
    <n v="0"/>
    <n v="0"/>
    <n v="486262.69999999995"/>
    <n v="37"/>
    <n v="53"/>
    <n v="0.14513328790888927"/>
    <n v="0.16018666192104072"/>
    <n v="3"/>
    <n v="53.088295332803476"/>
    <n v="44"/>
    <n v="0.16524253975843711"/>
    <n v="118.6493889889033"/>
    <n v="202.49178483153244"/>
    <n v="0"/>
    <n v="142.02000000000001"/>
    <n v="5225000"/>
    <n v="0"/>
    <n v="0"/>
    <n v="217260.22"/>
    <n v="49"/>
    <n v="62"/>
    <n v="0.10275696135348879"/>
    <n v="4.7713837821998867E-2"/>
    <n v="6"/>
    <n v="111.23912640843149"/>
    <n v="59"/>
    <n v="4.9207918045587079E-2"/>
    <n v="248.61326394604345"/>
    <n v="481.31969055356751"/>
    <n v="0"/>
    <n v="0"/>
    <n v="0"/>
    <n v="0"/>
    <n v="166275.19"/>
    <n v="57"/>
    <n v="74"/>
    <n v="0.10654107334587273"/>
    <n v="6.5730069724994705E-2"/>
    <n v="6"/>
    <n v="75.253061496647746"/>
    <n v="73"/>
    <n v="6.1202230481935405E-2"/>
    <n v="168.18640926683744"/>
    <n v="362.25943088683283"/>
    <n v="0"/>
    <n v="988045.5"/>
    <n v="45"/>
    <n v="64"/>
    <n v="0.13435436823755614"/>
    <n v="0.11487741851407553"/>
    <n v="7"/>
    <n v="75.730120930166422"/>
    <n v="67"/>
    <n v="0.1093186309199308"/>
    <n v="169.25261058190219"/>
    <n v="261.38691866923125"/>
    <n v="223996.99000000002"/>
    <n v="67"/>
    <n v="82"/>
    <n v="0.11220733338125709"/>
    <n v="7.3790011260293581E-2"/>
    <n v="6"/>
    <n v="99.646076335947797"/>
    <n v="82"/>
    <n v="7.1097644560406861E-2"/>
    <n v="222.70344147020256"/>
    <n v="339.85243859750068"/>
    <n v="0"/>
    <n v="0"/>
    <n v="0"/>
    <n v="0"/>
    <n v="158943.08999999997"/>
    <n v="29"/>
    <n v="28"/>
    <n v="5.6522888696417709E-2"/>
    <n v="6.2831625018778259E-2"/>
    <n v="5"/>
    <n v="59.836831301139476"/>
    <n v="30"/>
    <n v="7.6931827281051357E-2"/>
    <n v="133.73199173953151"/>
    <n v="201.05403003049713"/>
    <n v="61786.95"/>
    <n v="10"/>
    <n v="25"/>
    <n v="0.10871838502780362"/>
    <n v="6.1062334849756622E-2"/>
    <n v="1"/>
    <n v="203.00243396680315"/>
    <n v="31"/>
    <n v="8.2639851116592306E-2"/>
    <n v="453.69915538686513"/>
    <n v="397.92049826055501"/>
    <n v="40901.82"/>
    <n v="12"/>
    <n v="24"/>
    <n v="4.4628876426004251E-2"/>
    <n v="2.694809210040278E-2"/>
    <n v="1"/>
    <n v="79.523451632453501"/>
    <n v="28"/>
    <n v="2.7577250970750533E-2"/>
    <n v="177.73049383729293"/>
    <n v="370.13031425007495"/>
    <n v="80076.460000000006"/>
    <n v="20"/>
    <n v="35"/>
    <n v="5.6374176059880106E-2"/>
    <n v="3.5172156465640883E-2"/>
    <n v="2"/>
    <n v="80.711468572599486"/>
    <n v="39"/>
    <n v="2.9593080459563183E-2"/>
    <n v="180.38564565886003"/>
    <n v="358.21843872718648"/>
    <n v="311284.07"/>
    <n v="55"/>
    <n v="72"/>
    <n v="7.303653845256243E-2"/>
    <n v="3.969463771198805E-2"/>
    <n v="5"/>
    <n v="73.780883518415678"/>
    <n v="78"/>
    <n v="3.6177343193911866E-2"/>
    <n v="164.89617332113318"/>
    <n v="411.2207917353432"/>
    <n v="1"/>
    <n v="0"/>
  </r>
  <r>
    <x v="33"/>
    <s v="Argentina"/>
    <s v="TT"/>
    <n v="3170218"/>
    <n v="345419.66"/>
    <n v="158467271.00999996"/>
    <n v="25344909.030000046"/>
    <n v="262.06610000000001"/>
    <n v="67"/>
    <n v="84"/>
    <n v="5.4933608511323812E-2"/>
    <n v="2.7867810570571538E-2"/>
    <n v="7"/>
    <n v="101.68315142433063"/>
    <n v="84"/>
    <n v="2.580298974331335E-2"/>
    <n v="403.84116623076517"/>
    <n v="446.08389610949627"/>
    <n v="369.32262171603435"/>
    <n v="689.4982975286897"/>
    <n v="458.76737592179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0932.01999999996"/>
    <n v="51"/>
    <n v="74"/>
    <n v="0.26987931193022191"/>
    <n v="0.21804162865239196"/>
    <n v="6"/>
    <n v="86.643873389944403"/>
    <n v="78"/>
    <n v="0.25586904458805232"/>
    <n v="201.64855177172959"/>
    <n v="288.06296407945058"/>
    <n v="0"/>
    <n v="0"/>
    <n v="0"/>
    <n v="0"/>
    <n v="502172.28"/>
    <n v="37"/>
    <n v="51"/>
    <n v="0.14919767583841231"/>
    <n v="0.16543346545203605"/>
    <n v="2"/>
    <n v="52.674858557085059"/>
    <n v="44"/>
    <n v="0.16537569540171748"/>
    <n v="122.59157545984816"/>
    <n v="209.89202558134033"/>
    <n v="0"/>
    <n v="43.97"/>
    <n v="3150000"/>
    <n v="0"/>
    <n v="0"/>
    <n v="215458.27000000002"/>
    <n v="48"/>
    <n v="61"/>
    <n v="0.1023538679432118"/>
    <n v="4.7319760815153523E-2"/>
    <n v="7"/>
    <n v="110.96429135538826"/>
    <n v="58"/>
    <n v="5.0158122266052624E-2"/>
    <n v="258.25009633961207"/>
    <n v="503.40667137074848"/>
    <n v="0"/>
    <n v="0"/>
    <n v="0"/>
    <n v="0"/>
    <n v="160729.18000000002"/>
    <n v="57"/>
    <n v="75"/>
    <n v="0.10247341810419212"/>
    <n v="6.3539911633507334E-2"/>
    <n v="6"/>
    <n v="78.892846589551965"/>
    <n v="73"/>
    <n v="6.1630608804406975E-2"/>
    <n v="183.60938445508936"/>
    <n v="375.3374200627415"/>
    <n v="0"/>
    <n v="992255.76999999979"/>
    <n v="46"/>
    <n v="64"/>
    <n v="0.13569687406629519"/>
    <n v="0.11537098312101536"/>
    <n v="7"/>
    <n v="77.946950758402068"/>
    <n v="68"/>
    <n v="0.11131248189257989"/>
    <n v="181.40797635760205"/>
    <n v="273.73510578829894"/>
    <n v="224640.65000000002"/>
    <n v="67"/>
    <n v="83"/>
    <n v="0.11360715275279419"/>
    <n v="7.4004644802174127E-2"/>
    <n v="7"/>
    <n v="102.0130287199468"/>
    <n v="82"/>
    <n v="7.432148663767417E-2"/>
    <n v="237.41758878490421"/>
    <n v="357.27608378091844"/>
    <n v="0"/>
    <n v="0"/>
    <n v="0"/>
    <n v="0"/>
    <n v="167925.16999999998"/>
    <n v="28"/>
    <n v="28"/>
    <n v="6.0073015956215628E-2"/>
    <n v="6.6384650645524942E-2"/>
    <n v="3"/>
    <n v="59.455951763024288"/>
    <n v="29"/>
    <n v="7.1368715172316299E-2"/>
    <n v="138.37339096401809"/>
    <n v="210.60516133465882"/>
    <n v="51906.23"/>
    <n v="10"/>
    <n v="24"/>
    <n v="9.0013442180125455E-2"/>
    <n v="5.1299292191817739E-2"/>
    <n v="1"/>
    <n v="206.65609325683553"/>
    <n v="29"/>
    <n v="7.5602045223254435E-2"/>
    <n v="480.95612868665535"/>
    <n v="408.36944987143158"/>
    <n v="39587.11"/>
    <n v="12"/>
    <n v="23"/>
    <n v="4.3743392751302401E-2"/>
    <n v="2.6082812832802921E-2"/>
    <n v="2"/>
    <n v="80.744596337204257"/>
    <n v="27"/>
    <n v="2.624323830104594E-2"/>
    <n v="187.91901005524269"/>
    <n v="390.31504093125261"/>
    <n v="79891.09"/>
    <n v="19"/>
    <n v="35"/>
    <n v="5.7201382720237656E-2"/>
    <n v="3.509196718289722E-2"/>
    <n v="2"/>
    <n v="80.209028344170264"/>
    <n v="39"/>
    <n v="2.8892429531407398E-2"/>
    <n v="186.67256866307923"/>
    <n v="379.36395184994973"/>
    <n v="298161.13"/>
    <n v="56"/>
    <n v="73"/>
    <n v="7.0953489187067856E-2"/>
    <n v="3.8022547341588754E-2"/>
    <n v="6"/>
    <n v="75.251630843126279"/>
    <n v="80"/>
    <n v="3.5887198097963723E-2"/>
    <n v="175.13508785190481"/>
    <n v="434.29996659859717"/>
    <n v="1"/>
    <n v="0"/>
  </r>
  <r>
    <x v="34"/>
    <s v="Argentina"/>
    <s v="TT"/>
    <n v="2868093"/>
    <n v="311281.28000000009"/>
    <n v="153604444.32999998"/>
    <n v="23875210.359999992"/>
    <n v="273.2158"/>
    <n v="68"/>
    <n v="84"/>
    <n v="5.3687808021481993E-2"/>
    <n v="2.6655741117029164E-2"/>
    <n v="7"/>
    <n v="107.50606328274026"/>
    <n v="83"/>
    <n v="2.5588424805022412E-2"/>
    <n v="421.94052010414197"/>
    <n v="479.63152622347638"/>
    <n v="428.2517193100083"/>
    <n v="730.90025718615323"/>
    <n v="493.45866327072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2142.8"/>
    <n v="49"/>
    <n v="73"/>
    <n v="0.27317091186714038"/>
    <n v="0.21829103983214479"/>
    <n v="6"/>
    <n v="122.58099763196104"/>
    <n v="74"/>
    <n v="0.25207624944300205"/>
    <n v="300.32329384463429"/>
    <n v="306.59453522554423"/>
    <n v="2082.2600000000007"/>
    <n v="298611500"/>
    <n v="947.6399999999993"/>
    <n v="54934800"/>
    <n v="487376.12000000005"/>
    <n v="36"/>
    <n v="51"/>
    <n v="0.15134244454726364"/>
    <n v="0.17041853924574932"/>
    <n v="2"/>
    <n v="55.482564924833618"/>
    <n v="42"/>
    <n v="0.16029461166597045"/>
    <n v="135.93221601282082"/>
    <n v="217.57539123993186"/>
    <n v="0"/>
    <n v="249.70999999999998"/>
    <n v="9350000"/>
    <n v="0"/>
    <n v="0"/>
    <n v="204859.35"/>
    <n v="47"/>
    <n v="62"/>
    <n v="0.10456167521978769"/>
    <n v="4.7754810224505458E-2"/>
    <n v="6"/>
    <n v="99.907759511425212"/>
    <n v="59"/>
    <n v="4.5893412046522489E-2"/>
    <n v="244.77388825954191"/>
    <n v="536.44015091329732"/>
    <n v="0"/>
    <n v="0"/>
    <n v="0"/>
    <n v="0"/>
    <n v="147440.04"/>
    <n v="55"/>
    <n v="74"/>
    <n v="0.10164324689282955"/>
    <n v="6.1865606980829949E-2"/>
    <n v="4"/>
    <n v="54.421231552763786"/>
    <n v="71"/>
    <n v="5.7632994465640665E-2"/>
    <n v="133.33195055304503"/>
    <n v="402.52709440393528"/>
    <n v="0"/>
    <n v="948666.29"/>
    <n v="47"/>
    <n v="65"/>
    <n v="0.13849053636705885"/>
    <n v="0.1170761385104753"/>
    <n v="7"/>
    <n v="84.241539866587345"/>
    <n v="71"/>
    <n v="0.11326899386146516"/>
    <n v="206.39166934533972"/>
    <n v="289.81280775772058"/>
    <n v="210235.36000000004"/>
    <n v="66"/>
    <n v="82"/>
    <n v="0.11448281696689988"/>
    <n v="7.3512019729247785E-2"/>
    <n v="9"/>
    <n v="97.968143734606954"/>
    <n v="82"/>
    <n v="6.7524177666385243E-2"/>
    <n v="240.02183198540379"/>
    <n v="381.54680306871302"/>
    <n v="0"/>
    <n v="0"/>
    <n v="0"/>
    <n v="0"/>
    <n v="152524.25000000003"/>
    <n v="27"/>
    <n v="26"/>
    <n v="5.8528753792564489E-2"/>
    <n v="6.3998933434539579E-2"/>
    <n v="3"/>
    <n v="54.716982543019171"/>
    <n v="28"/>
    <n v="6.7818807391146138E-2"/>
    <n v="134.05654011641266"/>
    <n v="224.05900740374065"/>
    <n v="46013.22"/>
    <n v="9"/>
    <n v="22"/>
    <n v="8.4937672581669454E-2"/>
    <n v="4.8267685366242173E-2"/>
    <n v="1"/>
    <n v="211.82822505851681"/>
    <n v="26"/>
    <n v="6.7627929378653195E-2"/>
    <n v="518.97889157209113"/>
    <n v="431.131495252886"/>
    <n v="39546.740000000005"/>
    <n v="11"/>
    <n v="23"/>
    <n v="4.6740718719659936E-2"/>
    <n v="2.7656248987871807E-2"/>
    <n v="2"/>
    <n v="80.66080733916273"/>
    <n v="27"/>
    <n v="2.4877735888248247E-2"/>
    <n v="197.61887904515388"/>
    <n v="414.06447990403251"/>
    <n v="76068.38"/>
    <n v="20"/>
    <n v="36"/>
    <n v="5.7574371100266815E-2"/>
    <n v="3.5464635136112324E-2"/>
    <n v="3"/>
    <n v="83.68372057124121"/>
    <n v="40"/>
    <n v="2.9435599900019205E-2"/>
    <n v="205.02501275594386"/>
    <n v="397.74027854937884"/>
    <n v="274291.89"/>
    <n v="55"/>
    <n v="73"/>
    <n v="7.120820164257935E-2"/>
    <n v="3.7126594221096737E-2"/>
    <n v="5"/>
    <n v="61.730817554029436"/>
    <n v="80"/>
    <n v="3.2667094768235705E-2"/>
    <n v="151.24042729045703"/>
    <n v="469.90576524154613"/>
    <n v="1"/>
    <n v="0"/>
  </r>
  <r>
    <x v="35"/>
    <s v="Argentina"/>
    <s v="TT"/>
    <n v="2770816"/>
    <n v="298409.45000000007"/>
    <n v="153664104.88999999"/>
    <n v="23720344.410000004"/>
    <n v="283.44420000000002"/>
    <n v="67"/>
    <n v="84"/>
    <n v="5.2255678768160618E-2"/>
    <n v="2.5713317768987803E-2"/>
    <n v="8"/>
    <n v="116.56783148386187"/>
    <n v="85"/>
    <n v="2.4242960867430722E-2"/>
    <n v="465.03422827629595"/>
    <n v="498.04593391648228"/>
    <n v="521.04226405321856"/>
    <n v="759.60909715524781"/>
    <n v="514.94382932578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8757.07"/>
    <n v="47"/>
    <n v="70"/>
    <n v="0.27762882956251361"/>
    <n v="0.2172737626451671"/>
    <n v="5"/>
    <n v="114.05721402067542"/>
    <n v="72"/>
    <n v="0.24479486027821154"/>
    <n v="289.00625417994542"/>
    <n v="323.77384197226644"/>
    <n v="641.29999999999984"/>
    <n v="94046700"/>
    <n v="240.50999999999985"/>
    <n v="13254028"/>
    <n v="496285.74999999994"/>
    <n v="38"/>
    <n v="52"/>
    <n v="0.15366001347849004"/>
    <n v="0.17461927632892538"/>
    <n v="4"/>
    <n v="145.22122448787502"/>
    <n v="42"/>
    <n v="0.1561138304867222"/>
    <n v="367.97183305790503"/>
    <n v="222.97345573593444"/>
    <n v="0"/>
    <n v="205.18999999999997"/>
    <n v="5720000"/>
    <n v="0"/>
    <n v="0"/>
    <n v="196586.83999999997"/>
    <n v="46"/>
    <n v="61"/>
    <n v="0.10204919150447628"/>
    <n v="4.6113019547831396E-2"/>
    <n v="5"/>
    <n v="100.66473270434193"/>
    <n v="59"/>
    <n v="4.7564926619138873E-2"/>
    <n v="255.07143565363251"/>
    <n v="560.75155788658083"/>
    <n v="0"/>
    <n v="0"/>
    <n v="0"/>
    <n v="0"/>
    <n v="145940.03"/>
    <n v="55"/>
    <n v="73"/>
    <n v="0.10201553547103773"/>
    <n v="6.1619200050023595E-2"/>
    <n v="6"/>
    <n v="53.204987833772599"/>
    <n v="70"/>
    <n v="5.8212910688154471E-2"/>
    <n v="134.81456977145561"/>
    <n v="419.50267976510628"/>
    <n v="0"/>
    <n v="939715.82999999984"/>
    <n v="47"/>
    <n v="64"/>
    <n v="0.14008154664472361"/>
    <n v="0.11669688150622343"/>
    <n v="7"/>
    <n v="85.186852693826282"/>
    <n v="69"/>
    <n v="0.11181881915890762"/>
    <n v="215.85248608613821"/>
    <n v="304.16284344172436"/>
    <n v="207786.08999999997"/>
    <n v="65"/>
    <n v="81"/>
    <n v="0.11654797804388219"/>
    <n v="7.311001105112723E-2"/>
    <n v="8"/>
    <n v="91.908339536452033"/>
    <n v="81"/>
    <n v="6.3887643335953717E-2"/>
    <n v="232.8838659211298"/>
    <n v="403.93582818753657"/>
    <n v="0"/>
    <n v="0"/>
    <n v="0"/>
    <n v="0"/>
    <n v="139348.65000000002"/>
    <n v="26"/>
    <n v="25"/>
    <n v="5.5494776988647396E-2"/>
    <n v="5.8836169494077252E-2"/>
    <n v="4"/>
    <n v="55.175183669333499"/>
    <n v="27"/>
    <n v="6.2775451721219247E-2"/>
    <n v="139.80679164295569"/>
    <n v="238.99686376581326"/>
    <n v="45650.540000000008"/>
    <n v="9"/>
    <n v="22"/>
    <n v="8.3229445657943241E-2"/>
    <n v="4.8186740756658818E-2"/>
    <n v="1"/>
    <n v="209.64005597327895"/>
    <n v="28"/>
    <n v="6.2886723981193604E-2"/>
    <n v="531.200834801459"/>
    <n v="437.65705268765703"/>
    <n v="38742.660000000003"/>
    <n v="10"/>
    <n v="21"/>
    <n v="4.5189903038012715E-2"/>
    <n v="2.726338707995386E-2"/>
    <n v="1"/>
    <n v="79.237617959466959"/>
    <n v="27"/>
    <n v="2.2999331891706765E-2"/>
    <n v="200.77789338652394"/>
    <n v="419.99689696061137"/>
    <n v="72129.069999999992"/>
    <n v="19"/>
    <n v="34"/>
    <n v="5.414855248459164E-2"/>
    <n v="3.3838371020938111E-2"/>
    <n v="2"/>
    <n v="97.193304256601181"/>
    <n v="40"/>
    <n v="2.9470239774387348E-2"/>
    <n v="246.27528416992723"/>
    <n v="405.47294870154303"/>
    <n v="261059.69999999998"/>
    <n v="55"/>
    <n v="73"/>
    <n v="6.8723373843571578E-2"/>
    <n v="3.5556562291482692E-2"/>
    <n v="6"/>
    <n v="63.42137870915284"/>
    <n v="78"/>
    <n v="3.1834611201107789E-2"/>
    <n v="160.70158519159895"/>
    <n v="489.74407279254518"/>
    <n v="1"/>
    <n v="0"/>
  </r>
  <r>
    <x v="0"/>
    <s v="Argentina"/>
    <s v="MT"/>
    <n v="2059916"/>
    <n v="232138.72999999995"/>
    <n v="31154012.740000002"/>
    <n v="9962569.4899999872"/>
    <n v="101.59096"/>
    <n v="98"/>
    <n v="98"/>
    <n v="7.7248904711573946E-2"/>
    <n v="4.7553425192541507E-2"/>
    <n v="4"/>
    <n v="86.128416650109202"/>
    <n v="97"/>
    <n v="5.540168093337712E-2"/>
    <n v="142.92292440534257"/>
    <n v="131.13121102636899"/>
    <n v="113.35626340493771"/>
    <n v="194.06958190929305"/>
    <n v="134.204286979600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228503.47"/>
    <n v="99"/>
    <n v="100"/>
    <n v="0.44405712209126236"/>
    <n v="0.38227141924800495"/>
    <n v="1"/>
    <n v="38.515943251635449"/>
    <n v="100"/>
    <n v="0.31039136315490429"/>
    <n v="31.819723439086822"/>
    <n v="95.967211001215858"/>
    <n v="0"/>
    <n v="0"/>
    <n v="0"/>
    <n v="0"/>
    <n v="24799.58"/>
    <n v="22"/>
    <n v="27"/>
    <n v="1.510957371179944E-2"/>
    <n v="2.0744040874640633E-2"/>
    <n v="1"/>
    <n v="13.072447915641286"/>
    <n v="33"/>
    <n v="2.4907078697079196E-2"/>
    <n v="10.799727131956203"/>
    <n v="60.174808202396967"/>
    <n v="0"/>
    <n v="0"/>
    <n v="0"/>
    <n v="0"/>
    <n v="0"/>
    <n v="145703.78"/>
    <n v="99"/>
    <n v="100"/>
    <n v="0.14460328013384441"/>
    <n v="8.1250977312509506E-2"/>
    <n v="0"/>
    <n v="85.798479810733113"/>
    <n v="100"/>
    <n v="7.4746877256952254E-2"/>
    <n v="70.88191716441159"/>
    <n v="147.02981590457023"/>
    <n v="0"/>
    <n v="0"/>
    <n v="0"/>
    <n v="0"/>
    <n v="86510.59"/>
    <n v="94"/>
    <n v="97"/>
    <n v="0.10985317819936502"/>
    <n v="8.6835948756355238E-2"/>
    <n v="1"/>
    <n v="69.606718902536969"/>
    <n v="97"/>
    <n v="9.8887209044857774E-2"/>
    <n v="57.505187670223719"/>
    <n v="104.51266810225199"/>
    <n v="0"/>
    <n v="165080.66"/>
    <n v="98"/>
    <n v="99"/>
    <n v="5.1390811071104825E-2"/>
    <n v="4.8735739385899264E-2"/>
    <n v="2"/>
    <n v="42.448293202391952"/>
    <n v="99"/>
    <n v="4.1260090034221431E-2"/>
    <n v="35.068411575355306"/>
    <n v="87.115167336985436"/>
    <n v="131047.04000000001"/>
    <n v="96"/>
    <n v="98"/>
    <n v="0.13500743417064728"/>
    <n v="0.10961658037195249"/>
    <n v="4"/>
    <n v="57.449911611105811"/>
    <n v="98"/>
    <n v="0.1068491821356886"/>
    <n v="47.461911736713034"/>
    <n v="101.7506744143172"/>
    <n v="0"/>
    <n v="0"/>
    <n v="0"/>
    <n v="0"/>
    <n v="56595.850000000006"/>
    <n v="59"/>
    <n v="74"/>
    <n v="4.4624256157811126E-2"/>
    <n v="5.6808702037777895E-2"/>
    <n v="3"/>
    <n v="22.797917904932063"/>
    <n v="69"/>
    <n v="7.9102550768823623E-2"/>
    <n v="18.834367835224732"/>
    <n v="64.895111920750367"/>
    <n v="0"/>
    <n v="0"/>
    <n v="0"/>
    <n v="0"/>
    <n v="0"/>
    <n v="0"/>
    <n v="0"/>
    <n v="0"/>
    <n v="0"/>
    <n v="0"/>
    <n v="0"/>
    <n v="6681.1600000000008"/>
    <n v="62"/>
    <n v="80"/>
    <n v="1.8132406342226789E-2"/>
    <n v="1.1177145429883411E-2"/>
    <n v="0"/>
    <n v="73.213337055439169"/>
    <n v="75"/>
    <n v="1.2304174125801287E-2"/>
    <n v="60.48477436828194"/>
    <n v="134.02332978105596"/>
    <n v="23383.760000000002"/>
    <n v="97"/>
    <n v="98"/>
    <n v="3.953778753193829E-2"/>
    <n v="2.6079671416090459E-2"/>
    <n v="0"/>
    <n v="67.202157767432581"/>
    <n v="98"/>
    <n v="2.2071937176988399E-2"/>
    <n v="55.518673415295027"/>
    <n v="125.24664767342803"/>
    <n v="163650.12000000002"/>
    <n v="99"/>
    <n v="99"/>
    <n v="7.8092866984932049E-2"/>
    <n v="5.2988901218173769E-2"/>
    <n v="3"/>
    <n v="90.206918225745227"/>
    <n v="99"/>
    <n v="5.3082007604910962E-2"/>
    <n v="74.523923027995764"/>
    <n v="121.7537413965844"/>
    <n v="0"/>
    <n v="1"/>
  </r>
  <r>
    <x v="1"/>
    <s v="Argentina"/>
    <s v="MT"/>
    <n v="2100716"/>
    <n v="240144.72"/>
    <n v="33245790.59"/>
    <n v="10436669.969999989"/>
    <n v="103.71658692185008"/>
    <n v="99"/>
    <n v="98"/>
    <n v="7.9454233168861702E-2"/>
    <n v="4.6958631896357184E-2"/>
    <n v="3"/>
    <n v="83.205068515518064"/>
    <n v="98"/>
    <n v="5.5533865479113521E-2"/>
    <n v="145.97957439870382"/>
    <n v="127.10953361085198"/>
    <n v="120.63370993790241"/>
    <n v="202.01538073571476"/>
    <n v="138.44064774774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273307.90999999997"/>
    <n v="99"/>
    <n v="100"/>
    <n v="0.49436402961792253"/>
    <n v="0.43645495062490047"/>
    <n v="1"/>
    <n v="38.809549314710289"/>
    <n v="100"/>
    <n v="0.35588168947217835"/>
    <n v="31.754159150092377"/>
    <n v="92.676464431636845"/>
    <n v="0"/>
    <n v="0"/>
    <n v="0"/>
    <n v="0"/>
    <n v="18705.580000000002"/>
    <n v="65"/>
    <n v="52"/>
    <n v="1.3919530276638571E-2"/>
    <n v="1.4935797129527141E-2"/>
    <n v="1"/>
    <n v="15.947433566552737"/>
    <n v="51"/>
    <n v="2.2908457687033743E-2"/>
    <n v="13.048266533615662"/>
    <n v="76.253220696711878"/>
    <n v="0"/>
    <n v="0"/>
    <n v="0"/>
    <n v="0"/>
    <n v="0"/>
    <n v="145777.25"/>
    <n v="98"/>
    <n v="99"/>
    <n v="0.13804200376881828"/>
    <n v="7.7598927952705746E-2"/>
    <n v="0"/>
    <n v="84.706852186835221"/>
    <n v="99"/>
    <n v="6.9676101359184714E-2"/>
    <n v="69.307552211758946"/>
    <n v="145.55179007698388"/>
    <n v="0"/>
    <n v="0"/>
    <n v="0"/>
    <n v="0"/>
    <n v="93632.33"/>
    <n v="95"/>
    <n v="97"/>
    <n v="0.11655998503396281"/>
    <n v="8.9714843526580074E-2"/>
    <n v="0"/>
    <n v="73.566728073337487"/>
    <n v="97"/>
    <n v="0.10206476395644834"/>
    <n v="60.192649300023589"/>
    <n v="106.30341015758124"/>
    <n v="0"/>
    <n v="173422.75"/>
    <n v="99"/>
    <n v="99"/>
    <n v="5.0688040585303788E-2"/>
    <n v="4.8872620362065668E-2"/>
    <n v="2"/>
    <n v="42.305272001959096"/>
    <n v="99"/>
    <n v="4.2555609968861777E-2"/>
    <n v="34.614376197586232"/>
    <n v="84.859778950570217"/>
    <n v="127812.08"/>
    <n v="99"/>
    <n v="99"/>
    <n v="0.12644107575380423"/>
    <n v="0.10205378809867931"/>
    <n v="0"/>
    <n v="59.424323974721581"/>
    <n v="99"/>
    <n v="0.10238411910514728"/>
    <n v="48.621266523307099"/>
    <n v="101.37271312695952"/>
    <n v="0"/>
    <n v="0"/>
    <n v="0"/>
    <n v="0"/>
    <n v="65180.66"/>
    <n v="58"/>
    <n v="72"/>
    <n v="4.9333318077451532E-2"/>
    <n v="6.2453563986490747E-2"/>
    <n v="1"/>
    <n v="22.691717869226682"/>
    <n v="77"/>
    <n v="8.3431729691469919E-2"/>
    <n v="18.566472255716224"/>
    <n v="64.631631223126604"/>
    <n v="0"/>
    <n v="0"/>
    <n v="0"/>
    <n v="0"/>
    <n v="0"/>
    <n v="0"/>
    <n v="0"/>
    <n v="0"/>
    <n v="0"/>
    <n v="0"/>
    <n v="0"/>
    <n v="6632.8600000000006"/>
    <n v="63"/>
    <n v="79"/>
    <n v="1.7266908227964794E-2"/>
    <n v="1.0592245880486508E-2"/>
    <n v="0"/>
    <n v="84.00049462692003"/>
    <n v="86"/>
    <n v="1.2181662920006697E-2"/>
    <n v="68.729607072728001"/>
    <n v="133.37933410323751"/>
    <n v="24421.19"/>
    <n v="97"/>
    <n v="98"/>
    <n v="3.9334618348499745E-2"/>
    <n v="2.5999367711070663E-2"/>
    <n v="0"/>
    <n v="66.443803672166183"/>
    <n v="97"/>
    <n v="2.3248773112435398E-2"/>
    <n v="54.364638435616612"/>
    <n v="123.78675322537518"/>
    <n v="168535.33000000002"/>
    <n v="99"/>
    <n v="99"/>
    <n v="7.6042185184999486E-2"/>
    <n v="5.2091604572530557E-2"/>
    <n v="1"/>
    <n v="114.48997840460231"/>
    <n v="99"/>
    <n v="5.2576518143707465E-2"/>
    <n v="93.676248746655119"/>
    <n v="119.43974595712366"/>
    <n v="0"/>
    <n v="1"/>
  </r>
  <r>
    <x v="2"/>
    <s v="Argentina"/>
    <s v="MT"/>
    <n v="2431665"/>
    <n v="275432.73000000004"/>
    <n v="39068191.730000004"/>
    <n v="11539980.170000011"/>
    <n v="106.14465709728867"/>
    <n v="99"/>
    <n v="99"/>
    <n v="8.3152683354328447E-2"/>
    <n v="4.8709594107825008E-2"/>
    <n v="1"/>
    <n v="83.377024437779781"/>
    <n v="98"/>
    <n v="5.687630773181894E-2"/>
    <n v="148.02470152276817"/>
    <n v="138.41235012317912"/>
    <n v="117.8898504612758"/>
    <n v="197.29159784883808"/>
    <n v="141.84295283280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71079.45"/>
    <n v="100"/>
    <n v="100"/>
    <n v="0.43766813668949395"/>
    <n v="0.39150777338816972"/>
    <n v="0"/>
    <n v="37.910165944551956"/>
    <n v="100"/>
    <n v="0.33811094490374544"/>
    <n v="31.499357192924101"/>
    <n v="92.886061042251626"/>
    <n v="0"/>
    <n v="0"/>
    <n v="0"/>
    <n v="0"/>
    <n v="42562.219999999994"/>
    <n v="65"/>
    <n v="51"/>
    <n v="3.0806809367422725E-2"/>
    <n v="3.0735343425437489E-2"/>
    <n v="0"/>
    <n v="16.933282737828133"/>
    <n v="48"/>
    <n v="3.2332291313166013E-2"/>
    <n v="14.069775431417671"/>
    <n v="83.282673225221814"/>
    <n v="0"/>
    <n v="0"/>
    <n v="0"/>
    <n v="0"/>
    <n v="0"/>
    <n v="196281.24000000002"/>
    <n v="99"/>
    <n v="100"/>
    <n v="0.15584247795624356"/>
    <n v="9.4493368678775377E-2"/>
    <n v="0"/>
    <n v="83.918603474193162"/>
    <n v="100"/>
    <n v="8.6708381490594094E-2"/>
    <n v="69.727525588551259"/>
    <n v="137.03468915317629"/>
    <n v="0"/>
    <n v="0"/>
    <n v="0"/>
    <n v="0"/>
    <n v="118531.5"/>
    <n v="95"/>
    <n v="97"/>
    <n v="0.12736852893580805"/>
    <n v="0.10271380654201527"/>
    <n v="0"/>
    <n v="70.982622767229557"/>
    <n v="97"/>
    <n v="0.11685367440469545"/>
    <n v="58.979087358937576"/>
    <n v="103.0337043739428"/>
    <n v="0"/>
    <n v="193426.6"/>
    <n v="99"/>
    <n v="99"/>
    <n v="5.0317085650946947E-2"/>
    <n v="4.9298343310774852E-2"/>
    <n v="2"/>
    <n v="40.627818953435053"/>
    <n v="99"/>
    <n v="4.2948901094106783E-2"/>
    <n v="33.757440762867844"/>
    <n v="84.806503862447045"/>
    <n v="188012.78999999998"/>
    <n v="99"/>
    <n v="99"/>
    <n v="0.15785176943421581"/>
    <n v="0.1357691790753551"/>
    <n v="1"/>
    <n v="56.766426482136957"/>
    <n v="99"/>
    <n v="0.13479027943359631"/>
    <n v="47.166924748944957"/>
    <n v="96.603812910813161"/>
    <n v="0"/>
    <n v="0"/>
    <n v="0"/>
    <n v="0"/>
    <n v="86610.489999999991"/>
    <n v="58"/>
    <n v="72"/>
    <n v="5.9855605443814672E-2"/>
    <n v="7.505256505122393E-2"/>
    <n v="0"/>
    <n v="22.191192699687655"/>
    <n v="77"/>
    <n v="9.4891562794568368E-2"/>
    <n v="18.438545122879503"/>
    <n v="66.265166609725924"/>
    <n v="0"/>
    <n v="0"/>
    <n v="0"/>
    <n v="0"/>
    <n v="0"/>
    <n v="0"/>
    <n v="0"/>
    <n v="0"/>
    <n v="0"/>
    <n v="0"/>
    <n v="0"/>
    <n v="8000.8199999999988"/>
    <n v="62"/>
    <n v="80"/>
    <n v="1.8813050689660823E-2"/>
    <n v="1.1555221996649089E-2"/>
    <n v="0"/>
    <n v="103.65405392298715"/>
    <n v="86"/>
    <n v="1.2150835640962412E-2"/>
    <n v="86.125607410695167"/>
    <n v="135.2779265125325"/>
    <n v="39759.9"/>
    <n v="97"/>
    <n v="98"/>
    <n v="5.1652959987678569E-2"/>
    <n v="3.8282281988143541E-2"/>
    <n v="0"/>
    <n v="61.505218887611086"/>
    <n v="98"/>
    <n v="3.5554033174369878E-2"/>
    <n v="51.104362397238773"/>
    <n v="112.10975455169657"/>
    <n v="219914.61000000007"/>
    <n v="99"/>
    <n v="100"/>
    <n v="8.7060111547190344E-2"/>
    <n v="6.1473428139498881E-2"/>
    <n v="2"/>
    <n v="100.11587250595203"/>
    <n v="99"/>
    <n v="6.0175669640973817E-2"/>
    <n v="83.185751108521089"/>
    <n v="117.67326190833791"/>
    <n v="0"/>
    <n v="1"/>
  </r>
  <r>
    <x v="3"/>
    <s v="Argentina"/>
    <s v="MT"/>
    <n v="2334123"/>
    <n v="252066.71000000002"/>
    <n v="37944020.369999997"/>
    <n v="11179877.089999996"/>
    <n v="108.96509960159365"/>
    <n v="98"/>
    <n v="98"/>
    <n v="8.3950150984045166E-2"/>
    <n v="4.6013272941658995E-2"/>
    <n v="1"/>
    <n v="77.705268527654439"/>
    <n v="97"/>
    <n v="5.3633871202431786E-2"/>
    <n v="160.32719916298365"/>
    <n v="147.23550693057419"/>
    <n v="123.71027554361736"/>
    <n v="181.01492540641695"/>
    <n v="150.53166032912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248588.77"/>
    <n v="100"/>
    <n v="100"/>
    <n v="0.41483759384020874"/>
    <n v="0.37059023203806069"/>
    <n v="1"/>
    <n v="38.392787136661191"/>
    <n v="100"/>
    <n v="0.30639265304033092"/>
    <n v="31.676642059666179"/>
    <n v="92.357811778866761"/>
    <n v="0"/>
    <n v="0"/>
    <n v="0"/>
    <n v="0"/>
    <n v="43114.939999999995"/>
    <n v="67"/>
    <n v="54"/>
    <n v="3.305675583237213E-2"/>
    <n v="3.2137364087096658E-2"/>
    <n v="0"/>
    <n v="17.643112057438728"/>
    <n v="51"/>
    <n v="3.470546671901819E-2"/>
    <n v="14.556758889963445"/>
    <n v="84.867121698418245"/>
    <n v="0"/>
    <n v="0"/>
    <n v="0"/>
    <n v="0"/>
    <n v="0"/>
    <n v="173310.93"/>
    <n v="99"/>
    <n v="100"/>
    <n v="0.14703300283961235"/>
    <n v="8.612260556987629E-2"/>
    <n v="1"/>
    <n v="73.447574463287339"/>
    <n v="100"/>
    <n v="8.0991330973501502E-2"/>
    <n v="60.599208860317177"/>
    <n v="140.85983082544186"/>
    <n v="0"/>
    <n v="0"/>
    <n v="0"/>
    <n v="0"/>
    <n v="96890.19"/>
    <n v="94"/>
    <n v="97"/>
    <n v="0.10956929208629577"/>
    <n v="8.6664955929373122E-2"/>
    <n v="0"/>
    <n v="53.714137408660392"/>
    <n v="97"/>
    <n v="0.10682772706483101"/>
    <n v="44.317790687644994"/>
    <n v="104.31213428315085"/>
    <n v="0"/>
    <n v="187722.66"/>
    <n v="99"/>
    <n v="99"/>
    <n v="5.1231852629914122E-2"/>
    <n v="4.9385732008590137E-2"/>
    <n v="1"/>
    <n v="42.288641076767099"/>
    <n v="99"/>
    <n v="4.3721288434184803E-2"/>
    <n v="34.890984647980979"/>
    <n v="85.590992371405775"/>
    <n v="166641.62"/>
    <n v="99"/>
    <n v="99"/>
    <n v="0.14701720057981602"/>
    <n v="0.12421268390965194"/>
    <n v="4"/>
    <n v="58.094517353559247"/>
    <n v="99"/>
    <n v="0.1220507956204242"/>
    <n v="47.931899950043494"/>
    <n v="97.654373739285532"/>
    <n v="0"/>
    <n v="0"/>
    <n v="0"/>
    <n v="0"/>
    <n v="115281.22"/>
    <n v="59"/>
    <n v="71"/>
    <n v="7.5336175867126667E-2"/>
    <n v="0.10311510226973822"/>
    <n v="0"/>
    <n v="21.778603731542336"/>
    <n v="77"/>
    <n v="0.12077082639041647"/>
    <n v="17.96881879160626"/>
    <n v="60.27965951435975"/>
    <n v="0"/>
    <n v="0"/>
    <n v="0"/>
    <n v="0"/>
    <n v="0"/>
    <n v="0"/>
    <n v="0"/>
    <n v="0"/>
    <n v="0"/>
    <n v="0"/>
    <n v="0"/>
    <n v="7641.27"/>
    <n v="61"/>
    <n v="78"/>
    <n v="1.9409872427632192E-2"/>
    <n v="1.1391423765303122E-2"/>
    <n v="4"/>
    <n v="80.875807198773373"/>
    <n v="83"/>
    <n v="1.2102144349036772E-2"/>
    <n v="66.728002497005193"/>
    <n v="140.5834409725085"/>
    <n v="45458.529999999992"/>
    <n v="98"/>
    <n v="98"/>
    <n v="6.0075748090245927E-2"/>
    <n v="4.5178997642865211E-2"/>
    <n v="0"/>
    <n v="63.336004740945071"/>
    <n v="98"/>
    <n v="4.1260522001995641E-2"/>
    <n v="52.256481003236459"/>
    <n v="109.7114847312485"/>
    <n v="170370.56000000003"/>
    <n v="99"/>
    <n v="99"/>
    <n v="7.6423112844864236E-2"/>
    <n v="4.9158267672495121E-2"/>
    <n v="4"/>
    <n v="85.890277113334577"/>
    <n v="97"/>
    <n v="5.1093896434136914E-2"/>
    <n v="70.865278804586481"/>
    <n v="128.26780102149098"/>
    <n v="0"/>
    <n v="1"/>
  </r>
  <r>
    <x v="4"/>
    <s v="Argentina"/>
    <s v="MT"/>
    <n v="2606661"/>
    <n v="294693.93000000005"/>
    <n v="42968944.909999996"/>
    <n v="12184793.490000011"/>
    <n v="110.52201108471894"/>
    <n v="99"/>
    <n v="99"/>
    <n v="8.6726586695139107E-2"/>
    <n v="4.9358103051873131E-2"/>
    <n v="1"/>
    <n v="83.524199800072807"/>
    <n v="99"/>
    <n v="5.3781104201299765E-2"/>
    <n v="165.03406490468504"/>
    <n v="147.46882429739324"/>
    <n v="118.44483938108563"/>
    <n v="207.32022634701465"/>
    <n v="145.80872062753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3044"/>
    <n v="0"/>
    <n v="162"/>
    <n v="327254.98"/>
    <n v="99"/>
    <n v="100"/>
    <n v="0.48461583393898033"/>
    <n v="0.44762915336535514"/>
    <n v="0"/>
    <n v="36.443929063745728"/>
    <n v="100"/>
    <n v="0.36023283298251751"/>
    <n v="30.242305638018863"/>
    <n v="89.839834186786106"/>
    <n v="0"/>
    <n v="0"/>
    <n v="0"/>
    <n v="0"/>
    <n v="44937.700000000004"/>
    <n v="68"/>
    <n v="56"/>
    <n v="3.3211888941027348E-2"/>
    <n v="3.0733565315318224E-2"/>
    <n v="2"/>
    <n v="18.113350812438188"/>
    <n v="53"/>
    <n v="3.1597894593846425E-2"/>
    <n v="15.031021777049602"/>
    <n v="89.674783756178002"/>
    <n v="0"/>
    <n v="0"/>
    <n v="0"/>
    <n v="0"/>
    <n v="0"/>
    <n v="220591.68999999997"/>
    <n v="99"/>
    <n v="100"/>
    <n v="0.16551964962516275"/>
    <n v="0.10057730461848929"/>
    <n v="1"/>
    <n v="87.712933753275379"/>
    <n v="100"/>
    <n v="9.2488553938097656E-2"/>
    <n v="72.786920047341752"/>
    <n v="136.56495664002574"/>
    <n v="0"/>
    <n v="0"/>
    <n v="0"/>
    <n v="0"/>
    <n v="119805.84000000001"/>
    <n v="95"/>
    <n v="97"/>
    <n v="0.11824222175681029"/>
    <n v="9.8324407581070625E-2"/>
    <n v="1"/>
    <n v="63.852828575068472"/>
    <n v="97"/>
    <n v="0.10970581061847799"/>
    <n v="52.987062790116454"/>
    <n v="99.793199897434022"/>
    <n v="0"/>
    <n v="193815.21000000002"/>
    <n v="99"/>
    <n v="100"/>
    <n v="4.8070534878902733E-2"/>
    <n v="4.6783454706800891E-2"/>
    <n v="2"/>
    <n v="42.212918483869252"/>
    <n v="100"/>
    <n v="4.0040654862338619E-2"/>
    <n v="35.02959245774413"/>
    <n v="85.266094492790316"/>
    <n v="161805.66"/>
    <n v="99"/>
    <n v="99"/>
    <n v="0.13144121944071011"/>
    <n v="0.11066131154905956"/>
    <n v="1"/>
    <n v="57.13702810658279"/>
    <n v="99"/>
    <n v="0.11426742500859501"/>
    <n v="47.414082719371599"/>
    <n v="98.565623167941084"/>
    <n v="0"/>
    <n v="0"/>
    <n v="0"/>
    <n v="0"/>
    <n v="109149.07"/>
    <n v="58"/>
    <n v="70"/>
    <n v="6.8137202817039291E-2"/>
    <n v="8.9578418262205001E-2"/>
    <n v="0"/>
    <n v="22.173416216332253"/>
    <n v="77"/>
    <n v="0.10419119553905498"/>
    <n v="18.400190305507131"/>
    <n v="63.120527091985295"/>
    <n v="0"/>
    <n v="0"/>
    <n v="0"/>
    <n v="0"/>
    <n v="0"/>
    <n v="0"/>
    <n v="0"/>
    <n v="0"/>
    <n v="0"/>
    <n v="0"/>
    <n v="0"/>
    <n v="7195.1900000000005"/>
    <n v="60"/>
    <n v="77"/>
    <n v="1.7235100691437882E-2"/>
    <n v="9.8417961676331694E-3"/>
    <n v="0"/>
    <n v="78.507947691812902"/>
    <n v="83"/>
    <n v="1.1319458881247114E-2"/>
    <n v="65.148336365063031"/>
    <n v="145.32126323279857"/>
    <n v="43676.29"/>
    <n v="98"/>
    <n v="98"/>
    <n v="5.5686356979604001E-2"/>
    <n v="3.98278241935177E-2"/>
    <n v="0"/>
    <n v="64.315063425955771"/>
    <n v="98"/>
    <n v="3.9016616596802528E-2"/>
    <n v="53.370639643551399"/>
    <n v="116.02509462227674"/>
    <n v="178253.28000000003"/>
    <n v="99"/>
    <n v="99"/>
    <n v="7.3953591970844071E-2"/>
    <n v="4.7191000617985666E-2"/>
    <n v="1"/>
    <n v="83.281740026907869"/>
    <n v="97"/>
    <n v="4.7825192636541662E-2"/>
    <n v="69.109777695876971"/>
    <n v="130.04384216660696"/>
    <n v="0"/>
    <n v="1"/>
  </r>
  <r>
    <x v="5"/>
    <s v="Argentina"/>
    <s v="MT"/>
    <n v="2339807"/>
    <n v="265612.98000000004"/>
    <n v="40004838.709999993"/>
    <n v="11576361.360000022"/>
    <n v="111.81876447876448"/>
    <n v="99"/>
    <n v="100"/>
    <n v="8.1915881031303123E-2"/>
    <n v="4.6825451469168299E-2"/>
    <n v="1"/>
    <n v="63.425553498475772"/>
    <n v="99"/>
    <n v="5.0675292411462645E-2"/>
    <n v="166.32120865478862"/>
    <n v="145.02465219198851"/>
    <n v="124.12690661735104"/>
    <n v="216.76433546603914"/>
    <n v="150.61326713024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361863.25"/>
    <n v="99"/>
    <n v="100"/>
    <n v="0.5723877669449704"/>
    <n v="0.52098112356066284"/>
    <n v="0"/>
    <n v="63.354073761179514"/>
    <n v="100"/>
    <n v="0.40727984030470171"/>
    <n v="54.544585033420717"/>
    <n v="94.59004925203098"/>
    <n v="0"/>
    <n v="0"/>
    <n v="0"/>
    <n v="0"/>
    <n v="70582.799999999988"/>
    <n v="68"/>
    <n v="56"/>
    <n v="4.5230519609602594E-2"/>
    <n v="5.0809672504817154E-2"/>
    <n v="2"/>
    <n v="16.127947966014137"/>
    <n v="52"/>
    <n v="5.0412217866907083E-2"/>
    <n v="13.885330129881529"/>
    <n v="76.641196722147626"/>
    <n v="0"/>
    <n v="0"/>
    <n v="0"/>
    <n v="0"/>
    <n v="0"/>
    <n v="192920.44"/>
    <n v="100"/>
    <n v="100"/>
    <n v="0.15110897012897118"/>
    <n v="9.2583692494349223E-2"/>
    <n v="1"/>
    <n v="82.514365647617609"/>
    <n v="100"/>
    <n v="8.7833154088453602E-2"/>
    <n v="71.04060664687799"/>
    <n v="140.51828613909441"/>
    <n v="0"/>
    <n v="0"/>
    <n v="0"/>
    <n v="0"/>
    <n v="120503.27"/>
    <n v="95"/>
    <n v="97"/>
    <n v="0.12417528425475752"/>
    <n v="0.10409445390876348"/>
    <n v="1"/>
    <n v="50.096199645640041"/>
    <n v="98"/>
    <n v="0.11435486275196113"/>
    <n v="43.130240238744861"/>
    <n v="102.70336373444471"/>
    <n v="0"/>
    <n v="191402.06"/>
    <n v="99"/>
    <n v="99"/>
    <n v="4.9117589839650963E-2"/>
    <n v="4.8629124369313263E-2"/>
    <n v="3"/>
    <n v="41.128191109829551"/>
    <n v="99"/>
    <n v="3.9886545626036614E-2"/>
    <n v="35.409248120607515"/>
    <n v="86.959632304897852"/>
    <n v="157763.78"/>
    <n v="99"/>
    <n v="99"/>
    <n v="0.13458134605206912"/>
    <n v="0.11356769630734433"/>
    <n v="0"/>
    <n v="66.809839111307056"/>
    <n v="99"/>
    <n v="0.11889826039251734"/>
    <n v="57.519820496670135"/>
    <n v="102.02512782084709"/>
    <n v="0"/>
    <n v="0"/>
    <n v="0"/>
    <n v="0"/>
    <n v="91331.59"/>
    <n v="60"/>
    <n v="73"/>
    <n v="6.0570724126515138E-2"/>
    <n v="7.8895053932304768E-2"/>
    <n v="2"/>
    <n v="21.976588228707914"/>
    <n v="80"/>
    <n v="9.0892136815346247E-2"/>
    <n v="18.920707291908084"/>
    <n v="66.098268737027354"/>
    <n v="0"/>
    <n v="0"/>
    <n v="0"/>
    <n v="0"/>
    <n v="0"/>
    <n v="0"/>
    <n v="0"/>
    <n v="0"/>
    <n v="0"/>
    <n v="0"/>
    <n v="0"/>
    <n v="6904.3"/>
    <n v="61"/>
    <n v="78"/>
    <n v="1.7045171520071654E-2"/>
    <n v="9.940246685453371E-3"/>
    <n v="1"/>
    <n v="101.64570455619308"/>
    <n v="85"/>
    <n v="1.1279166160434582E-2"/>
    <n v="87.511701241925181"/>
    <n v="147.63227409005981"/>
    <n v="43573.15"/>
    <n v="96"/>
    <n v="96"/>
    <n v="6.0926452613642379E-2"/>
    <n v="4.1822039392095028E-2"/>
    <n v="4"/>
    <n v="85.875412134163085"/>
    <n v="96"/>
    <n v="4.9545348938046442E-2"/>
    <n v="73.934294061166952"/>
    <n v="125.42317252711818"/>
    <n v="179756.97"/>
    <n v="100"/>
    <n v="100"/>
    <n v="7.6088172813147198E-2"/>
    <n v="5.0090204427899056E-2"/>
    <n v="2"/>
    <n v="83.51658391275717"/>
    <n v="99"/>
    <n v="4.8470278224485616E-2"/>
    <n v="71.903464804839871"/>
    <n v="130.78003434303548"/>
    <n v="0"/>
    <n v="1"/>
  </r>
  <r>
    <x v="6"/>
    <s v="Argentina"/>
    <s v="MT"/>
    <n v="2360832"/>
    <n v="268536.75"/>
    <n v="41128146.130000003"/>
    <n v="11625167.859999988"/>
    <n v="113.79314024390244"/>
    <n v="98"/>
    <n v="99"/>
    <n v="8.2022930670403352E-2"/>
    <n v="4.7224127727240689E-2"/>
    <n v="3"/>
    <n v="65.148392336957087"/>
    <n v="99"/>
    <n v="5.049441157415447E-2"/>
    <n v="161.73131934754556"/>
    <n v="140.59410304997368"/>
    <n v="128.58339803005725"/>
    <n v="215.70841450563333"/>
    <n v="153.15649023830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288301.95"/>
    <n v="99"/>
    <n v="100"/>
    <n v="0.46605150605766382"/>
    <n v="0.41404984446872128"/>
    <n v="0"/>
    <n v="63.785914619570839"/>
    <n v="100"/>
    <n v="0.33781055043786395"/>
    <n v="56.245638980513846"/>
    <n v="99.253391973241932"/>
    <n v="0"/>
    <n v="0"/>
    <n v="0"/>
    <n v="0"/>
    <n v="66443.239999999991"/>
    <n v="66"/>
    <n v="53"/>
    <n v="4.4683496045137251E-2"/>
    <n v="4.7711805605196077E-2"/>
    <n v="0"/>
    <n v="16.179692791827577"/>
    <n v="48"/>
    <n v="4.3667511723786218E-2"/>
    <n v="14.267055117299169"/>
    <n v="82.581993141815488"/>
    <n v="0"/>
    <n v="0"/>
    <n v="0"/>
    <n v="0"/>
    <n v="0"/>
    <n v="186215.94999999998"/>
    <n v="99"/>
    <n v="100"/>
    <n v="0.15092167236699403"/>
    <n v="8.914575515369122E-2"/>
    <n v="0"/>
    <n v="88.410853952045073"/>
    <n v="100"/>
    <n v="8.405744057718624E-2"/>
    <n v="77.959609155152407"/>
    <n v="149.28459989598099"/>
    <n v="0"/>
    <n v="0"/>
    <n v="0"/>
    <n v="0"/>
    <n v="124965.23000000001"/>
    <n v="95"/>
    <n v="97"/>
    <n v="0.13137849141200875"/>
    <n v="0.10768258913024624"/>
    <n v="0"/>
    <n v="51.502581995495859"/>
    <n v="98"/>
    <n v="0.12182669380534857"/>
    <n v="45.414346580431022"/>
    <n v="107.58280147205747"/>
    <n v="0"/>
    <n v="192751.83999999997"/>
    <n v="99"/>
    <n v="99"/>
    <n v="4.8095877346766278E-2"/>
    <n v="4.8851275978735557E-2"/>
    <n v="1"/>
    <n v="37.011178532828005"/>
    <n v="99"/>
    <n v="4.1758209913327335E-2"/>
    <n v="32.636004334443996"/>
    <n v="86.815247418649818"/>
    <n v="168567.28999999998"/>
    <n v="100"/>
    <n v="99"/>
    <n v="0.14659156845572174"/>
    <n v="0.12104541819265158"/>
    <n v="1"/>
    <n v="69.42822875407397"/>
    <n v="99"/>
    <n v="0.12827633577730133"/>
    <n v="61.220962540843288"/>
    <n v="106.78855357999767"/>
    <n v="0"/>
    <n v="0"/>
    <n v="0"/>
    <n v="0"/>
    <n v="78815"/>
    <n v="58"/>
    <n v="68"/>
    <n v="5.1222666670648939E-2"/>
    <n v="6.7914917311802298E-2"/>
    <n v="0"/>
    <n v="21.763141192422346"/>
    <n v="74"/>
    <n v="8.0795709596669416E-2"/>
    <n v="19.190471593792324"/>
    <n v="66.506037936940942"/>
    <n v="0"/>
    <n v="0"/>
    <n v="0"/>
    <n v="0"/>
    <n v="0"/>
    <n v="0"/>
    <n v="0"/>
    <n v="0"/>
    <n v="0"/>
    <n v="0"/>
    <n v="0"/>
    <n v="7027.29"/>
    <n v="61"/>
    <n v="77"/>
    <n v="1.7910464558016318E-2"/>
    <n v="1.0092364382331095E-2"/>
    <n v="0"/>
    <n v="104.53576146651638"/>
    <n v="85"/>
    <n v="1.0679165595772927E-2"/>
    <n v="92.178355285271465"/>
    <n v="156.48690320166094"/>
    <n v="37028.94"/>
    <n v="98"/>
    <n v="99"/>
    <n v="5.4320476008079106E-2"/>
    <n v="3.5453169493168797E-2"/>
    <n v="0"/>
    <n v="65.866443831002968"/>
    <n v="98"/>
    <n v="3.5964426229117899E-2"/>
    <n v="58.080224180280204"/>
    <n v="135.1053565130409"/>
    <n v="176815.55000000002"/>
    <n v="100"/>
    <n v="100"/>
    <n v="7.414596301659504E-2"/>
    <n v="4.9149042194321313E-2"/>
    <n v="2"/>
    <n v="87.050160682598943"/>
    <n v="100"/>
    <n v="4.7288730608374734E-2"/>
    <n v="76.759766480591153"/>
    <n v="133.02599596019692"/>
    <n v="0"/>
    <n v="1"/>
  </r>
  <r>
    <x v="7"/>
    <s v="Argentina"/>
    <s v="MT"/>
    <n v="2510912"/>
    <n v="283058.89"/>
    <n v="43961127.369999997"/>
    <n v="12083227.369999995"/>
    <n v="115.40431547619046"/>
    <n v="97"/>
    <n v="98"/>
    <n v="8.3171479203613924E-2"/>
    <n v="4.7857396671412082E-2"/>
    <n v="3"/>
    <n v="67.195982865093555"/>
    <n v="98"/>
    <n v="4.8975995052477156E-2"/>
    <n v="166.16879730823592"/>
    <n v="161.11930560710664"/>
    <n v="129.04008789722704"/>
    <n v="226.59805892670624"/>
    <n v="155.30735448725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  <n v="323148.65000000002"/>
    <n v="99"/>
    <n v="100"/>
    <n v="0.49318315417549491"/>
    <n v="0.44618960340560482"/>
    <n v="0"/>
    <n v="61.164634111339446"/>
    <n v="100"/>
    <n v="0.35413779879459334"/>
    <n v="54.659675484087956"/>
    <n v="98.776914061067558"/>
    <n v="0"/>
    <n v="0"/>
    <n v="0"/>
    <n v="0"/>
    <n v="123329.66"/>
    <n v="66"/>
    <n v="53"/>
    <n v="7.5938010129252123E-2"/>
    <n v="8.5144115693424824E-2"/>
    <n v="0"/>
    <n v="15.460461068622401"/>
    <n v="48"/>
    <n v="7.832835950573995E-2"/>
    <n v="13.816215810381312"/>
    <n v="79.702370865207939"/>
    <n v="0"/>
    <n v="0"/>
    <n v="0"/>
    <n v="0"/>
    <n v="0"/>
    <n v="217086.93999999997"/>
    <n v="100"/>
    <n v="100"/>
    <n v="0.16347696509861598"/>
    <n v="9.9914735486941103E-2"/>
    <n v="1"/>
    <n v="81.355051718188818"/>
    <n v="100"/>
    <n v="8.4525201135560224E-2"/>
    <n v="72.702809237977334"/>
    <n v="146.21559316281304"/>
    <n v="0"/>
    <n v="0"/>
    <n v="0"/>
    <n v="0"/>
    <n v="129345.22"/>
    <n v="95"/>
    <n v="97"/>
    <n v="0.13055763462033226"/>
    <n v="0.10715655302451801"/>
    <n v="4"/>
    <n v="50.351152095203226"/>
    <n v="98"/>
    <n v="0.10546961298266053"/>
    <n v="44.996224922459426"/>
    <n v="108.88052469198318"/>
    <n v="0"/>
    <n v="196694.46000000002"/>
    <n v="99"/>
    <n v="100"/>
    <n v="4.6161388642845441E-2"/>
    <n v="4.7927145329782025E-2"/>
    <n v="2"/>
    <n v="35.964788880560292"/>
    <n v="100"/>
    <n v="3.9597886394008408E-2"/>
    <n v="32.139874906906577"/>
    <n v="86.072411292112633"/>
    <n v="189628.31000000006"/>
    <n v="100"/>
    <n v="99"/>
    <n v="0.15435249675941107"/>
    <n v="0.1309152621144713"/>
    <n v="1"/>
    <n v="67.390460526886656"/>
    <n v="99"/>
    <n v="0.12901390181351199"/>
    <n v="60.223375102965974"/>
    <n v="105.3634654023969"/>
    <n v="0"/>
    <n v="0"/>
    <n v="0"/>
    <n v="0"/>
    <n v="94201.4"/>
    <n v="60"/>
    <n v="74"/>
    <n v="5.886601047058744E-2"/>
    <n v="7.8041517994123275E-2"/>
    <n v="3"/>
    <n v="21.415681612992113"/>
    <n v="80"/>
    <n v="8.3764050989177746E-2"/>
    <n v="19.138088933972433"/>
    <n v="67.407087368128288"/>
    <n v="1157.03"/>
    <n v="10"/>
    <n v="20"/>
    <n v="4.6135508739356479E-3"/>
    <n v="2.396365063702356E-3"/>
    <n v="0"/>
    <n v="48.130718309752915"/>
    <n v="21"/>
    <n v="2.5000965123713635E-3"/>
    <n v="43.011937892708055"/>
    <n v="172.04775157083222"/>
    <n v="6190.5700000000006"/>
    <n v="59"/>
    <n v="77"/>
    <n v="1.5318597763469397E-2"/>
    <n v="8.547669851489817E-3"/>
    <n v="1"/>
    <n v="86.835324381616758"/>
    <n v="84"/>
    <n v="1.0014313395545931E-2"/>
    <n v="77.600245962637743"/>
    <n v="160.15405528085458"/>
    <n v="31155.940000000002"/>
    <n v="97"/>
    <n v="97"/>
    <n v="4.32650010163277E-2"/>
    <n v="2.8679178065221314E-2"/>
    <n v="4"/>
    <n v="86.61064998272451"/>
    <n v="95"/>
    <n v="3.0821446656031617E-2"/>
    <n v="77.399466052621776"/>
    <n v="134.81452461392595"/>
    <n v="194735.05"/>
    <n v="99"/>
    <n v="100"/>
    <n v="7.7908519604204751E-2"/>
    <n v="5.204161717705276E-2"/>
    <n v="2"/>
    <n v="89.096015999500196"/>
    <n v="99"/>
    <n v="4.7364257266633195E-2"/>
    <n v="79.6205093386627"/>
    <n v="133.78297065679757"/>
    <n v="0"/>
    <n v="1"/>
  </r>
  <r>
    <x v="8"/>
    <s v="Argentina"/>
    <s v="MT"/>
    <n v="2433570"/>
    <n v="276609.38"/>
    <n v="42656121.259999998"/>
    <n v="11866741.089999994"/>
    <n v="117.6073309608541"/>
    <n v="96"/>
    <n v="97"/>
    <n v="8.1722069493697508E-2"/>
    <n v="4.7581401828843711E-2"/>
    <n v="3"/>
    <n v="69.042782631078254"/>
    <n v="98"/>
    <n v="4.7631636717806035E-2"/>
    <n v="168.48937074896153"/>
    <n v="161.46321455642715"/>
    <n v="124.35319163698702"/>
    <n v="230.71467689588331"/>
    <n v="154.210682443234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265422.3"/>
    <n v="98"/>
    <n v="99"/>
    <n v="0.43196024346252887"/>
    <n v="0.37286581437281652"/>
    <n v="0"/>
    <n v="111.83922322924441"/>
    <n v="99"/>
    <n v="0.31051567413912573"/>
    <n v="100.41682325776763"/>
    <n v="104.01681362116145"/>
    <n v="0"/>
    <n v="0"/>
    <n v="0"/>
    <n v="0"/>
    <n v="78355.040000000008"/>
    <n v="66"/>
    <n v="53"/>
    <n v="5.2296723188169969E-2"/>
    <n v="5.5036663836864154E-2"/>
    <n v="1"/>
    <n v="16.569335615689383"/>
    <n v="47"/>
    <n v="5.7374301737364332E-2"/>
    <n v="14.877070834163693"/>
    <n v="85.316830544659268"/>
    <n v="0"/>
    <n v="0"/>
    <n v="0"/>
    <n v="0"/>
    <n v="0"/>
    <n v="191881.60999999996"/>
    <n v="100"/>
    <n v="100"/>
    <n v="0.15866171979006385"/>
    <n v="8.9851898623209359E-2"/>
    <n v="1"/>
    <n v="84.427736553820395"/>
    <n v="100"/>
    <n v="7.739608867459985E-2"/>
    <n v="75.804935467054264"/>
    <n v="158.54671023450351"/>
    <n v="0"/>
    <n v="0"/>
    <n v="0"/>
    <n v="0"/>
    <n v="115839.47"/>
    <n v="96"/>
    <n v="97"/>
    <n v="0.12051102661881893"/>
    <n v="9.7638921035795675E-2"/>
    <n v="0"/>
    <n v="50.103206396104071"/>
    <n v="97"/>
    <n v="9.7630068529397068E-2"/>
    <n v="44.986049402473355"/>
    <n v="110.81949088682812"/>
    <n v="0"/>
    <n v="196746.52999999997"/>
    <n v="99"/>
    <n v="100"/>
    <n v="4.701952595499917E-2"/>
    <n v="4.8774696332516437E-2"/>
    <n v="2"/>
    <n v="40.400245361915623"/>
    <n v="99"/>
    <n v="4.0777374603845902E-2"/>
    <n v="36.274074344760926"/>
    <n v="86.55576680310449"/>
    <n v="181843.38999999996"/>
    <n v="100"/>
    <n v="99"/>
    <n v="0.15540967243936779"/>
    <n v="0.12772699147860539"/>
    <n v="4"/>
    <n v="69.706007514871587"/>
    <n v="99"/>
    <n v="0.11723458869598825"/>
    <n v="62.586770852993261"/>
    <n v="109.24654181820965"/>
    <n v="0"/>
    <n v="0"/>
    <n v="0"/>
    <n v="0"/>
    <n v="85493.03"/>
    <n v="60"/>
    <n v="74"/>
    <n v="5.7188024636431675E-2"/>
    <n v="7.2060474769790564E-2"/>
    <n v="4"/>
    <n v="22.2334013543474"/>
    <n v="79"/>
    <n v="7.458722467392527E-2"/>
    <n v="19.962652366086157"/>
    <n v="71.255815123174372"/>
    <n v="16144.12"/>
    <n v="68"/>
    <n v="76"/>
    <n v="6.6587462646504253E-2"/>
    <n v="3.4018941425414194E-2"/>
    <n v="0"/>
    <n v="48.934108364670792"/>
    <n v="73"/>
    <n v="2.9411266446287308E-2"/>
    <n v="43.93635407194693"/>
    <n v="175.74541628778775"/>
    <n v="5627.1900000000005"/>
    <n v="55"/>
    <n v="76"/>
    <n v="1.3911851197636174E-2"/>
    <n v="7.9050885399628047E-3"/>
    <n v="0"/>
    <n v="88.173176427807221"/>
    <n v="83"/>
    <n v="9.2426186107310883E-3"/>
    <n v="79.16784485598842"/>
    <n v="158.01216415297864"/>
    <n v="27209.11"/>
    <n v="96"/>
    <n v="97"/>
    <n v="3.8495104634666481E-2"/>
    <n v="2.5482277257812793E-2"/>
    <n v="1"/>
    <n v="89.690521198012505"/>
    <n v="95"/>
    <n v="2.7650868046680054E-2"/>
    <n v="80.530219675943016"/>
    <n v="135.63744606126403"/>
    <n v="217245.69000000003"/>
    <n v="99"/>
    <n v="100"/>
    <n v="8.8455347462851233E-2"/>
    <n v="5.9068492193931628E-2"/>
    <n v="2"/>
    <n v="97.719843690309091"/>
    <n v="99"/>
    <n v="5.4546436092099367E-2"/>
    <n v="87.739488788407087"/>
    <n v="134.45611045264002"/>
    <n v="0"/>
    <n v="1"/>
  </r>
  <r>
    <x v="9"/>
    <s v="Argentina"/>
    <s v="MT"/>
    <n v="2553364"/>
    <n v="289673.90000000002"/>
    <n v="45143436.82"/>
    <n v="12200799.909999983"/>
    <n v="119.3528"/>
    <n v="99"/>
    <n v="100"/>
    <n v="8.2191460382389239E-2"/>
    <n v="4.8499177132671149E-2"/>
    <n v="1"/>
    <n v="71.962513287354966"/>
    <n v="100"/>
    <n v="4.8657433529027849E-2"/>
    <n v="164.98466204279657"/>
    <n v="163.26599625435858"/>
    <n v="126.0347939473065"/>
    <n v="225.09760760303911"/>
    <n v="155.84226545781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418525.43"/>
    <n v="100"/>
    <n v="100"/>
    <n v="0.60543897848591488"/>
    <n v="0.57225775216014207"/>
    <n v="0"/>
    <n v="78.659521875505575"/>
    <n v="100"/>
    <n v="0.44303586164473402"/>
    <n v="72.334290867310642"/>
    <n v="97.290765151355316"/>
    <n v="0"/>
    <n v="0"/>
    <n v="0"/>
    <n v="0"/>
    <n v="99193.900000000009"/>
    <n v="67"/>
    <n v="57"/>
    <n v="5.5490269810140928E-2"/>
    <n v="6.781484967591804E-2"/>
    <n v="0"/>
    <n v="15.123466203989969"/>
    <n v="50"/>
    <n v="7.0264734405498366E-2"/>
    <n v="13.907346208545984"/>
    <n v="75.246266957948009"/>
    <n v="0"/>
    <n v="0"/>
    <n v="0"/>
    <n v="0"/>
    <n v="0"/>
    <n v="191133.57999999996"/>
    <n v="99"/>
    <n v="100"/>
    <n v="0.14739966427540749"/>
    <n v="8.711352207289666E-2"/>
    <n v="2"/>
    <n v="83.353943324572796"/>
    <n v="100"/>
    <n v="7.6255846227049243E-2"/>
    <n v="76.651220826381646"/>
    <n v="155.59794155480165"/>
    <n v="0"/>
    <n v="0"/>
    <n v="0"/>
    <n v="0"/>
    <n v="114613.41"/>
    <n v="98"/>
    <n v="98"/>
    <n v="0.11576700141955214"/>
    <n v="9.4027852559413774E-2"/>
    <n v="0"/>
    <n v="48.865836457424052"/>
    <n v="98"/>
    <n v="9.1882020958192243E-2"/>
    <n v="44.936398588591409"/>
    <n v="113.21948958677696"/>
    <n v="0"/>
    <n v="199371.28"/>
    <n v="99"/>
    <n v="99"/>
    <n v="4.5868788153146239E-2"/>
    <n v="4.8106611096384533E-2"/>
    <n v="3"/>
    <n v="35.297942223978069"/>
    <n v="99"/>
    <n v="4.0083939234461761E-2"/>
    <n v="32.459536480374076"/>
    <n v="87.680986699789457"/>
    <n v="171303.86000000002"/>
    <n v="100"/>
    <n v="99"/>
    <n v="0.13684375091200243"/>
    <n v="0.11711350712901204"/>
    <n v="1"/>
    <n v="57.961256938119647"/>
    <n v="99"/>
    <n v="0.11833170119662367"/>
    <n v="53.300431002269242"/>
    <n v="107.4511106754979"/>
    <n v="0"/>
    <n v="0"/>
    <n v="0"/>
    <n v="0"/>
    <n v="82125.48000000001"/>
    <n v="60"/>
    <n v="74"/>
    <n v="5.3123778248054331E-2"/>
    <n v="6.7375035127312619E-2"/>
    <n v="3"/>
    <n v="22.202914470050068"/>
    <n v="80"/>
    <n v="6.7544694950570611E-2"/>
    <n v="20.417516342401484"/>
    <n v="72.507490854239137"/>
    <n v="34240.81"/>
    <n v="77"/>
    <n v="83"/>
    <n v="0.13248965135184088"/>
    <n v="7.0227162646039856E-2"/>
    <n v="0"/>
    <n v="47.164674735478599"/>
    <n v="81"/>
    <n v="5.6564876452673073E-2"/>
    <n v="43.372032013845477"/>
    <n v="173.48812805538188"/>
    <n v="5589.47"/>
    <n v="52"/>
    <n v="75"/>
    <n v="1.3028784106039385E-2"/>
    <n v="7.6425882603275708E-3"/>
    <n v="0"/>
    <n v="78.825132946535078"/>
    <n v="83"/>
    <n v="8.631606941862215E-3"/>
    <n v="72.486584691339402"/>
    <n v="156.76761481857847"/>
    <n v="32631.919999999998"/>
    <n v="92"/>
    <n v="96"/>
    <n v="4.3658050049737301E-2"/>
    <n v="2.9745495095116172E-2"/>
    <n v="1"/>
    <n v="67.214088170245134"/>
    <n v="97"/>
    <n v="2.926913336545401E-2"/>
    <n v="61.809216330890983"/>
    <n v="134.9696303496699"/>
    <n v="196465.59000000003"/>
    <n v="99"/>
    <n v="100"/>
    <n v="7.7292848503659403E-2"/>
    <n v="5.1993120879046804E-2"/>
    <n v="2"/>
    <n v="94.721143826072563"/>
    <n v="100"/>
    <n v="5.1661266008389481E-2"/>
    <n v="87.104353108623073"/>
    <n v="136.70561470840775"/>
    <n v="0"/>
    <n v="1"/>
  </r>
  <r>
    <x v="10"/>
    <s v="Argentina"/>
    <s v="MT"/>
    <n v="2710810"/>
    <n v="308956.93999999994"/>
    <n v="46694454.370000005"/>
    <n v="11265291.399999999"/>
    <n v="120.994"/>
    <n v="99"/>
    <n v="100"/>
    <n v="9.0472609172988244E-2"/>
    <n v="5.5995392515439314E-2"/>
    <n v="4"/>
    <n v="75.828738893706088"/>
    <n v="100"/>
    <n v="5.3557395735625422E-2"/>
    <n v="166.06390313707223"/>
    <n v="137.95016996898758"/>
    <n v="131.43123331769092"/>
    <n v="237.05850070521063"/>
    <n v="151.135800250999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391154.69"/>
    <n v="100"/>
    <n v="100"/>
    <n v="0.63189227215144328"/>
    <n v="0.57895886701851496"/>
    <n v="0"/>
    <n v="74.424260640919911"/>
    <n v="100"/>
    <n v="0.42897572594137734"/>
    <n v="69.617280924026559"/>
    <n v="102.09344584363798"/>
    <n v="0"/>
    <n v="0"/>
    <n v="0"/>
    <n v="0"/>
    <n v="111097.72"/>
    <n v="68"/>
    <n v="57"/>
    <n v="7.0069659799574899E-2"/>
    <n v="8.221940289088725E-2"/>
    <n v="2"/>
    <n v="15.472659870944248"/>
    <n v="51"/>
    <n v="8.3850131670292552E-2"/>
    <n v="14.473298083195099"/>
    <n v="79.718334813711749"/>
    <n v="0"/>
    <n v="0"/>
    <n v="0"/>
    <n v="0"/>
    <n v="0"/>
    <n v="179154.27"/>
    <n v="100"/>
    <n v="100"/>
    <n v="0.15251641355902243"/>
    <n v="8.8390395438975061E-2"/>
    <n v="1"/>
    <n v="84.078500341873465"/>
    <n v="100"/>
    <n v="7.2443456542590934E-2"/>
    <n v="78.647964085420824"/>
    <n v="161.40390407663742"/>
    <n v="0"/>
    <n v="0"/>
    <n v="0"/>
    <n v="0"/>
    <n v="143347.78999999998"/>
    <n v="95"/>
    <n v="98"/>
    <n v="0.1463455914269331"/>
    <n v="0.12730381541073893"/>
    <n v="0"/>
    <n v="48.036185158041611"/>
    <n v="98"/>
    <n v="0.11503111089748716"/>
    <n v="44.933581709339286"/>
    <n v="107.53274989450485"/>
    <n v="0"/>
    <n v="186460.67"/>
    <n v="99"/>
    <n v="99"/>
    <n v="4.5241995405922844E-2"/>
    <n v="4.870333956777164E-2"/>
    <n v="4"/>
    <n v="34.620810716336763"/>
    <n v="99"/>
    <n v="4.139970923611138E-2"/>
    <n v="32.384691291532796"/>
    <n v="86.893149263059058"/>
    <n v="158988.37"/>
    <n v="100"/>
    <n v="99"/>
    <n v="0.1347804539686478"/>
    <n v="0.11766154020078406"/>
    <n v="1"/>
    <n v="66.472744917936865"/>
    <n v="99"/>
    <n v="0.11297376768535326"/>
    <n v="62.179344704148768"/>
    <n v="107.15067561231052"/>
    <n v="0"/>
    <n v="0"/>
    <n v="0"/>
    <n v="0"/>
    <n v="76072.570000000007"/>
    <n v="61"/>
    <n v="76"/>
    <n v="5.3880273396035204E-2"/>
    <n v="6.7558267965627625E-2"/>
    <n v="2"/>
    <n v="22.232203032105012"/>
    <n v="80"/>
    <n v="6.7921876407527171E-2"/>
    <n v="20.796249915246985"/>
    <n v="74.60257396325639"/>
    <n v="22933.86"/>
    <n v="67"/>
    <n v="82"/>
    <n v="9.3673516763723277E-2"/>
    <n v="5.0917560014279412E-2"/>
    <n v="0"/>
    <n v="45.992736463340592"/>
    <n v="83"/>
    <n v="5.1313484942044421E-2"/>
    <n v="43.022117079288009"/>
    <n v="172.08846831715201"/>
    <n v="6178.79"/>
    <n v="49"/>
    <n v="75"/>
    <n v="1.4868075490260653E-2"/>
    <n v="9.1453978423352931E-3"/>
    <n v="1"/>
    <n v="110.45946053531272"/>
    <n v="83"/>
    <n v="9.3825607965906926E-3"/>
    <n v="103.32500757925223"/>
    <n v="152.07389958228066"/>
    <n v="32396.480000000003"/>
    <n v="98"/>
    <n v="98"/>
    <n v="4.7389306900535597E-2"/>
    <n v="3.196728359341753E-2"/>
    <n v="1"/>
    <n v="84.107361149934576"/>
    <n v="98"/>
    <n v="2.9742505191144131E-2"/>
    <n v="78.674960806183449"/>
    <n v="138.66828711020455"/>
    <n v="181970.62000000011"/>
    <n v="99"/>
    <n v="100"/>
    <n v="7.5653452895180565E-2"/>
    <n v="5.2130272991118012E-2"/>
    <n v="2"/>
    <n v="87.499167032774537"/>
    <n v="99"/>
    <n v="5.2841264589822988E-2"/>
    <n v="81.84769374235195"/>
    <n v="135.75045163884141"/>
    <n v="0"/>
    <n v="1"/>
  </r>
  <r>
    <x v="11"/>
    <s v="Argentina"/>
    <s v="MT"/>
    <n v="2122585"/>
    <n v="242873.67000000004"/>
    <n v="40945563.460000008"/>
    <n v="10413956.650000012"/>
    <n v="124.79559999999999"/>
    <n v="99"/>
    <n v="100"/>
    <n v="8.3260586165062447E-2"/>
    <n v="4.7612255396707673E-2"/>
    <n v="4"/>
    <n v="81.308549974370649"/>
    <n v="100"/>
    <n v="4.9880987291436342E-2"/>
    <n v="181.48971303114786"/>
    <n v="162.70260137611271"/>
    <n v="145.54665226165204"/>
    <n v="259.33597535439986"/>
    <n v="168.5879060500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313204.56999999995"/>
    <n v="100"/>
    <n v="100"/>
    <n v="0.5781833011231633"/>
    <n v="0.50143106835098272"/>
    <n v="0"/>
    <n v="78.395448878819224"/>
    <n v="100"/>
    <n v="0.40783425794925021"/>
    <n v="75.5782023984586"/>
    <n v="111.16293692649508"/>
    <n v="0"/>
    <n v="0"/>
    <n v="0"/>
    <n v="0"/>
    <n v="80564.66"/>
    <n v="67"/>
    <n v="58"/>
    <n v="5.6040377752824798E-2"/>
    <n v="6.4490795161663339E-2"/>
    <n v="2"/>
    <n v="15.595210572014949"/>
    <n v="50"/>
    <n v="6.5292731364305676E-2"/>
    <n v="15.03477558857087"/>
    <n v="83.773956968229001"/>
    <n v="0"/>
    <n v="0"/>
    <n v="0"/>
    <n v="0"/>
    <n v="0"/>
    <n v="158755.33999999997"/>
    <n v="100"/>
    <n v="100"/>
    <n v="0.14957563348295408"/>
    <n v="8.4720836760271964E-2"/>
    <n v="2"/>
    <n v="75.632995112081474"/>
    <n v="100"/>
    <n v="7.2248060439541434E-2"/>
    <n v="72.915021143873062"/>
    <n v="170.20657056323276"/>
    <n v="0"/>
    <n v="0"/>
    <n v="0"/>
    <n v="0"/>
    <n v="99884.95"/>
    <n v="95"/>
    <n v="97"/>
    <n v="0.11618348047399737"/>
    <n v="9.5947675075145622E-2"/>
    <n v="0"/>
    <n v="48.18653255786775"/>
    <n v="98"/>
    <n v="9.6036506318624218E-2"/>
    <n v="46.454884341154582"/>
    <n v="116.7389099158582"/>
    <n v="0"/>
    <n v="166889.26"/>
    <n v="99"/>
    <n v="100"/>
    <n v="4.5440428983651054E-2"/>
    <n v="4.7150236028938045E-2"/>
    <n v="4"/>
    <n v="35.268122809485853"/>
    <n v="100"/>
    <n v="3.9773062162536239E-2"/>
    <n v="34.000715118415222"/>
    <n v="92.910384766521219"/>
    <n v="124450.61000000002"/>
    <n v="99"/>
    <n v="99"/>
    <n v="0.12425413036006901"/>
    <n v="9.9620836198577034E-2"/>
    <n v="1"/>
    <n v="58.60878809798465"/>
    <n v="99"/>
    <n v="9.7350516883394148E-2"/>
    <n v="56.502602032994098"/>
    <n v="120.2448149510878"/>
    <n v="0"/>
    <n v="0"/>
    <n v="0"/>
    <n v="0"/>
    <n v="59247.94"/>
    <n v="65"/>
    <n v="77"/>
    <n v="4.6893868003255984E-2"/>
    <n v="5.6912498789774869E-2"/>
    <n v="2"/>
    <n v="22.56136552067327"/>
    <n v="81"/>
    <n v="5.9454044683927267E-2"/>
    <n v="21.750592337863946"/>
    <n v="79.435404167638566"/>
    <n v="21209.759999999998"/>
    <n v="75"/>
    <n v="88"/>
    <n v="9.3265479290264575E-2"/>
    <n v="5.0934278910431965E-2"/>
    <n v="4"/>
    <n v="45.777363145884578"/>
    <n v="90"/>
    <n v="5.1384332410419654E-2"/>
    <n v="44.132291690240713"/>
    <n v="176.52916676096288"/>
    <n v="4851.5"/>
    <n v="46"/>
    <n v="73"/>
    <n v="1.3060042103169812E-2"/>
    <n v="7.7671051482575554E-3"/>
    <n v="0"/>
    <n v="58.973407530741952"/>
    <n v="82"/>
    <n v="8.5146503395642382E-3"/>
    <n v="56.854118373310463"/>
    <n v="162.10301762341544"/>
    <n v="24030.809999999998"/>
    <n v="97"/>
    <n v="97"/>
    <n v="4.0797067230334862E-2"/>
    <n v="2.5648401259788942E-2"/>
    <n v="0"/>
    <n v="71.689805871527597"/>
    <n v="97"/>
    <n v="2.6309890004227135E-2"/>
    <n v="69.113535741593239"/>
    <n v="153.34667079470066"/>
    <n v="144775.77000000002"/>
    <n v="99"/>
    <n v="99"/>
    <n v="7.0410285318576918E-2"/>
    <n v="4.4860962662427041E-2"/>
    <n v="2"/>
    <n v="71.285813446367172"/>
    <n v="99"/>
    <n v="4.7951311745294045E-2"/>
    <n v="68.724061330605238"/>
    <n v="151.3119479868765"/>
    <n v="0"/>
    <n v="1"/>
  </r>
  <r>
    <x v="12"/>
    <s v="Argentina"/>
    <s v="MT"/>
    <n v="1879101"/>
    <n v="206670.61"/>
    <n v="37602303.280000001"/>
    <n v="9145300.0500000007"/>
    <n v="126.98869999999999"/>
    <n v="99"/>
    <n v="100"/>
    <n v="8.3874828442545582E-2"/>
    <n v="4.6137068130061201E-2"/>
    <n v="4"/>
    <n v="73.98770542870642"/>
    <n v="99"/>
    <n v="4.7856099550677801E-2"/>
    <n v="186.4687155526768"/>
    <n v="174.07513032590134"/>
    <n v="158.95993845140947"/>
    <n v="245.04937388873705"/>
    <n v="181.94315718137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278564.62"/>
    <n v="99"/>
    <n v="100"/>
    <n v="0.55556527300946879"/>
    <n v="0.50785771920405598"/>
    <n v="2"/>
    <n v="76.436410024751765"/>
    <n v="99"/>
    <n v="0.39682640861869078"/>
    <n v="76.498753049976003"/>
    <n v="109.48310557169823"/>
    <n v="0"/>
    <n v="0"/>
    <n v="0"/>
    <n v="0"/>
    <n v="42648.939999999995"/>
    <n v="70"/>
    <n v="61"/>
    <n v="3.9217512386239967E-2"/>
    <n v="3.8877143470105117E-2"/>
    <n v="4"/>
    <n v="16.845885829734598"/>
    <n v="60"/>
    <n v="5.6111347469961527E-2"/>
    <n v="16.85962566242517"/>
    <n v="100.95777480049915"/>
    <n v="86837"/>
    <n v="0"/>
    <n v="0"/>
    <n v="0"/>
    <n v="0"/>
    <n v="139372.69999999998"/>
    <n v="99"/>
    <n v="99"/>
    <n v="0.14857839353197697"/>
    <n v="8.4697883913268351E-2"/>
    <n v="4"/>
    <n v="83.997079352143643"/>
    <n v="97"/>
    <n v="6.6778333780790844E-2"/>
    <n v="84.065589006575578"/>
    <n v="175.56468956976511"/>
    <n v="0"/>
    <n v="0"/>
    <n v="0"/>
    <n v="0"/>
    <n v="78601.820000000007"/>
    <n v="95"/>
    <n v="97"/>
    <n v="0.10958683742482471"/>
    <n v="8.5980497517210375E-2"/>
    <n v="2"/>
    <n v="47.684846919649509"/>
    <n v="97"/>
    <n v="9.1986424343082976E-2"/>
    <n v="47.723739609839477"/>
    <n v="127.55941376421053"/>
    <n v="0"/>
    <n v="149756.71000000002"/>
    <n v="98"/>
    <n v="100"/>
    <n v="4.658414262724811E-2"/>
    <n v="4.8180879692624815E-2"/>
    <n v="4"/>
    <n v="35.057687105212281"/>
    <n v="100"/>
    <n v="3.9858575759509803E-2"/>
    <n v="35.086280837843056"/>
    <n v="96.764811807096976"/>
    <n v="114248.25"/>
    <n v="98"/>
    <n v="98"/>
    <n v="0.12969531735512338"/>
    <n v="0.10414433761913983"/>
    <n v="4"/>
    <n v="58.016049204288471"/>
    <n v="98"/>
    <n v="9.5638111535699413E-2"/>
    <n v="58.063368224344273"/>
    <n v="124.63577218907072"/>
    <n v="0"/>
    <n v="0"/>
    <n v="0"/>
    <n v="0"/>
    <n v="53252.32"/>
    <n v="64"/>
    <n v="78"/>
    <n v="4.7700183151681362E-2"/>
    <n v="5.8251335243200385E-2"/>
    <n v="0"/>
    <n v="22.982532930118886"/>
    <n v="82"/>
    <n v="5.9991914116492004E-2"/>
    <n v="23.001277931744625"/>
    <n v="81.953637888452548"/>
    <n v="18806.900000000001"/>
    <n v="70"/>
    <n v="85"/>
    <n v="9.1445767000687919E-2"/>
    <n v="5.1430953467630387E-2"/>
    <n v="4"/>
    <n v="44.450744559033922"/>
    <n v="87"/>
    <n v="5.4173842050774988E-2"/>
    <n v="44.486999452328668"/>
    <n v="177.94799780931467"/>
    <n v="4269.6099999999997"/>
    <n v="43"/>
    <n v="72"/>
    <n v="1.3188587268116126E-2"/>
    <n v="7.7840265446876529E-3"/>
    <n v="2"/>
    <n v="86.074893493488489"/>
    <n v="80"/>
    <n v="8.4866623119051795E-3"/>
    <n v="86.145097853616079"/>
    <n v="169.5696187708011"/>
    <n v="20843.269999999997"/>
    <n v="96"/>
    <n v="96"/>
    <n v="3.9717724528798036E-2"/>
    <n v="2.5333237611568242E-2"/>
    <n v="3"/>
    <n v="87.783183117428678"/>
    <n v="96"/>
    <n v="2.5621425051718591E-2"/>
    <n v="87.854780791856143"/>
    <n v="156.9089576635528"/>
    <n v="137289.43999999997"/>
    <n v="99"/>
    <n v="100"/>
    <n v="7.6165583862762176E-2"/>
    <n v="4.8444311878238465E-2"/>
    <n v="1"/>
    <n v="101.47640766380519"/>
    <n v="100"/>
    <n v="5.1185890979611223E-2"/>
    <n v="101.55917379895727"/>
    <n v="157.35119984464941"/>
    <n v="0"/>
    <n v="1"/>
  </r>
  <r>
    <x v="13"/>
    <s v="Argentina"/>
    <s v="MT"/>
    <n v="2144784"/>
    <n v="242633.94000000003"/>
    <n v="41228380.880000003"/>
    <n v="10221756.789999997"/>
    <n v="130.06059999999999"/>
    <n v="99"/>
    <n v="99"/>
    <n v="8.3952183923078322E-2"/>
    <n v="4.8455661757976574E-2"/>
    <n v="2"/>
    <n v="64.712410479695876"/>
    <n v="98"/>
    <n v="4.875341691462183E-2"/>
    <n v="181.86484798961661"/>
    <n v="163.28170514789292"/>
    <n v="144.78344538873179"/>
    <n v="252.1890810992208"/>
    <n v="169.92008982749897"/>
    <n v="0"/>
    <n v="0"/>
    <n v="0"/>
    <n v="0"/>
    <n v="0"/>
    <n v="0"/>
    <n v="0"/>
    <n v="0"/>
    <n v="0"/>
    <n v="0"/>
    <n v="0"/>
    <n v="0"/>
    <n v="0"/>
    <n v="0"/>
    <n v="11156.653"/>
    <n v="11156.653"/>
    <n v="0"/>
    <n v="6145.0519999999997"/>
    <n v="127214.99"/>
    <n v="50000"/>
    <n v="0"/>
    <n v="0"/>
    <n v="0"/>
    <n v="0"/>
    <n v="7962.98"/>
    <n v="0"/>
    <n v="54582.44"/>
    <n v="0"/>
    <n v="3193.6729999999998"/>
    <n v="6145.0519999999997"/>
    <n v="72632.55"/>
    <n v="50000"/>
    <n v="0"/>
    <n v="0"/>
    <n v="0"/>
    <n v="0"/>
    <n v="0"/>
    <n v="0"/>
    <n v="0"/>
    <n v="0"/>
    <n v="0"/>
    <n v="0"/>
    <n v="0"/>
    <n v="0"/>
    <n v="0"/>
    <n v="0"/>
    <n v="0"/>
    <n v="0"/>
    <n v="1406.6030000000001"/>
    <n v="0"/>
    <n v="18708.308000000001"/>
    <n v="0"/>
    <n v="0"/>
    <n v="36056.784239000001"/>
    <n v="0"/>
    <n v="0"/>
    <n v="0"/>
    <n v="171"/>
    <n v="304937.52999999997"/>
    <n v="100"/>
    <n v="100"/>
    <n v="0.57348552738053227"/>
    <n v="0.49733461357374331"/>
    <n v="1"/>
    <n v="81.366905577644886"/>
    <n v="100"/>
    <n v="0.40095447249201621"/>
    <n v="79.800398419531859"/>
    <n v="113.09177899486495"/>
    <n v="0"/>
    <n v="0"/>
    <n v="0"/>
    <n v="0"/>
    <n v="45048.1"/>
    <n v="71"/>
    <n v="64"/>
    <n v="3.6284256307789801E-2"/>
    <n v="3.6735359215593018E-2"/>
    <n v="2"/>
    <n v="16.862851096232308"/>
    <n v="63"/>
    <n v="4.5719257795482048E-2"/>
    <n v="16.538200960395024"/>
    <n v="96.870422725930737"/>
    <n v="78434"/>
    <n v="0"/>
    <n v="0"/>
    <n v="0"/>
    <n v="0"/>
    <n v="147205.75000000003"/>
    <n v="99"/>
    <n v="100"/>
    <n v="0.14458729370640358"/>
    <n v="8.0027882860775945E-2"/>
    <n v="2"/>
    <n v="85.486238282777492"/>
    <n v="99"/>
    <n v="6.80451904972523E-2"/>
    <n v="83.840424137094672"/>
    <n v="177.19279593358274"/>
    <n v="0"/>
    <n v="0"/>
    <n v="0"/>
    <n v="0"/>
    <n v="117097.79"/>
    <n v="95"/>
    <n v="97"/>
    <n v="0.1426734575841537"/>
    <n v="0.11458763532318768"/>
    <n v="2"/>
    <n v="48.576252007251902"/>
    <n v="98"/>
    <n v="0.11403624903544496"/>
    <n v="47.641043202843733"/>
    <n v="122.11322152194334"/>
    <n v="0"/>
    <n v="163144.46000000002"/>
    <n v="98"/>
    <n v="99"/>
    <n v="4.6453901536908676E-2"/>
    <n v="4.695506783507835E-2"/>
    <n v="3"/>
    <n v="35.847481389625422"/>
    <n v="99"/>
    <n v="3.8707956788659896E-2"/>
    <n v="35.157331803641895"/>
    <n v="97.027978332822329"/>
    <n v="104075.26000000002"/>
    <n v="99"/>
    <n v="99"/>
    <n v="0.11106338914505688"/>
    <n v="8.4870217868372691E-2"/>
    <n v="3"/>
    <n v="73.51136741120682"/>
    <n v="98"/>
    <n v="8.2273524085159588E-2"/>
    <n v="72.096098114251149"/>
    <n v="128.34320039171652"/>
    <n v="0"/>
    <n v="0"/>
    <n v="0"/>
    <n v="0"/>
    <n v="62900.19"/>
    <n v="62"/>
    <n v="77"/>
    <n v="4.9447833328577072E-2"/>
    <n v="6.1551836575901353E-2"/>
    <n v="4"/>
    <n v="23.936574691689433"/>
    <n v="79"/>
    <n v="6.2364102189926662E-2"/>
    <n v="23.475738491405803"/>
    <n v="78.788623055033682"/>
    <n v="25575.62"/>
    <n v="96"/>
    <n v="97"/>
    <n v="0.1106163291669955"/>
    <n v="6.2568427160846193E-2"/>
    <n v="4"/>
    <n v="44.198142012836342"/>
    <n v="96"/>
    <n v="6.929674530909756E-2"/>
    <n v="43.347222276527404"/>
    <n v="173.38888910610964"/>
    <n v="4155.07"/>
    <n v="42"/>
    <n v="72"/>
    <n v="1.1851899308661179E-2"/>
    <n v="6.7766671187434796E-3"/>
    <n v="0"/>
    <n v="59.691721151494399"/>
    <n v="80"/>
    <n v="7.9898503547551434E-3"/>
    <n v="58.542513033033117"/>
    <n v="171.5256445739783"/>
    <n v="21188.879999999997"/>
    <n v="96"/>
    <n v="96"/>
    <n v="3.659283940139027E-2"/>
    <n v="2.3038518625679204E-2"/>
    <n v="2"/>
    <n v="54.674211707933488"/>
    <n v="96"/>
    <n v="2.7662444875377515E-2"/>
    <n v="53.621602623237067"/>
    <n v="155.77537982186885"/>
    <n v="159002.59"/>
    <n v="99"/>
    <n v="99"/>
    <n v="7.7108548350115796E-2"/>
    <n v="5.0191660454059393E-2"/>
    <n v="3"/>
    <n v="104.64189521030222"/>
    <n v="99"/>
    <n v="5.0556712139241448E-2"/>
    <n v="102.62728894351936"/>
    <n v="150.67049794597685"/>
    <n v="0"/>
    <n v="1"/>
  </r>
  <r>
    <x v="14"/>
    <s v="Argentina"/>
    <s v="MT"/>
    <n v="2620349"/>
    <n v="290197.99000000005"/>
    <n v="50602179.720000006"/>
    <n v="11897408.410000021"/>
    <n v="133.1054"/>
    <n v="99"/>
    <n v="99"/>
    <n v="8.7588694939165518E-2"/>
    <n v="4.9816920658447145E-2"/>
    <n v="1"/>
    <n v="72.937493395430451"/>
    <n v="99"/>
    <n v="4.9322803262940987E-2"/>
    <n v="184.09445558832743"/>
    <n v="162.79740387709549"/>
    <n v="149.13371133538939"/>
    <n v="253.92405128370936"/>
    <n v="174.37122745061052"/>
    <n v="0"/>
    <n v="0"/>
    <n v="0"/>
    <n v="0"/>
    <n v="0"/>
    <n v="0"/>
    <n v="0"/>
    <n v="0"/>
    <n v="0"/>
    <n v="0"/>
    <n v="0"/>
    <n v="0"/>
    <n v="0"/>
    <n v="0"/>
    <n v="29589.5"/>
    <n v="29589.5"/>
    <n v="0"/>
    <n v="11043.57"/>
    <n v="227327.39"/>
    <n v="141555.31"/>
    <n v="0"/>
    <n v="0"/>
    <n v="0"/>
    <n v="0"/>
    <n v="23859.417000000001"/>
    <n v="0"/>
    <n v="0"/>
    <n v="0"/>
    <n v="5730.0829999999996"/>
    <n v="11043.57"/>
    <n v="227327.39"/>
    <n v="141555.31"/>
    <n v="0"/>
    <n v="0"/>
    <n v="0"/>
    <n v="0"/>
    <n v="0"/>
    <n v="760.35699999999997"/>
    <n v="0"/>
    <n v="0"/>
    <n v="0"/>
    <n v="0"/>
    <n v="0"/>
    <n v="89359.53"/>
    <n v="0"/>
    <n v="0"/>
    <n v="0"/>
    <n v="0"/>
    <n v="4782.0619999999999"/>
    <n v="0"/>
    <n v="46175.489000000001"/>
    <n v="0"/>
    <n v="0"/>
    <n v="120000"/>
    <n v="0"/>
    <n v="0"/>
    <n v="0"/>
    <n v="155"/>
    <n v="370998.06000000006"/>
    <n v="99"/>
    <n v="100"/>
    <n v="0.59172521958223334"/>
    <n v="0.52011448290494877"/>
    <n v="0"/>
    <n v="82.358960647740332"/>
    <n v="100"/>
    <n v="0.41323245090325716"/>
    <n v="81.67976986133381"/>
    <n v="112.83004997384623"/>
    <n v="0"/>
    <n v="0"/>
    <n v="0"/>
    <n v="0"/>
    <n v="88172.3"/>
    <n v="72"/>
    <n v="66"/>
    <n v="5.3054037240124356E-2"/>
    <n v="6.1805835616822381E-2"/>
    <n v="0"/>
    <n v="15.86665129204693"/>
    <n v="65"/>
    <n v="6.8894749543114961E-2"/>
    <n v="15.735803558127898"/>
    <n v="85.131954366620818"/>
    <n v="95521"/>
    <n v="88.850000000000009"/>
    <n v="3840000"/>
    <n v="0"/>
    <n v="0"/>
    <n v="185535.10000000003"/>
    <n v="100"/>
    <n v="100"/>
    <n v="0.15694921591506217"/>
    <n v="8.67026030605281E-2"/>
    <n v="1"/>
    <n v="77.027732663174817"/>
    <n v="100"/>
    <n v="7.7826957430276816E-2"/>
    <n v="76.392506988747272"/>
    <n v="179.52736727444022"/>
    <n v="0"/>
    <n v="0"/>
    <n v="0"/>
    <n v="0"/>
    <n v="132714.63"/>
    <n v="95"/>
    <n v="97"/>
    <n v="0.13957843897008135"/>
    <n v="0.11163422443185542"/>
    <n v="0"/>
    <n v="47.781515988998287"/>
    <n v="97"/>
    <n v="0.10831851701007471"/>
    <n v="47.387475496439535"/>
    <n v="124.00083954572303"/>
    <n v="0"/>
    <n v="190345.41"/>
    <n v="99"/>
    <n v="100"/>
    <n v="4.6193686663529868E-2"/>
    <n v="4.7091448638404552E-2"/>
    <n v="4"/>
    <n v="34.678715092443383"/>
    <n v="100"/>
    <n v="4.0045223661808876E-2"/>
    <n v="34.392729650301327"/>
    <n v="97.284627824752903"/>
    <n v="134958.76"/>
    <n v="99"/>
    <n v="99"/>
    <n v="0.12262445039459641"/>
    <n v="9.4601580491947987E-2"/>
    <n v="1"/>
    <n v="73.289668672047199"/>
    <n v="99"/>
    <n v="9.006109611100592E-2"/>
    <n v="72.685269741932643"/>
    <n v="128.55303368228931"/>
    <n v="0"/>
    <n v="0"/>
    <n v="0"/>
    <n v="0"/>
    <n v="118476.22"/>
    <n v="63"/>
    <n v="77"/>
    <n v="7.8588492209851007E-2"/>
    <n v="9.9657444950250612E-2"/>
    <n v="2"/>
    <n v="24.109676700493136"/>
    <n v="81"/>
    <n v="9.5371757088484527E-2"/>
    <n v="23.910851094275824"/>
    <n v="78.208301885391009"/>
    <n v="35414.28"/>
    <n v="97"/>
    <n v="98"/>
    <n v="0.13043889981078613"/>
    <n v="7.4472680246566794E-2"/>
    <n v="4"/>
    <n v="43.787500120488616"/>
    <n v="96"/>
    <n v="7.4935088385418722E-2"/>
    <n v="43.426397134150406"/>
    <n v="173.70558853660162"/>
    <n v="4987.79"/>
    <n v="41"/>
    <n v="70"/>
    <n v="1.2326590658593871E-2"/>
    <n v="6.9925482000862066E-3"/>
    <n v="0"/>
    <n v="59.585271617119112"/>
    <n v="80"/>
    <n v="8.1154435590133928E-3"/>
    <n v="59.093888928828875"/>
    <n v="174.82806613750779"/>
    <n v="32489.759999999998"/>
    <n v="96"/>
    <n v="97"/>
    <n v="4.6942835788631315E-2"/>
    <n v="3.0365647953533567E-2"/>
    <n v="0"/>
    <n v="52.347029967826053"/>
    <n v="97"/>
    <n v="3.1425912512232639E-2"/>
    <n v="51.915338987630705"/>
    <n v="153.31703681406083"/>
    <n v="168078.69000000003"/>
    <n v="99"/>
    <n v="99"/>
    <n v="7.2836267985753017E-2"/>
    <n v="4.5606791445316472E-2"/>
    <n v="3"/>
    <n v="76.663308733590242"/>
    <n v="99"/>
    <n v="4.6754828462237844E-2"/>
    <n v="76.031088359052021"/>
    <n v="158.38783179473853"/>
    <n v="0"/>
    <n v="1"/>
  </r>
  <r>
    <x v="15"/>
    <s v="Argentina"/>
    <s v="MT"/>
    <n v="2285443"/>
    <n v="255374.22"/>
    <n v="46218689.379999995"/>
    <n v="10799043.499999991"/>
    <n v="136.75120000000001"/>
    <n v="99"/>
    <n v="100"/>
    <n v="8.5649661659892601E-2"/>
    <n v="4.829104284384015E-2"/>
    <n v="4"/>
    <n v="70.923852890665714"/>
    <n v="100"/>
    <n v="4.632956965449718E-2"/>
    <n v="189.30077441731822"/>
    <n v="172.30729291149487"/>
    <n v="148.63837958315042"/>
    <n v="273.05247650827619"/>
    <n v="180.98416269269464"/>
    <n v="224.54000000000002"/>
    <n v="0"/>
    <n v="224.54000000000002"/>
    <n v="1388993.1"/>
    <n v="0"/>
    <n v="162.28000000000046"/>
    <n v="0"/>
    <n v="0"/>
    <n v="162.28000000000046"/>
    <n v="386.8200000000005"/>
    <n v="502923.26896551915"/>
    <n v="0"/>
    <n v="0"/>
    <n v="0"/>
    <n v="53603.341"/>
    <n v="53603.341"/>
    <n v="0"/>
    <n v="22093.983"/>
    <n v="588000"/>
    <n v="346720"/>
    <n v="0"/>
    <n v="0"/>
    <n v="0"/>
    <n v="0"/>
    <n v="53603.341"/>
    <n v="22093.983"/>
    <n v="588000"/>
    <n v="346720"/>
    <n v="0"/>
    <n v="0"/>
    <n v="0"/>
    <n v="0"/>
    <n v="0"/>
    <n v="0"/>
    <n v="0"/>
    <n v="0"/>
    <n v="0"/>
    <n v="25168.800999999999"/>
    <n v="18.966999999999999"/>
    <n v="0"/>
    <n v="0"/>
    <n v="0"/>
    <n v="0"/>
    <n v="1275561.152269"/>
    <n v="1303.44"/>
    <n v="0"/>
    <n v="0"/>
    <n v="0"/>
    <n v="1780.58"/>
    <n v="0"/>
    <n v="102665.67199999999"/>
    <n v="0"/>
    <n v="0"/>
    <n v="50000"/>
    <n v="0"/>
    <n v="0"/>
    <n v="0"/>
    <n v="156"/>
    <n v="299590.31"/>
    <n v="100"/>
    <n v="100"/>
    <n v="0.51393566147492598"/>
    <n v="0.46266018048249496"/>
    <n v="2"/>
    <n v="79.583183312816118"/>
    <n v="100"/>
    <n v="0.40779543651953992"/>
    <n v="81.208747461615985"/>
    <n v="113.35172569499996"/>
    <n v="0"/>
    <n v="0"/>
    <n v="0"/>
    <n v="0"/>
    <n v="68903.94"/>
    <n v="72"/>
    <n v="66"/>
    <n v="5.6716513016251656E-2"/>
    <n v="5.3204506708436267E-2"/>
    <n v="3"/>
    <n v="17.375420074211693"/>
    <n v="64"/>
    <n v="5.986456229632342E-2"/>
    <n v="17.730329978128886"/>
    <n v="108.77838495157171"/>
    <n v="92440"/>
    <n v="207.95999999999998"/>
    <n v="7716000"/>
    <n v="63.149999999999984"/>
    <n v="296830"/>
    <n v="146121.83000000002"/>
    <n v="99"/>
    <n v="100"/>
    <n v="0.13792633664909673"/>
    <n v="7.5219113106197638E-2"/>
    <n v="3"/>
    <n v="78.310106564751862"/>
    <n v="100"/>
    <n v="6.7999028725165583E-2"/>
    <n v="79.9096668791463"/>
    <n v="187.11150770559058"/>
    <n v="0"/>
    <n v="0"/>
    <n v="0"/>
    <n v="0"/>
    <n v="96288.639999999999"/>
    <n v="96"/>
    <n v="98"/>
    <n v="0.11779686452865942"/>
    <n v="8.9219680491296222E-2"/>
    <n v="0"/>
    <n v="37.409817216178304"/>
    <n v="98"/>
    <n v="9.1201970978626395E-2"/>
    <n v="38.173949224328105"/>
    <n v="134.72697921582443"/>
    <n v="0"/>
    <n v="185352.88000000003"/>
    <n v="98"/>
    <n v="99"/>
    <n v="4.9273783094224428E-2"/>
    <n v="5.0513333818175306E-2"/>
    <n v="3"/>
    <n v="38.298146261131656"/>
    <n v="99"/>
    <n v="4.210372098055204E-2"/>
    <n v="39.080423256547633"/>
    <n v="99.538566112379797"/>
    <n v="155459.66"/>
    <n v="99"/>
    <n v="99"/>
    <n v="0.14226440527416648"/>
    <n v="0.12003891973900509"/>
    <n v="1"/>
    <n v="69.917628923988502"/>
    <n v="98"/>
    <n v="9.9756173531569292E-2"/>
    <n v="71.345764696104879"/>
    <n v="120.93602211660567"/>
    <n v="0"/>
    <n v="0"/>
    <n v="0"/>
    <n v="0"/>
    <n v="87886.42"/>
    <n v="86"/>
    <n v="90"/>
    <n v="6.4333150777522469E-2"/>
    <n v="8.1434303277353043E-2"/>
    <n v="2"/>
    <n v="16.157651287403219"/>
    <n v="90"/>
    <n v="8.3170860412295253E-2"/>
    <n v="16.48768707597393"/>
    <n v="80.613716203254157"/>
    <n v="37349.040000000001"/>
    <n v="97"/>
    <n v="97"/>
    <n v="0.15447686467205354"/>
    <n v="8.6517719417800537E-2"/>
    <n v="4"/>
    <n v="143.71415094365739"/>
    <n v="95"/>
    <n v="8.2900695917882128E-2"/>
    <n v="146.64965266304637"/>
    <n v="182.19644065818022"/>
    <n v="4947.1900000000005"/>
    <n v="41"/>
    <n v="71"/>
    <n v="1.3416886147667435E-2"/>
    <n v="7.639992823136349E-3"/>
    <n v="0"/>
    <n v="49.883502216548727"/>
    <n v="79"/>
    <n v="8.1052183357204887E-3"/>
    <n v="50.902421408321509"/>
    <n v="179.20094235313377"/>
    <n v="26100.120000000003"/>
    <n v="95"/>
    <n v="97"/>
    <n v="4.3486659249124544E-2"/>
    <n v="2.6871109927453427E-2"/>
    <n v="0"/>
    <n v="55.338601732884086"/>
    <n v="96"/>
    <n v="2.6603952102135772E-2"/>
    <n v="56.468946653469892"/>
    <n v="165.13987253698448"/>
    <n v="166641.75000000006"/>
    <n v="99"/>
    <n v="99"/>
    <n v="7.6506686930239515E-2"/>
    <n v="4.9808989933674892E-2"/>
    <n v="4"/>
    <n v="89.849951943291245"/>
    <n v="99"/>
    <n v="4.9757083430921112E-2"/>
    <n v="91.685224856116349"/>
    <n v="156.7375904297692"/>
    <n v="0"/>
    <n v="1"/>
  </r>
  <r>
    <x v="16"/>
    <s v="Argentina"/>
    <s v="MT"/>
    <n v="2688021"/>
    <n v="298227.52"/>
    <n v="55412725.310000002"/>
    <n v="11890689.15000003"/>
    <n v="139.58930000000001"/>
    <n v="99"/>
    <n v="100"/>
    <n v="8.8917298850342233E-2"/>
    <n v="5.1205127823993862E-2"/>
    <n v="1"/>
    <n v="69.332426234821355"/>
    <n v="100"/>
    <n v="4.9041866134120739E-2"/>
    <n v="206.10454675936515"/>
    <n v="178.46466514736161"/>
    <n v="152.59711382138144"/>
    <n v="263.29652664254724"/>
    <n v="185.80688096792676"/>
    <n v="197.13000000000005"/>
    <n v="0"/>
    <n v="197.13000000000005"/>
    <n v="1210703.4000000001"/>
    <n v="0"/>
    <n v="215.69999999999948"/>
    <n v="0"/>
    <n v="0"/>
    <n v="215.69999999999948"/>
    <n v="412.82999999999953"/>
    <n v="679901.35862069286"/>
    <n v="0"/>
    <n v="0"/>
    <n v="0"/>
    <n v="16361.768"/>
    <n v="16361.768"/>
    <n v="0"/>
    <n v="21910.999"/>
    <n v="308096.83999999997"/>
    <n v="302182.82"/>
    <n v="2794.9009999999998"/>
    <n v="6.101"/>
    <n v="93792"/>
    <n v="237.36"/>
    <n v="13566.867"/>
    <n v="6727.4250000000002"/>
    <n v="214304.84"/>
    <n v="184705.46"/>
    <n v="0"/>
    <n v="0"/>
    <n v="0"/>
    <n v="0"/>
    <n v="0"/>
    <n v="15177.473"/>
    <n v="0"/>
    <n v="117240"/>
    <n v="9900.7150000000001"/>
    <n v="2247.3519999999999"/>
    <n v="34.712000000000003"/>
    <n v="1560.671"/>
    <n v="1560.671"/>
    <n v="0"/>
    <n v="228967.62"/>
    <n v="227175.77306099999"/>
    <n v="1970.46"/>
    <n v="34969.883820000003"/>
    <n v="0"/>
    <n v="0"/>
    <n v="4111.7070000000003"/>
    <n v="0"/>
    <n v="56127.923999999999"/>
    <n v="0"/>
    <n v="0"/>
    <n v="117240"/>
    <n v="0"/>
    <n v="1257432"/>
    <n v="0"/>
    <n v="181"/>
    <n v="370660.33999999997"/>
    <n v="99"/>
    <n v="100"/>
    <n v="0.56577771555766032"/>
    <n v="0.51974065212597098"/>
    <n v="2"/>
    <n v="83.441322956880938"/>
    <n v="100"/>
    <n v="0.45864401334956484"/>
    <n v="89.283286422515516"/>
    <n v="116.47913515646161"/>
    <n v="1495.5300000000002"/>
    <n v="155543000"/>
    <n v="526.1399999999993"/>
    <n v="19086930"/>
    <n v="60199.6"/>
    <n v="71"/>
    <n v="68"/>
    <n v="4.541900064634586E-2"/>
    <n v="4.2205998302546475E-2"/>
    <n v="3"/>
    <n v="17.317727902538454"/>
    <n v="64"/>
    <n v="5.1858513239432857E-2"/>
    <n v="18.530191105773021"/>
    <n v="115.14693536169675"/>
    <n v="191042"/>
    <n v="156.81"/>
    <n v="5220000"/>
    <n v="60.05"/>
    <n v="256760"/>
    <n v="138998.41999999998"/>
    <n v="99"/>
    <n v="100"/>
    <n v="0.12163147773074286"/>
    <n v="6.4967951930761936E-2"/>
    <n v="4"/>
    <n v="81.679658297826435"/>
    <n v="100"/>
    <n v="5.895317903254866E-2"/>
    <n v="87.398282628699036"/>
    <n v="200.32529621559729"/>
    <n v="0"/>
    <n v="0"/>
    <n v="0"/>
    <n v="0"/>
    <n v="130267.2"/>
    <n v="96"/>
    <n v="98"/>
    <n v="0.13459093328179064"/>
    <n v="0.10959655324110092"/>
    <n v="0"/>
    <n v="37.350163964382297"/>
    <n v="99"/>
    <n v="0.10131951814728742"/>
    <n v="39.965154781679608"/>
    <n v="131.40379113084492"/>
    <n v="0"/>
    <n v="187698.27"/>
    <n v="99"/>
    <n v="99"/>
    <n v="4.9991447666783401E-2"/>
    <n v="4.6445449500803267E-2"/>
    <n v="3"/>
    <n v="41.175456739173605"/>
    <n v="99"/>
    <n v="3.9677494814869457E-2"/>
    <n v="44.05826714326286"/>
    <n v="115.17057354870664"/>
    <n v="155072.1"/>
    <n v="99"/>
    <n v="99"/>
    <n v="0.13176149215394886"/>
    <n v="0.10872120062878021"/>
    <n v="4"/>
    <n v="70.673260042502633"/>
    <n v="99"/>
    <n v="9.280526230934133E-2"/>
    <n v="75.621295242986534"/>
    <n v="129.67708852849739"/>
    <n v="0"/>
    <n v="0"/>
    <n v="0"/>
    <n v="0"/>
    <n v="92390.31"/>
    <n v="88"/>
    <n v="86"/>
    <n v="6.2500582087017822E-2"/>
    <n v="7.7729923794146311E-2"/>
    <n v="3"/>
    <n v="16.174193245393063"/>
    <n v="90"/>
    <n v="7.9431185457424655E-2"/>
    <n v="17.306594346877613"/>
    <n v="86.036910472537656"/>
    <n v="54392.14"/>
    <n v="95"/>
    <n v="96"/>
    <n v="0.16796030055053013"/>
    <n v="0.11440314728894563"/>
    <n v="0"/>
    <n v="119.24716328032576"/>
    <n v="94"/>
    <n v="0.11542299133760622"/>
    <n v="127.59599508904742"/>
    <n v="157.09329803901815"/>
    <n v="4928.4400000000005"/>
    <n v="41"/>
    <n v="71"/>
    <n v="1.263738707109742E-2"/>
    <n v="6.9106681863069577E-3"/>
    <n v="1"/>
    <n v="88.186964667057637"/>
    <n v="79"/>
    <n v="7.0255243090114198E-3"/>
    <n v="94.361183956418415"/>
    <n v="195.67089586157078"/>
    <n v="27625.559999999998"/>
    <n v="95"/>
    <n v="97"/>
    <n v="4.4926086028927142E-2"/>
    <n v="2.5824409430558692E-2"/>
    <n v="0"/>
    <n v="57.294901367607814"/>
    <n v="96"/>
    <n v="2.5577127715439359E-2"/>
    <n v="61.306279767368657"/>
    <n v="186.14748479306846"/>
    <n v="179980.43000000002"/>
    <n v="99"/>
    <n v="100"/>
    <n v="7.6798337178649062E-2"/>
    <n v="4.8845595521510819E-2"/>
    <n v="0"/>
    <n v="111.64409799333107"/>
    <n v="99"/>
    <n v="4.8453018728054444E-2"/>
    <n v="119.46061765670945"/>
    <n v="168.23462895382568"/>
    <n v="0"/>
    <n v="1"/>
  </r>
  <r>
    <x v="17"/>
    <s v="Argentina"/>
    <s v="MT"/>
    <n v="2801250"/>
    <n v="320072.69"/>
    <n v="56991344.159999996"/>
    <n v="11954924.809999986"/>
    <n v="144.80529999999999"/>
    <n v="99"/>
    <n v="100"/>
    <n v="9.3258918171765237E-2"/>
    <n v="5.4657908308845815E-2"/>
    <n v="1"/>
    <n v="66.954282816779312"/>
    <n v="100"/>
    <n v="5.2445678615544555E-2"/>
    <n v="186.08010280193065"/>
    <n v="164.09109141374293"/>
    <n v="151.78002820278525"/>
    <n v="277.85450858494073"/>
    <n v="178.05750362519214"/>
    <n v="0"/>
    <n v="0"/>
    <n v="0"/>
    <n v="0"/>
    <n v="0"/>
    <n v="0"/>
    <n v="0"/>
    <n v="0"/>
    <n v="0"/>
    <n v="0"/>
    <n v="0"/>
    <n v="0"/>
    <n v="0"/>
    <n v="0"/>
    <n v="8139.759"/>
    <n v="8139.759"/>
    <n v="0"/>
    <n v="14507.034"/>
    <n v="259356"/>
    <n v="417767.87"/>
    <n v="0"/>
    <n v="2029.2619999999999"/>
    <n v="0"/>
    <n v="116765.64"/>
    <n v="5136.2659999999996"/>
    <n v="0"/>
    <n v="117230"/>
    <n v="0"/>
    <n v="3003.4929999999999"/>
    <n v="3040.7739999999999"/>
    <n v="142126"/>
    <n v="183762.23"/>
    <n v="0"/>
    <n v="9436.9979999999996"/>
    <n v="0"/>
    <n v="117240"/>
    <n v="17365.638999999999"/>
    <n v="10301.493"/>
    <n v="17.419"/>
    <n v="0"/>
    <n v="0"/>
    <n v="0"/>
    <n v="309409.62"/>
    <n v="407182.06062800001"/>
    <n v="1349.58"/>
    <n v="0"/>
    <n v="0"/>
    <n v="0"/>
    <n v="5621.2709999999997"/>
    <n v="0"/>
    <n v="55952.615000000005"/>
    <n v="0"/>
    <n v="0"/>
    <n v="234480"/>
    <n v="0"/>
    <n v="499200"/>
    <n v="0"/>
    <n v="144"/>
    <n v="459551.61000000004"/>
    <n v="99"/>
    <n v="100"/>
    <n v="0.71031601207367467"/>
    <n v="0.64089002114153149"/>
    <n v="2"/>
    <n v="80.779687414656635"/>
    <n v="100"/>
    <n v="0.54249694600486476"/>
    <n v="84.29951637357172"/>
    <n v="115.66208315536095"/>
    <n v="1191.2600000000002"/>
    <n v="116082100"/>
    <n v="775.31999999999994"/>
    <n v="31848488"/>
    <n v="59771.139999999992"/>
    <n v="71"/>
    <n v="67"/>
    <n v="4.4272488810620896E-2"/>
    <n v="4.1678373380362475E-2"/>
    <n v="3"/>
    <n v="24.447979177645305"/>
    <n v="64"/>
    <n v="5.0192104223843487E-2"/>
    <n v="25.513255707556905"/>
    <n v="110.85265280200446"/>
    <n v="184880"/>
    <n v="137.99"/>
    <n v="4224000"/>
    <n v="43.61999999999999"/>
    <n v="213910"/>
    <n v="158187.22999999998"/>
    <n v="99"/>
    <n v="100"/>
    <n v="0.13181254287695951"/>
    <n v="7.3535895260324391E-2"/>
    <n v="4"/>
    <n v="75.736747338363472"/>
    <n v="100"/>
    <n v="6.4178970442655095E-2"/>
    <n v="79.036839293005542"/>
    <n v="187.05971531330314"/>
    <n v="0"/>
    <n v="0"/>
    <n v="0"/>
    <n v="0"/>
    <n v="123560.42"/>
    <n v="96"/>
    <n v="98"/>
    <n v="0.1317120563146276"/>
    <n v="0.10339031150741462"/>
    <n v="0"/>
    <n v="38.669169341927685"/>
    <n v="99"/>
    <n v="9.6133736291413779E-2"/>
    <n v="40.35410854413378"/>
    <n v="132.94395697262925"/>
    <n v="0"/>
    <n v="190884.38999999998"/>
    <n v="99"/>
    <n v="99"/>
    <n v="4.8016366709638415E-2"/>
    <n v="4.6977723277602634E-2"/>
    <n v="4"/>
    <n v="39.73942756270106"/>
    <n v="99"/>
    <n v="4.0706306176971019E-2"/>
    <n v="41.471001333566207"/>
    <n v="106.66458409721194"/>
    <n v="147960.12999999998"/>
    <n v="100"/>
    <n v="99"/>
    <n v="0.12874706984833648"/>
    <n v="0.10317249333954433"/>
    <n v="4"/>
    <n v="72.335625713443207"/>
    <n v="99"/>
    <n v="8.9521806324183065E-2"/>
    <n v="75.487519937054969"/>
    <n v="130.22559259714089"/>
    <n v="149.55000000000001"/>
    <n v="18790200"/>
    <n v="0"/>
    <n v="0"/>
    <n v="87308.479999999996"/>
    <n v="92"/>
    <n v="92"/>
    <n v="5.9667895648380917E-2"/>
    <n v="7.3056169155453474E-2"/>
    <n v="2"/>
    <n v="16.540430571988995"/>
    <n v="91"/>
    <n v="7.3994971407166071E-2"/>
    <n v="17.261149955580571"/>
    <n v="85.232797089125825"/>
    <n v="30984.87"/>
    <n v="85"/>
    <n v="92"/>
    <n v="0.12082224021473789"/>
    <n v="6.4817183393289401E-2"/>
    <n v="4"/>
    <n v="131.45359754842733"/>
    <n v="91"/>
    <n v="9.1961458809722743E-2"/>
    <n v="137.18145060422626"/>
    <n v="194.52689005956776"/>
    <n v="5288.16"/>
    <n v="41"/>
    <n v="69"/>
    <n v="1.2967948631268759E-2"/>
    <n v="7.3748604083876497E-3"/>
    <n v="0"/>
    <n v="82.807156073242254"/>
    <n v="79"/>
    <n v="6.8976033936294133E-3"/>
    <n v="86.415328316542087"/>
    <n v="183.50182672233822"/>
    <n v="25923.96"/>
    <n v="95"/>
    <n v="96"/>
    <n v="3.6901591897449446E-2"/>
    <n v="2.4102345142434551E-2"/>
    <n v="1"/>
    <n v="53.607436550117797"/>
    <n v="96"/>
    <n v="2.3998846369245978E-2"/>
    <n v="55.943283761480892"/>
    <n v="159.77495914975952"/>
    <n v="172525.63"/>
    <n v="100"/>
    <n v="100"/>
    <n v="7.0234683470989767E-2"/>
    <n v="4.6568515743965207E-2"/>
    <n v="0"/>
    <n v="96.163973044061692"/>
    <n v="100"/>
    <n v="4.6193042996967144E-2"/>
    <n v="100.35414445915194"/>
    <n v="157.39181668254156"/>
    <n v="0"/>
    <n v="1"/>
  </r>
  <r>
    <x v="18"/>
    <s v="Argentina"/>
    <s v="MT"/>
    <n v="2934704"/>
    <n v="339401.82999999996"/>
    <n v="62876078.460000001"/>
    <n v="11970965.300000006"/>
    <n v="149.29660000000001"/>
    <n v="99"/>
    <n v="100"/>
    <n v="9.8491740345681297E-2"/>
    <n v="5.7884570523951066E-2"/>
    <n v="4"/>
    <n v="85.447166744732485"/>
    <n v="100"/>
    <n v="5.3560516684952715E-2"/>
    <n v="198.76604743869029"/>
    <n v="186.48487031342492"/>
    <n v="152.67090472187641"/>
    <n v="303.4448164510905"/>
    <n v="185.25556700740242"/>
    <n v="0"/>
    <n v="0"/>
    <n v="0"/>
    <n v="0"/>
    <n v="0"/>
    <n v="0.90000000000000013"/>
    <n v="0"/>
    <n v="0"/>
    <n v="0.90000000000000013"/>
    <n v="0.90000000000000013"/>
    <n v="19565.7724137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393238.28"/>
    <n v="99"/>
    <n v="100"/>
    <n v="0.60437469682429323"/>
    <n v="0.54770821291558913"/>
    <n v="2"/>
    <n v="78.448406342229873"/>
    <n v="100"/>
    <n v="0.47441611325019811"/>
    <n v="85.411902752504119"/>
    <n v="120.14101363682089"/>
    <n v="1324.2699999999998"/>
    <n v="124600900"/>
    <n v="576.27999999999986"/>
    <n v="22643076"/>
    <n v="45045.54"/>
    <n v="71"/>
    <n v="66"/>
    <n v="3.3609416475802047E-2"/>
    <n v="3.1370054071564048E-2"/>
    <n v="3"/>
    <n v="38.525735658746541"/>
    <n v="65"/>
    <n v="4.139225278689513E-2"/>
    <n v="41.945484184835337"/>
    <n v="116.64871971786775"/>
    <n v="191042"/>
    <n v="205.43"/>
    <n v="6432000"/>
    <n v="42.849999999999994"/>
    <n v="223675"/>
    <n v="159581.56999999995"/>
    <n v="99"/>
    <n v="100"/>
    <n v="0.13217454794767083"/>
    <n v="7.4089206607729011E-2"/>
    <n v="4"/>
    <n v="136.82153622918801"/>
    <n v="100"/>
    <n v="6.2912974113673664E-2"/>
    <n v="148.96654109039292"/>
    <n v="194.23485293445864"/>
    <n v="0"/>
    <n v="0"/>
    <n v="0"/>
    <n v="0"/>
    <n v="136846.97999999998"/>
    <n v="96"/>
    <n v="99"/>
    <n v="0.14561439958113426"/>
    <n v="0.11436152379472624"/>
    <n v="0"/>
    <n v="37.435691420412724"/>
    <n v="99"/>
    <n v="0.10149357260754957"/>
    <n v="40.758681841466675"/>
    <n v="138.63045921802586"/>
    <n v="0"/>
    <n v="172104.94999999998"/>
    <n v="98"/>
    <n v="99"/>
    <n v="4.3270902200398434E-2"/>
    <n v="4.2301830449419112E-2"/>
    <n v="4"/>
    <n v="39.523842259023965"/>
    <n v="99"/>
    <n v="3.7350132463156181E-2"/>
    <n v="43.032188018022545"/>
    <n v="111.37072879077564"/>
    <n v="204539.78000000003"/>
    <n v="99"/>
    <n v="99"/>
    <n v="0.16526114586971993"/>
    <n v="0.14244304671196781"/>
    <n v="4"/>
    <n v="70.236438473368239"/>
    <n v="99"/>
    <n v="0.11177503046260782"/>
    <n v="76.470997083088051"/>
    <n v="126.31757421465888"/>
    <n v="1192.2899999999991"/>
    <n v="139683600"/>
    <n v="567.14999999999918"/>
    <n v="22791435"/>
    <n v="67336.91"/>
    <n v="87"/>
    <n v="90"/>
    <n v="4.7787978629590423E-2"/>
    <n v="5.6272718880813734E-2"/>
    <n v="2"/>
    <n v="17.033693883765515"/>
    <n v="90"/>
    <n v="6.1755275737750456E-2"/>
    <n v="18.545694850309818"/>
    <n v="92.460243572210246"/>
    <n v="33332.76"/>
    <n v="92"/>
    <n v="96"/>
    <n v="0.12881678528737678"/>
    <n v="6.9639557005275132E-2"/>
    <n v="4"/>
    <n v="227.35064087956692"/>
    <n v="95"/>
    <n v="9.37349327475583E-2"/>
    <n v="247.53148897394283"/>
    <n v="201.39594801030577"/>
    <n v="5946.65"/>
    <n v="39"/>
    <n v="68"/>
    <n v="1.3790644838520827E-2"/>
    <n v="8.2825838937513607E-3"/>
    <n v="0"/>
    <n v="90.368856861438914"/>
    <n v="78"/>
    <n v="7.7905741031054883E-3"/>
    <n v="98.390475651373038"/>
    <n v="181.28129787359271"/>
    <n v="25500.959999999999"/>
    <n v="94"/>
    <n v="95"/>
    <n v="3.62213702773658E-2"/>
    <n v="2.3678748042589546E-2"/>
    <n v="2"/>
    <n v="53.581127674352516"/>
    <n v="95"/>
    <n v="2.256396628404865E-2"/>
    <n v="58.337272605979379"/>
    <n v="166.54837935513015"/>
    <n v="159835.12"/>
    <n v="99"/>
    <n v="100"/>
    <n v="6.6019877108318803E-2"/>
    <n v="4.3087890598240836E-2"/>
    <n v="1"/>
    <n v="86.684287550017473"/>
    <n v="100"/>
    <n v="4.2841952817943313E-2"/>
    <n v="94.378844435576397"/>
    <n v="166.8221636771693"/>
    <n v="0"/>
    <n v="1"/>
  </r>
  <r>
    <x v="19"/>
    <s v="Argentina"/>
    <s v="MT"/>
    <n v="2962736"/>
    <n v="342785.43999999994"/>
    <n v="65513426.43"/>
    <n v="12674960.490000015"/>
    <n v="155.10339999999999"/>
    <n v="99"/>
    <n v="100"/>
    <n v="9.535973063828003E-2"/>
    <n v="5.5279665658016786E-2"/>
    <n v="4"/>
    <n v="80.505335252134913"/>
    <n v="100"/>
    <n v="5.3204099953620139E-2"/>
    <n v="192.58508715406313"/>
    <n v="190.0992003600428"/>
    <n v="156.35196767446476"/>
    <n v="297.65874022178281"/>
    <n v="191.12079681680765"/>
    <n v="0"/>
    <n v="0"/>
    <n v="0"/>
    <n v="0"/>
    <n v="0"/>
    <n v="0"/>
    <n v="0"/>
    <n v="0"/>
    <n v="0"/>
    <n v="0"/>
    <n v="0"/>
    <n v="0"/>
    <n v="0"/>
    <n v="0"/>
    <n v="648.54300000000001"/>
    <n v="648.54300000000001"/>
    <n v="0"/>
    <n v="4008.942"/>
    <n v="18275.7"/>
    <n v="36183.619999999995"/>
    <n v="0"/>
    <n v="0"/>
    <n v="0"/>
    <n v="0"/>
    <n v="0"/>
    <n v="0"/>
    <n v="0"/>
    <n v="0"/>
    <n v="648.54300000000001"/>
    <n v="809.32500000000005"/>
    <n v="18275.7"/>
    <n v="17895.71"/>
    <n v="0"/>
    <n v="3199.6170000000002"/>
    <n v="0"/>
    <n v="18287.91"/>
    <n v="0"/>
    <n v="0"/>
    <n v="0"/>
    <n v="0"/>
    <n v="0"/>
    <n v="0"/>
    <n v="0"/>
    <n v="0"/>
    <n v="0"/>
    <n v="0"/>
    <n v="0"/>
    <n v="0"/>
    <n v="326.34399999999999"/>
    <n v="0"/>
    <n v="4983.8289999999997"/>
    <n v="0"/>
    <n v="0"/>
    <n v="14763.885505"/>
    <n v="0"/>
    <n v="561000"/>
    <n v="0"/>
    <n v="188"/>
    <n v="420720.35"/>
    <n v="98"/>
    <n v="99"/>
    <n v="0.59751297910550316"/>
    <n v="0.5540913746184134"/>
    <n v="1"/>
    <n v="82.717856091614536"/>
    <n v="99"/>
    <n v="0.50320120909925858"/>
    <n v="91.644753861930766"/>
    <n v="119.47424456649172"/>
    <n v="0"/>
    <n v="0"/>
    <n v="0"/>
    <n v="0"/>
    <n v="74784.86"/>
    <n v="72"/>
    <n v="66"/>
    <n v="4.9370268243355296E-2"/>
    <n v="4.9246067938056241E-2"/>
    <n v="3"/>
    <n v="36.520188056868918"/>
    <n v="65"/>
    <n v="5.1340572238349806E-2"/>
    <n v="40.461440898036813"/>
    <n v="111.07140522827748"/>
    <n v="191042"/>
    <n v="149.30999999999997"/>
    <n v="5220000"/>
    <n v="46.34"/>
    <n v="221070"/>
    <n v="181597.38"/>
    <n v="99"/>
    <n v="100"/>
    <n v="0.14318484674433243"/>
    <n v="7.9721634502429292E-2"/>
    <n v="4"/>
    <n v="134.36687020210499"/>
    <n v="100"/>
    <n v="6.8635862103001488E-2"/>
    <n v="148.86772129625149"/>
    <n v="198.98906168139649"/>
    <n v="1890.9499999999991"/>
    <n v="210342300"/>
    <n v="472.45999999999992"/>
    <n v="23649117"/>
    <n v="124560.23999999999"/>
    <n v="96"/>
    <n v="99"/>
    <n v="0.12825334032581198"/>
    <n v="9.8427976594523375E-2"/>
    <n v="0"/>
    <n v="38.453329042508066"/>
    <n v="99"/>
    <n v="9.2303430993425611E-2"/>
    <n v="42.603206148977229"/>
    <n v="144.36385382687126"/>
    <n v="0"/>
    <n v="195345.55000000002"/>
    <n v="99"/>
    <n v="100"/>
    <n v="4.6490450698055054E-2"/>
    <n v="4.5400823076458943E-2"/>
    <n v="4"/>
    <n v="35.836456506392388"/>
    <n v="100"/>
    <n v="4.0197335775313314E-2"/>
    <n v="39.703921148230222"/>
    <n v="113.45101078575885"/>
    <n v="161994.97999999998"/>
    <n v="99"/>
    <n v="99"/>
    <n v="0.12987779853790637"/>
    <n v="0.10667420906723718"/>
    <n v="2"/>
    <n v="70.948008864803711"/>
    <n v="99"/>
    <n v="0.10276803684031183"/>
    <n v="78.60470660902628"/>
    <n v="134.89126471696841"/>
    <n v="1169.2199999999998"/>
    <n v="123924250"/>
    <n v="642.08000000000004"/>
    <n v="26997970"/>
    <n v="94014.69"/>
    <n v="93"/>
    <n v="93"/>
    <n v="6.1941039363143748E-2"/>
    <n v="7.429076651475118E-2"/>
    <n v="3"/>
    <n v="37.344039733647413"/>
    <n v="92"/>
    <n v="7.4773925179456441E-2"/>
    <n v="41.374202515715602"/>
    <n v="92.374476158991754"/>
    <n v="59119.219999999994"/>
    <n v="97"/>
    <n v="98"/>
    <n v="0.20802513837952666"/>
    <n v="0.11679058266198106"/>
    <n v="4"/>
    <n v="220.26015654446616"/>
    <n v="96"/>
    <n v="0.12692141610209334"/>
    <n v="244.03059733259036"/>
    <n v="197.34054982457485"/>
    <n v="5189.03"/>
    <n v="39"/>
    <n v="69"/>
    <n v="1.1584147408386458E-2"/>
    <n v="6.8339854861695802E-3"/>
    <n v="1"/>
    <n v="59.115940932936326"/>
    <n v="78"/>
    <n v="7.9294621236344377E-3"/>
    <n v="65.49572380254908"/>
    <n v="187.80119983889088"/>
    <n v="27368.080000000002"/>
    <n v="94"/>
    <n v="96"/>
    <n v="3.6999948669110397E-2"/>
    <n v="2.4029290189024145E-2"/>
    <n v="2"/>
    <n v="71.88218902545367"/>
    <n v="96"/>
    <n v="2.1452484326940729E-2"/>
    <n v="79.639703342871073"/>
    <n v="170.59587227163908"/>
    <n v="192682.81000000003"/>
    <n v="100"/>
    <n v="100"/>
    <n v="7.2240321247117614E-2"/>
    <n v="4.9115706825473719E-2"/>
    <n v="0"/>
    <n v="81.700586065984993"/>
    <n v="100"/>
    <n v="4.6393146670547905E-2"/>
    <n v="90.517700218196524"/>
    <n v="162.95496962079798"/>
    <n v="0"/>
    <n v="1"/>
  </r>
  <r>
    <x v="20"/>
    <s v="Argentina"/>
    <s v="MT"/>
    <n v="2493170"/>
    <n v="286721.51"/>
    <n v="61556658.110000007"/>
    <n v="12510086.37000002"/>
    <n v="165.23830000000001"/>
    <n v="99"/>
    <n v="100"/>
    <n v="8.6410267606848598E-2"/>
    <n v="4.6790593805880194E-2"/>
    <n v="3"/>
    <n v="98.721119665518685"/>
    <n v="100"/>
    <n v="4.4880528546968453E-2"/>
    <n v="210.226251350719"/>
    <n v="203.51033194902109"/>
    <n v="176.34340678506504"/>
    <n v="313.24671877897777"/>
    <n v="214.69145481969596"/>
    <n v="303.58"/>
    <n v="0"/>
    <n v="303.58"/>
    <n v="1036969.2000000001"/>
    <n v="0"/>
    <n v="0"/>
    <n v="0"/>
    <n v="0"/>
    <n v="0"/>
    <n v="303.58"/>
    <n v="0"/>
    <n v="0"/>
    <n v="0"/>
    <n v="0"/>
    <n v="6331.8429999999998"/>
    <n v="6331.8429999999998"/>
    <n v="0"/>
    <n v="25528.692999999999"/>
    <n v="110013.16"/>
    <n v="231856.02"/>
    <n v="0"/>
    <n v="0"/>
    <n v="0"/>
    <n v="0"/>
    <n v="0"/>
    <n v="0"/>
    <n v="0"/>
    <n v="0"/>
    <n v="6331.8429999999998"/>
    <n v="4980.192"/>
    <n v="110013.16"/>
    <n v="110025.32"/>
    <n v="0"/>
    <n v="20548.501"/>
    <n v="0"/>
    <n v="121830.7"/>
    <n v="0"/>
    <n v="0"/>
    <n v="0"/>
    <n v="0"/>
    <n v="0"/>
    <n v="0"/>
    <n v="0"/>
    <n v="0"/>
    <n v="0"/>
    <n v="0"/>
    <n v="0"/>
    <n v="0"/>
    <n v="5443.4809999999998"/>
    <n v="109.321"/>
    <n v="37413.338000000003"/>
    <n v="0"/>
    <n v="0"/>
    <n v="225236.11618300001"/>
    <n v="72000"/>
    <n v="0"/>
    <n v="0"/>
    <n v="124"/>
    <n v="325613.68000000005"/>
    <n v="99"/>
    <n v="100"/>
    <n v="0.49852873091744815"/>
    <n v="0.43395605634155526"/>
    <n v="0"/>
    <n v="86.603928363026498"/>
    <n v="100"/>
    <n v="0.43408028674768429"/>
    <n v="100.68054496760988"/>
    <n v="133.55261747602248"/>
    <n v="0"/>
    <n v="0"/>
    <n v="0"/>
    <n v="0"/>
    <n v="90213.38"/>
    <n v="72"/>
    <n v="68"/>
    <n v="6.5689664202438089E-2"/>
    <n v="6.0115168708578422E-2"/>
    <n v="0"/>
    <n v="42.145518171455166"/>
    <n v="65"/>
    <n v="5.5908880585532082E-2"/>
    <n v="48.995857551144994"/>
    <n v="127.03428194354319"/>
    <n v="184880"/>
    <n v="172.16"/>
    <n v="6468000"/>
    <n v="54.279999999999987"/>
    <n v="239378"/>
    <n v="181374.4"/>
    <n v="99"/>
    <n v="100"/>
    <n v="0.14719630919743162"/>
    <n v="8.0574541939101768E-2"/>
    <n v="0"/>
    <n v="135.70847597637174"/>
    <n v="100"/>
    <n v="6.8485798559855454E-2"/>
    <n v="157.76655373820302"/>
    <n v="212.37678443043788"/>
    <n v="1305.8999999999996"/>
    <n v="133572900"/>
    <n v="714.89999999999986"/>
    <n v="25216099"/>
    <n v="103592.38"/>
    <n v="96"/>
    <n v="98"/>
    <n v="0.11236811705846902"/>
    <n v="8.2836582342306647E-2"/>
    <n v="0"/>
    <n v="39.278802614527834"/>
    <n v="98"/>
    <n v="8.0011674834484264E-2"/>
    <n v="45.663185581246346"/>
    <n v="157.69898442337166"/>
    <n v="25920"/>
    <n v="175825.16"/>
    <n v="99"/>
    <n v="100"/>
    <n v="4.3891925139413028E-2"/>
    <n v="4.1351994922989167E-2"/>
    <n v="0"/>
    <n v="45.442136676932684"/>
    <n v="100"/>
    <n v="3.7158801035176436E-2"/>
    <n v="52.828308964786451"/>
    <n v="123.39459290126622"/>
    <n v="127971.81"/>
    <n v="100"/>
    <n v="99"/>
    <n v="0.10875241951861499"/>
    <n v="8.5276119219700477E-2"/>
    <n v="0"/>
    <n v="73.011286202852844"/>
    <n v="99"/>
    <n v="8.76198249666547E-2"/>
    <n v="84.878552539512995"/>
    <n v="148.25845340469908"/>
    <n v="944.02000000000066"/>
    <n v="81238750"/>
    <n v="465.61999999999819"/>
    <n v="16423950"/>
    <n v="105225"/>
    <n v="93"/>
    <n v="92"/>
    <n v="6.7484980746493159E-2"/>
    <n v="8.4142090151507434E-2"/>
    <n v="0"/>
    <n v="34.85046568506241"/>
    <n v="91"/>
    <n v="8.0075282732084876E-2"/>
    <n v="40.515066046877578"/>
    <n v="93.239899738655254"/>
    <n v="45853.83"/>
    <n v="91"/>
    <n v="95"/>
    <n v="0.16347816835828363"/>
    <n v="9.1666360124777774E-2"/>
    <n v="0"/>
    <n v="219.00335631025868"/>
    <n v="95"/>
    <n v="0.10657512959056564"/>
    <n v="254.60019747171143"/>
    <n v="207.32789671004579"/>
    <n v="5257.1100000000006"/>
    <n v="38"/>
    <n v="67"/>
    <n v="1.2058529358481179E-2"/>
    <n v="7.0063233318506573E-3"/>
    <n v="0"/>
    <n v="83.389158062491845"/>
    <n v="78"/>
    <n v="7.3572271240355197E-3"/>
    <n v="96.943245379457551"/>
    <n v="200.08389590478419"/>
    <n v="28973.64"/>
    <n v="94"/>
    <n v="96"/>
    <n v="3.9708096452410392E-2"/>
    <n v="2.5742748384650054E-2"/>
    <n v="0"/>
    <n v="71.117402224837747"/>
    <n v="95"/>
    <n v="1.8972685600682295E-2"/>
    <n v="82.676836351620182"/>
    <n v="179.32140041775901"/>
    <n v="193407.43000000002"/>
    <n v="99"/>
    <n v="99"/>
    <n v="7.447622782059489E-2"/>
    <n v="4.9889117516324799E-2"/>
    <n v="0"/>
    <n v="89.222116134193328"/>
    <n v="99"/>
    <n v="4.4543978413583256E-2"/>
    <n v="103.72429340502082"/>
    <n v="173.54808085707978"/>
    <n v="0"/>
    <n v="1"/>
  </r>
  <r>
    <x v="21"/>
    <s v="Argentina"/>
    <s v="MT"/>
    <n v="2116408"/>
    <n v="242217.5"/>
    <n v="56721734.949999996"/>
    <n v="12023838.190000001"/>
    <n v="174.1473"/>
    <n v="99"/>
    <n v="100"/>
    <n v="7.6079671337376351E-2"/>
    <n v="4.1120183581176951E-2"/>
    <n v="4"/>
    <n v="68.174142902924899"/>
    <n v="100"/>
    <n v="3.9968484831015248E-2"/>
    <n v="231.25842066555367"/>
    <n v="225.34637609401514"/>
    <n v="195.07420191092453"/>
    <n v="343.85873871156713"/>
    <n v="234.17686562696747"/>
    <n v="150.36000000000001"/>
    <n v="0"/>
    <n v="150.36000000000001"/>
    <n v="479456.40000000008"/>
    <n v="0"/>
    <n v="0"/>
    <n v="0"/>
    <n v="0"/>
    <n v="0"/>
    <n v="150.36000000000001"/>
    <n v="0"/>
    <n v="0"/>
    <n v="0"/>
    <n v="0"/>
    <n v="2900.9490000000001"/>
    <n v="2900.9490000000001"/>
    <n v="0"/>
    <n v="1211.8789999999999"/>
    <n v="23325.97"/>
    <n v="3077.87"/>
    <n v="0"/>
    <n v="0"/>
    <n v="0"/>
    <n v="0"/>
    <n v="0"/>
    <n v="0"/>
    <n v="0"/>
    <n v="0"/>
    <n v="2900.9490000000001"/>
    <n v="0"/>
    <n v="23325.97"/>
    <n v="0"/>
    <n v="0"/>
    <n v="1211.8789999999999"/>
    <n v="0"/>
    <n v="3077.87"/>
    <n v="0"/>
    <n v="0"/>
    <n v="0"/>
    <n v="0"/>
    <n v="0"/>
    <n v="0"/>
    <n v="0"/>
    <n v="0"/>
    <n v="0"/>
    <n v="0"/>
    <n v="0"/>
    <n v="2482.6666666666697"/>
    <n v="195.01"/>
    <n v="0"/>
    <n v="6790.5046666666703"/>
    <n v="0"/>
    <n v="372400"/>
    <n v="9894.7000000000007"/>
    <n v="0"/>
    <n v="0"/>
    <n v="0"/>
    <n v="118"/>
    <n v="315473.20999999996"/>
    <n v="99"/>
    <n v="100"/>
    <n v="0.50710210113089427"/>
    <n v="0.43737790704429985"/>
    <n v="2"/>
    <n v="83.879718367767737"/>
    <n v="100"/>
    <n v="0.43573463144249036"/>
    <n v="106.16646807124127"/>
    <n v="146.74691293121217"/>
    <n v="0"/>
    <n v="0"/>
    <n v="0"/>
    <n v="0"/>
    <n v="54445.4"/>
    <n v="72"/>
    <n v="68"/>
    <n v="4.6878976998871918E-2"/>
    <n v="3.7742055973928379E-2"/>
    <n v="3"/>
    <n v="46.209275398359942"/>
    <n v="65"/>
    <n v="4.8749408407746504E-2"/>
    <n v="58.487029482687731"/>
    <n v="157.21101709235307"/>
    <n v="191042"/>
    <n v="153.57000000000002"/>
    <n v="7700000"/>
    <n v="36.860000000000007"/>
    <n v="285183"/>
    <n v="192875.57000000004"/>
    <n v="99"/>
    <n v="100"/>
    <n v="0.14731395634900019"/>
    <n v="8.9135422018429999E-2"/>
    <n v="4"/>
    <n v="124.6041864316316"/>
    <n v="100"/>
    <n v="7.2404186170777332E-2"/>
    <n v="157.71138289157878"/>
    <n v="209.18183780351237"/>
    <n v="1294.6399999999999"/>
    <n v="117942100"/>
    <n v="785.89999999999804"/>
    <n v="29899773"/>
    <n v="108195.13"/>
    <n v="96"/>
    <n v="98"/>
    <n v="0.10875032871229791"/>
    <n v="9.0002240466223932E-2"/>
    <n v="1"/>
    <n v="35.827565043510297"/>
    <n v="98"/>
    <n v="9.4512315779849088E-2"/>
    <n v="45.346910007315785"/>
    <n v="152.9352733343913"/>
    <n v="0"/>
    <n v="193634.77"/>
    <n v="99"/>
    <n v="100"/>
    <n v="4.7799279630181934E-2"/>
    <n v="4.7375088531254397E-2"/>
    <n v="4"/>
    <n v="42.37225524450281"/>
    <n v="99"/>
    <n v="4.1271502358682779E-2"/>
    <n v="53.630517258038694"/>
    <n v="127.70318321446094"/>
    <n v="165308.68"/>
    <n v="100"/>
    <n v="99"/>
    <n v="0.13145056433665323"/>
    <n v="0.11459350934213386"/>
    <n v="3"/>
    <n v="67.364900781123893"/>
    <n v="99"/>
    <n v="0.1081045043995571"/>
    <n v="85.263681460449035"/>
    <n v="145.18870823963994"/>
    <n v="0"/>
    <n v="0"/>
    <n v="0"/>
    <n v="0"/>
    <n v="95109.01"/>
    <n v="93"/>
    <n v="92"/>
    <n v="6.5014418474606997E-2"/>
    <n v="7.9116536839731119E-2"/>
    <n v="2"/>
    <n v="33.59474474730365"/>
    <n v="90"/>
    <n v="7.4079027365860653E-2"/>
    <n v="42.520831793191334"/>
    <n v="104.00945472989365"/>
    <n v="49590.44"/>
    <n v="73"/>
    <n v="86"/>
    <n v="0.17487027824986262"/>
    <n v="0.10312965809334139"/>
    <n v="1"/>
    <n v="214.81762569804039"/>
    <n v="89"/>
    <n v="0.1160277683258195"/>
    <n v="271.89443459760867"/>
    <n v="214.6163621456071"/>
    <n v="4837.47"/>
    <n v="38"/>
    <n v="66"/>
    <n v="1.1819918100538751E-2"/>
    <n v="6.7067580920408083E-3"/>
    <n v="4"/>
    <n v="80.063322184678057"/>
    <n v="78"/>
    <n v="6.9147539311588948E-3"/>
    <n v="101.33605958390314"/>
    <n v="223.06541022476623"/>
    <n v="25368.239999999998"/>
    <n v="94"/>
    <n v="96"/>
    <n v="3.6362991806350435E-2"/>
    <n v="2.3447332166171338E-2"/>
    <n v="2"/>
    <n v="71.229633406705176"/>
    <n v="96"/>
    <n v="1.728500959937947E-2"/>
    <n v="90.155269330340218"/>
    <n v="196.28927824713105"/>
    <n v="204332.45"/>
    <n v="99"/>
    <n v="100"/>
    <n v="8.0915691094225653E-2"/>
    <n v="5.4830380043528117E-2"/>
    <n v="0"/>
    <n v="70.234342421023484"/>
    <n v="99"/>
    <n v="4.8969221875040367E-2"/>
    <n v="88.895530615080361"/>
    <n v="186.78495735748291"/>
    <n v="0"/>
    <n v="1"/>
  </r>
  <r>
    <x v="22"/>
    <s v="Argentina"/>
    <s v="MT"/>
    <n v="2358764"/>
    <n v="272641.07000000007"/>
    <n v="63160035.31000001"/>
    <n v="12007357.669999998"/>
    <n v="179.6388"/>
    <n v="99"/>
    <n v="100"/>
    <n v="8.2452134566716337E-2"/>
    <n v="4.6355530323354946E-2"/>
    <n v="4"/>
    <n v="73.34441932261808"/>
    <n v="100"/>
    <n v="4.3210510721639575E-2"/>
    <n v="232.90907543659102"/>
    <n v="214.87196262030091"/>
    <n v="197.85721303722374"/>
    <n v="359.13891081573468"/>
    <n v="231.6600184631024"/>
    <n v="0"/>
    <n v="0"/>
    <n v="0"/>
    <n v="0"/>
    <n v="0"/>
    <n v="0"/>
    <n v="0"/>
    <n v="0"/>
    <n v="0"/>
    <n v="0"/>
    <n v="0"/>
    <n v="0"/>
    <n v="0"/>
    <n v="0"/>
    <n v="19400.199000000001"/>
    <n v="19400.199000000001"/>
    <n v="0"/>
    <n v="9762.4369999999999"/>
    <n v="147875.35"/>
    <n v="46413.130000000005"/>
    <n v="0"/>
    <n v="0"/>
    <n v="0"/>
    <n v="0"/>
    <n v="0"/>
    <n v="0"/>
    <n v="0"/>
    <n v="0"/>
    <n v="19400.199000000001"/>
    <n v="0"/>
    <n v="147875.35"/>
    <n v="0"/>
    <n v="0"/>
    <n v="9762.4369999999999"/>
    <n v="0"/>
    <n v="46413.130000000005"/>
    <n v="0"/>
    <n v="5012.5129999999999"/>
    <n v="0"/>
    <n v="16495.864000000001"/>
    <n v="16495.864000000001"/>
    <n v="0"/>
    <n v="0"/>
    <n v="299788.61704100005"/>
    <n v="0"/>
    <n v="299723.70234199998"/>
    <n v="0"/>
    <n v="0"/>
    <n v="1860.7529999999999"/>
    <n v="0"/>
    <n v="52531.766000000003"/>
    <n v="0"/>
    <n v="0"/>
    <n v="60099.194271"/>
    <n v="0"/>
    <n v="0"/>
    <n v="0"/>
    <n v="123"/>
    <n v="306202.68"/>
    <n v="100"/>
    <n v="100"/>
    <n v="0.48442555407796228"/>
    <n v="0.42517144933067436"/>
    <n v="3"/>
    <n v="82.050101076304458"/>
    <n v="100"/>
    <n v="0.40848060216703458"/>
    <n v="106.86361403235544"/>
    <n v="148.39309342426398"/>
    <n v="0"/>
    <n v="0"/>
    <n v="0"/>
    <n v="0"/>
    <n v="69946.960000000006"/>
    <n v="72"/>
    <n v="68"/>
    <n v="5.4157993966824386E-2"/>
    <n v="4.8561708146177406E-2"/>
    <n v="3"/>
    <n v="44.929221753009038"/>
    <n v="64"/>
    <n v="5.3943125100358626E-2"/>
    <n v="58.516673949281099"/>
    <n v="145.25107395660939"/>
    <n v="184880"/>
    <n v="193.91000000000003"/>
    <n v="7040000"/>
    <n v="0"/>
    <n v="0"/>
    <n v="192215.40999999997"/>
    <n v="99"/>
    <n v="100"/>
    <n v="0.15189746167566082"/>
    <n v="8.8965588036209409E-2"/>
    <n v="4"/>
    <n v="126.56131947283524"/>
    <n v="100"/>
    <n v="7.3040365807804097E-2"/>
    <n v="164.83587245057731"/>
    <n v="222.37153810924946"/>
    <n v="418.06000000000006"/>
    <n v="44887600"/>
    <n v="258.42999999999995"/>
    <n v="9482995"/>
    <n v="124026.56"/>
    <n v="95"/>
    <n v="98"/>
    <n v="0.12597849644146336"/>
    <n v="0.10332872123267736"/>
    <n v="0"/>
    <n v="36.031118304198827"/>
    <n v="98"/>
    <n v="0.10198221104832683"/>
    <n v="46.92761458067254"/>
    <n v="158.79108023313717"/>
    <n v="0"/>
    <n v="183590.03"/>
    <n v="98"/>
    <n v="99"/>
    <n v="4.6857287647514227E-2"/>
    <n v="4.4985912293987358E-2"/>
    <n v="4"/>
    <n v="44.507000133140949"/>
    <n v="99"/>
    <n v="3.9757050931125019E-2"/>
    <n v="57.966764471659147"/>
    <n v="135.65985565773914"/>
    <n v="152789.31999999998"/>
    <n v="99"/>
    <n v="98"/>
    <n v="0.12174002286208918"/>
    <n v="0.10607623784783365"/>
    <n v="1"/>
    <n v="68.242966521768707"/>
    <n v="99"/>
    <n v="0.10404964328512722"/>
    <n v="88.880939074325255"/>
    <n v="149.4741208351474"/>
    <n v="0"/>
    <n v="0"/>
    <n v="0"/>
    <n v="0"/>
    <n v="95786.880000000005"/>
    <n v="93"/>
    <n v="91"/>
    <n v="6.4170894909319348E-2"/>
    <n v="7.9801744249521356E-2"/>
    <n v="3"/>
    <n v="32.032818136741511"/>
    <n v="90"/>
    <n v="7.2983822991949956E-2"/>
    <n v="41.720152307307288"/>
    <n v="104.73128908677263"/>
    <n v="58410.869999999995"/>
    <n v="74"/>
    <n v="85"/>
    <n v="0.19466153045250889"/>
    <n v="0.12165782279191158"/>
    <n v="0"/>
    <n v="203.49000796194011"/>
    <n v="88"/>
    <n v="0.12918829429373088"/>
    <n v="265.02926120789044"/>
    <n v="208.3966967107321"/>
    <n v="4691.7700000000004"/>
    <n v="37"/>
    <n v="66"/>
    <n v="1.1561134396976367E-2"/>
    <n v="6.514660978232386E-3"/>
    <n v="4"/>
    <n v="89.463577641457547"/>
    <n v="78"/>
    <n v="6.6228231533762829E-3"/>
    <n v="116.5190670775586"/>
    <n v="231.13162196782872"/>
    <n v="26308.44"/>
    <n v="94"/>
    <n v="96"/>
    <n v="3.8766428838797044E-2"/>
    <n v="2.4353363082755264E-2"/>
    <n v="4"/>
    <n v="72.606160431495667"/>
    <n v="95"/>
    <n v="1.7271994340615278E-2"/>
    <n v="94.563645905896024"/>
    <n v="207.32304994138764"/>
    <n v="196247.96000000005"/>
    <n v="99"/>
    <n v="100"/>
    <n v="7.5013884985335441E-2"/>
    <n v="5.274117651876109E-2"/>
    <n v="0"/>
    <n v="69.906744394856432"/>
    <n v="99"/>
    <n v="4.8397310260707975E-2"/>
    <n v="91.047875057741919"/>
    <n v="185.24333103895702"/>
    <n v="0"/>
    <n v="1"/>
  </r>
  <r>
    <x v="23"/>
    <s v="Argentina"/>
    <s v="MT"/>
    <n v="2058392"/>
    <n v="238378.71000000005"/>
    <n v="59343539.210000001"/>
    <n v="11071342.89000001"/>
    <n v="184.2552"/>
    <n v="99"/>
    <n v="100"/>
    <n v="7.9332616640190076E-2"/>
    <n v="4.3955810245480481E-2"/>
    <n v="4"/>
    <n v="84.00600030739929"/>
    <n v="100"/>
    <n v="4.2712492354679575E-2"/>
    <n v="239.21507675471733"/>
    <n v="234.51479264507108"/>
    <n v="205.72438922625346"/>
    <n v="384.70642711984584"/>
    <n v="248.94647349169725"/>
    <n v="0"/>
    <n v="0"/>
    <n v="0"/>
    <n v="0"/>
    <n v="0"/>
    <n v="0"/>
    <n v="0"/>
    <n v="0"/>
    <n v="0"/>
    <n v="0"/>
    <n v="0"/>
    <n v="0"/>
    <n v="0"/>
    <n v="0"/>
    <n v="47264.445"/>
    <n v="47264.445"/>
    <n v="0"/>
    <n v="28724.213"/>
    <n v="645998.18999999994"/>
    <n v="216644.42"/>
    <n v="0"/>
    <n v="0"/>
    <n v="0"/>
    <n v="0"/>
    <n v="0"/>
    <n v="0"/>
    <n v="0"/>
    <n v="0"/>
    <n v="47264.445"/>
    <n v="0"/>
    <n v="645998.18999999994"/>
    <n v="0"/>
    <n v="0"/>
    <n v="28724.213"/>
    <n v="0"/>
    <n v="216644.42"/>
    <n v="0"/>
    <n v="11166.807000000001"/>
    <n v="0"/>
    <n v="0"/>
    <n v="0"/>
    <n v="0"/>
    <n v="0"/>
    <n v="368157.07585699996"/>
    <n v="0"/>
    <n v="0"/>
    <n v="0"/>
    <n v="0"/>
    <n v="1631.662"/>
    <n v="0"/>
    <n v="88787.126999999993"/>
    <n v="0"/>
    <n v="0"/>
    <n v="109896"/>
    <n v="0"/>
    <n v="0"/>
    <n v="0"/>
    <n v="107"/>
    <n v="282441.48000000004"/>
    <n v="100"/>
    <n v="100"/>
    <n v="0.48921840234837993"/>
    <n v="0.42532619692722057"/>
    <n v="0"/>
    <n v="79.281021830745559"/>
    <n v="100"/>
    <n v="0.39298738491923463"/>
    <n v="109.35527285420126"/>
    <n v="158.65404224620264"/>
    <n v="0"/>
    <n v="0"/>
    <n v="0"/>
    <n v="0"/>
    <n v="72207.98"/>
    <n v="72"/>
    <n v="67"/>
    <n v="6.030286550431832E-2"/>
    <n v="5.4368688199050663E-2"/>
    <n v="3"/>
    <n v="43.410816892524331"/>
    <n v="64"/>
    <n v="4.9142623086975507E-2"/>
    <n v="59.878160201320462"/>
    <n v="152.98878115687492"/>
    <n v="191042"/>
    <n v="151.31"/>
    <n v="5280000"/>
    <n v="0"/>
    <n v="0"/>
    <n v="146653.07999999999"/>
    <n v="99"/>
    <n v="100"/>
    <n v="0.12820128477907197"/>
    <n v="7.3614537524803875E-2"/>
    <n v="3"/>
    <n v="120.58237836041923"/>
    <n v="100"/>
    <n v="6.4122569196020565E-2"/>
    <n v="166.32377563401261"/>
    <n v="240.21453316902728"/>
    <n v="0"/>
    <n v="0"/>
    <n v="0"/>
    <n v="0"/>
    <n v="79580.59"/>
    <n v="96"/>
    <n v="98"/>
    <n v="9.737180010943651E-2"/>
    <n v="7.1903835854261341E-2"/>
    <n v="1"/>
    <n v="40.63380400436133"/>
    <n v="98"/>
    <n v="8.7300916471496459E-2"/>
    <n v="56.047722662901528"/>
    <n v="186.789142804797"/>
    <n v="0"/>
    <n v="155868.93"/>
    <n v="98"/>
    <n v="99"/>
    <n v="4.4449769556115945E-2"/>
    <n v="4.1421473271528349E-2"/>
    <n v="4"/>
    <n v="40.290543271268284"/>
    <n v="99"/>
    <n v="3.7903885179591368E-2"/>
    <n v="55.574250320331835"/>
    <n v="148.01797606488989"/>
    <n v="91957.55"/>
    <n v="99"/>
    <n v="99"/>
    <n v="8.9381028206182767E-2"/>
    <n v="6.923904204907283E-2"/>
    <n v="4"/>
    <n v="61.422549398032153"/>
    <n v="99"/>
    <n v="8.8601994799210659E-2"/>
    <n v="84.722415197449223"/>
    <n v="178.05935064603179"/>
    <n v="0"/>
    <n v="0"/>
    <n v="0"/>
    <n v="0"/>
    <n v="73397.31"/>
    <n v="93"/>
    <n v="91"/>
    <n v="5.2715925025653476E-2"/>
    <n v="6.6317026933129478E-2"/>
    <n v="3"/>
    <n v="33.062998247832404"/>
    <n v="90"/>
    <n v="6.4246375530483901E-2"/>
    <n v="45.605027675961892"/>
    <n v="109.64460645764811"/>
    <n v="34841.64"/>
    <n v="68"/>
    <n v="85"/>
    <n v="0.13791532953878072"/>
    <n v="7.870158927739998E-2"/>
    <n v="3"/>
    <n v="218.5218660396965"/>
    <n v="88"/>
    <n v="0.11099988763167251"/>
    <n v="301.41536692597271"/>
    <n v="241.71273281051063"/>
    <n v="4740.3099999999995"/>
    <n v="36"/>
    <n v="65"/>
    <n v="1.2346872560090321E-2"/>
    <n v="7.1383920823388713E-3"/>
    <n v="4"/>
    <n v="85.526887582699601"/>
    <n v="77"/>
    <n v="7.1211805146605698E-3"/>
    <n v="117.97042863478387"/>
    <n v="238.57616695954485"/>
    <n v="20114.64"/>
    <n v="94"/>
    <n v="95"/>
    <n v="3.19786369411693E-2"/>
    <n v="2.0193642316655349E-2"/>
    <n v="2"/>
    <n v="54.628443689342845"/>
    <n v="95"/>
    <n v="1.7172237491280731E-2"/>
    <n v="75.351051579556497"/>
    <n v="218.43175667076321"/>
    <n v="154344.22999999998"/>
    <n v="99"/>
    <n v="100"/>
    <n v="6.7870786928987431E-2"/>
    <n v="4.4985609531867005E-2"/>
    <n v="0"/>
    <n v="50.552006098478508"/>
    <n v="100"/>
    <n v="4.7515134416067341E-2"/>
    <n v="69.728269043103168"/>
    <n v="208.10368226917197"/>
    <n v="0"/>
    <n v="1"/>
  </r>
  <r>
    <x v="24"/>
    <s v="Argentina"/>
    <s v="MT"/>
    <n v="2046717"/>
    <n v="239864.09"/>
    <n v="59761815.049999997"/>
    <n v="9553014.2600000221"/>
    <n v="189.61009999999999"/>
    <n v="99"/>
    <n v="100"/>
    <n v="8.7252911437596975E-2"/>
    <n v="5.125310184638257E-2"/>
    <n v="4"/>
    <n v="72.71123755107287"/>
    <n v="100"/>
    <n v="4.8337667776484912E-2"/>
    <n v="241.67375698364924"/>
    <n v="247.29470005383985"/>
    <n v="212.33284100526728"/>
    <n v="408.51214060790682"/>
    <n v="249.14865351457985"/>
    <n v="0"/>
    <n v="0"/>
    <n v="0"/>
    <n v="0"/>
    <n v="0"/>
    <n v="0"/>
    <n v="0"/>
    <n v="0"/>
    <n v="309.07000000000062"/>
    <n v="309.07000000000062"/>
    <n v="0"/>
    <n v="0"/>
    <n v="0"/>
    <n v="0"/>
    <n v="7049.6989999999996"/>
    <n v="0"/>
    <n v="7049.6989999999996"/>
    <n v="0"/>
    <n v="40000"/>
    <n v="0"/>
    <n v="0"/>
    <n v="0"/>
    <n v="0"/>
    <n v="0"/>
    <n v="0"/>
    <n v="0"/>
    <n v="0"/>
    <n v="0"/>
    <n v="7049.6989999999996"/>
    <n v="0"/>
    <n v="40000"/>
    <n v="0"/>
    <n v="0"/>
    <n v="0"/>
    <n v="0"/>
    <n v="0"/>
    <n v="0"/>
    <n v="97.459000000000003"/>
    <n v="0"/>
    <n v="0"/>
    <n v="0"/>
    <n v="0"/>
    <n v="0"/>
    <n v="4635.4220079999996"/>
    <n v="0"/>
    <n v="0"/>
    <n v="0"/>
    <n v="0"/>
    <n v="0"/>
    <n v="0"/>
    <n v="7147.1579999999994"/>
    <n v="0"/>
    <n v="0"/>
    <n v="0"/>
    <n v="0"/>
    <n v="342000"/>
    <n v="0"/>
    <n v="95"/>
    <n v="216759.09"/>
    <n v="100"/>
    <n v="100"/>
    <n v="0.44604720640777956"/>
    <n v="0.37824837256732974"/>
    <n v="4"/>
    <n v="81.333830826412466"/>
    <n v="100"/>
    <n v="0.38569864294323991"/>
    <n v="119.03371809509105"/>
    <n v="172.58479332977458"/>
    <n v="0"/>
    <n v="0"/>
    <n v="0"/>
    <n v="0"/>
    <n v="88072.979999999981"/>
    <n v="72"/>
    <n v="64"/>
    <n v="7.4031240042897753E-2"/>
    <n v="7.6844439031726372E-2"/>
    <n v="4"/>
    <n v="36.489416229700659"/>
    <n v="63"/>
    <n v="6.8521880763956655E-2"/>
    <n v="53.403003901423546"/>
    <n v="140.99423341869439"/>
    <n v="406472"/>
    <n v="16.16"/>
    <n v="440000"/>
    <n v="0"/>
    <n v="0"/>
    <n v="109948.17000000001"/>
    <n v="99"/>
    <n v="100"/>
    <n v="0.11837301526840235"/>
    <n v="6.3953821374159545E-2"/>
    <n v="4"/>
    <n v="119.96841246460417"/>
    <n v="100"/>
    <n v="6.2171033938962311E-2"/>
    <n v="175.57621526650007"/>
    <n v="270.88501554868986"/>
    <n v="0"/>
    <n v="0"/>
    <n v="0"/>
    <n v="0"/>
    <n v="70389.88"/>
    <n v="94"/>
    <n v="97"/>
    <n v="0.10195879744388521"/>
    <n v="7.369893706937862E-2"/>
    <n v="4"/>
    <n v="41.109507035896932"/>
    <n v="98"/>
    <n v="8.7101883490621493E-2"/>
    <n v="60.1646009024577"/>
    <n v="202.47073130398854"/>
    <n v="0"/>
    <n v="135658.09"/>
    <n v="98"/>
    <n v="99"/>
    <n v="4.7356819708582021E-2"/>
    <n v="4.1775127157575788E-2"/>
    <n v="4"/>
    <n v="37.500337815216668"/>
    <n v="99"/>
    <n v="4.0306803045734696E-2"/>
    <n v="54.882508233186527"/>
    <n v="165.9065452712772"/>
    <n v="101415.87999999999"/>
    <n v="100"/>
    <n v="99"/>
    <n v="0.10699204961366582"/>
    <n v="8.8486235023600632E-2"/>
    <n v="4"/>
    <n v="59.304318287517788"/>
    <n v="99"/>
    <n v="0.10485381806413048"/>
    <n v="86.793077777488946"/>
    <n v="176.95977671346935"/>
    <n v="0"/>
    <n v="0"/>
    <n v="0"/>
    <n v="0"/>
    <n v="67726.040000000008"/>
    <n v="90"/>
    <n v="90"/>
    <n v="5.5451608997242816E-2"/>
    <n v="7.0909868860668884E-2"/>
    <n v="4"/>
    <n v="33.691946358363033"/>
    <n v="89"/>
    <n v="7.2495291453781224E-2"/>
    <n v="49.308849763337911"/>
    <n v="114.44748179577601"/>
    <n v="30405.34"/>
    <n v="96"/>
    <n v="97"/>
    <n v="0.14357428001041989"/>
    <n v="7.9586768695764962E-2"/>
    <n v="4"/>
    <n v="220.24128614738734"/>
    <n v="96"/>
    <n v="0.11245035378115556"/>
    <n v="322.3276083493526"/>
    <n v="264.0186135067064"/>
    <n v="5247.69"/>
    <n v="36"/>
    <n v="67"/>
    <n v="1.4397415032748806E-2"/>
    <n v="9.1573100912992859E-3"/>
    <n v="4"/>
    <n v="79.735908094431679"/>
    <n v="77"/>
    <n v="9.0732537503062684E-3"/>
    <n v="116.69512562890938"/>
    <n v="230.0993408528324"/>
    <n v="19308.12"/>
    <n v="94"/>
    <n v="95"/>
    <n v="3.3753955120773636E-2"/>
    <n v="2.2462002915570798E-2"/>
    <n v="2"/>
    <n v="52.178008715137757"/>
    <n v="95"/>
    <n v="1.9468963989990689E-2"/>
    <n v="76.363578563226355"/>
    <n v="219.92518225492699"/>
    <n v="145753.40999999997"/>
    <n v="99"/>
    <n v="100"/>
    <n v="7.2062487791792557E-2"/>
    <n v="4.9227528213216853E-2"/>
    <n v="4"/>
    <n v="59.426838685221"/>
    <n v="100"/>
    <n v="5.0212848790239677E-2"/>
    <n v="86.972388875133277"/>
    <n v="214.23972022335533"/>
    <n v="0"/>
    <n v="1"/>
  </r>
  <r>
    <x v="25"/>
    <s v="Argentina"/>
    <s v="MT"/>
    <n v="2505655"/>
    <n v="275330.58"/>
    <n v="67400759.780000001"/>
    <n v="10300785.300000014"/>
    <n v="196.7501"/>
    <n v="99"/>
    <n v="100"/>
    <n v="9.0741535474061705E-2"/>
    <n v="5.4557096600718731E-2"/>
    <n v="4"/>
    <n v="63.026468728105371"/>
    <n v="100"/>
    <n v="4.8221602020102915E-2"/>
    <n v="240.78413166062134"/>
    <n v="239.39687951936912"/>
    <n v="212.98505215336513"/>
    <n v="302.24188850547955"/>
    <n v="244.79939634747436"/>
    <n v="0"/>
    <n v="0"/>
    <n v="0"/>
    <n v="0"/>
    <n v="0"/>
    <n v="0"/>
    <n v="0"/>
    <n v="0"/>
    <n v="890.28000000000441"/>
    <n v="890.28000000000441"/>
    <n v="0"/>
    <n v="0"/>
    <n v="0"/>
    <n v="0"/>
    <n v="9680.0830000000005"/>
    <n v="0"/>
    <n v="9680.0830000000005"/>
    <n v="17935.243999999999"/>
    <n v="70000"/>
    <n v="183985.15"/>
    <n v="0"/>
    <n v="0"/>
    <n v="0"/>
    <n v="0"/>
    <n v="6786.2280000000001"/>
    <n v="0"/>
    <n v="50000"/>
    <n v="0"/>
    <n v="2893.855"/>
    <n v="6253.9179999999997"/>
    <n v="20000"/>
    <n v="68178"/>
    <n v="0"/>
    <n v="11681.325999999999"/>
    <n v="0"/>
    <n v="115807.15"/>
    <n v="0"/>
    <n v="15937.45"/>
    <n v="0"/>
    <n v="13498.939"/>
    <n v="0"/>
    <n v="13498.939"/>
    <n v="0"/>
    <n v="231527.14389200002"/>
    <n v="0"/>
    <n v="279046.72960199998"/>
    <n v="0"/>
    <n v="0"/>
    <n v="2379.1060000000002"/>
    <n v="0"/>
    <n v="59430.822"/>
    <n v="0"/>
    <n v="700000"/>
    <n v="117351.02394699999"/>
    <n v="0"/>
    <n v="0"/>
    <n v="0"/>
    <n v="194"/>
    <n v="272507.51"/>
    <n v="99"/>
    <n v="100"/>
    <n v="0.48024278717556085"/>
    <n v="0.44098123113620652"/>
    <n v="2"/>
    <n v="76.28674201591933"/>
    <n v="100"/>
    <n v="0.42611554137564173"/>
    <n v="112.28055137776049"/>
    <n v="160.28622994647009"/>
    <n v="0"/>
    <n v="0"/>
    <n v="0"/>
    <n v="0"/>
    <n v="75108.179999999993"/>
    <n v="72"/>
    <n v="64"/>
    <n v="6.2919549839398944E-2"/>
    <n v="6.0771348438800471E-2"/>
    <n v="3"/>
    <n v="38.228033761056984"/>
    <n v="62"/>
    <n v="4.8376287741916553E-2"/>
    <n v="56.264884242709194"/>
    <n v="152.38499415110314"/>
    <n v="367136"/>
    <n v="0"/>
    <n v="0"/>
    <n v="0"/>
    <n v="0"/>
    <n v="128845.70999999999"/>
    <n v="99"/>
    <n v="100"/>
    <n v="0.12351839315697563"/>
    <n v="6.9500885587114813E-2"/>
    <n v="2"/>
    <n v="118.06382586727624"/>
    <n v="100"/>
    <n v="6.6137157281586742E-2"/>
    <n v="173.7690077704379"/>
    <n v="261.5753190385617"/>
    <n v="0"/>
    <n v="0"/>
    <n v="0"/>
    <n v="0"/>
    <n v="110180.68"/>
    <n v="94"/>
    <n v="97"/>
    <n v="0.13904640842893995"/>
    <n v="0.1069789494913173"/>
    <n v="0"/>
    <n v="40.079759585627585"/>
    <n v="98"/>
    <n v="0.10780394462473104"/>
    <n v="58.990296169985356"/>
    <n v="191.3008569197431"/>
    <n v="0"/>
    <n v="164634.26"/>
    <n v="98"/>
    <n v="99"/>
    <n v="5.1520586292238379E-2"/>
    <n v="4.7014755231990189E-2"/>
    <n v="4"/>
    <n v="36.795289463817454"/>
    <n v="99"/>
    <n v="4.2900209035639049E-2"/>
    <n v="54.156138798529327"/>
    <n v="161.28801089153615"/>
    <n v="114234.06999999999"/>
    <n v="100"/>
    <n v="99"/>
    <n v="0.11328967565461773"/>
    <n v="9.2428793662052866E-2"/>
    <n v="2"/>
    <n v="60.778590413980858"/>
    <n v="99"/>
    <n v="9.7387078003695934E-2"/>
    <n v="89.455303284819408"/>
    <n v="180.40082420244678"/>
    <n v="0"/>
    <n v="0"/>
    <n v="0"/>
    <n v="0"/>
    <n v="77726.789999999994"/>
    <n v="93"/>
    <n v="91"/>
    <n v="6.0661415929802578E-2"/>
    <n v="7.5468134173180171E-2"/>
    <n v="2"/>
    <n v="33.769798132498615"/>
    <n v="90"/>
    <n v="7.1956415591859627E-2"/>
    <n v="49.703152265191378"/>
    <n v="118.30535391980038"/>
    <n v="36484.51"/>
    <n v="96"/>
    <n v="97"/>
    <n v="0.15798387014664858"/>
    <n v="8.8560774731683028E-2"/>
    <n v="2"/>
    <n v="218.74337439778665"/>
    <n v="96"/>
    <n v="0.11251468579003233"/>
    <n v="321.9514431811773"/>
    <n v="262.55893994465043"/>
    <n v="6134.68"/>
    <n v="35"/>
    <n v="65"/>
    <n v="1.491996599168416E-2"/>
    <n v="9.9273548058424685E-3"/>
    <n v="4"/>
    <n v="79.853488643454725"/>
    <n v="76"/>
    <n v="9.5947148649352231E-3"/>
    <n v="117.53016969126601"/>
    <n v="221.20236100334489"/>
    <n v="25352.879999999997"/>
    <n v="94"/>
    <n v="95"/>
    <n v="3.8720942974721173E-2"/>
    <n v="2.7351281035027888E-2"/>
    <n v="1"/>
    <n v="50.079125499476355"/>
    <n v="95"/>
    <n v="2.2841832813417805E-2"/>
    <n v="73.707588959873192"/>
    <n v="208.3644970512226"/>
    <n v="187911.50999999998"/>
    <n v="99"/>
    <n v="99"/>
    <n v="8.2411010145727451E-2"/>
    <n v="5.8855163311774018E-2"/>
    <n v="0"/>
    <n v="43.780434347697508"/>
    <n v="99"/>
    <n v="5.5417364519709619E-2"/>
    <n v="64.437032939373992"/>
    <n v="206.0896288896833"/>
    <n v="0"/>
    <n v="1"/>
  </r>
  <r>
    <x v="26"/>
    <s v="Argentina"/>
    <s v="MT"/>
    <n v="2742554"/>
    <n v="312540.25"/>
    <n v="78212207.769999996"/>
    <n v="12038807.21000002"/>
    <n v="205.9571"/>
    <n v="99"/>
    <n v="99"/>
    <n v="8.8245376525048227E-2"/>
    <n v="5.3018751574070329E-2"/>
    <n v="4"/>
    <n v="70.187632659909013"/>
    <n v="99"/>
    <n v="4.8867124482058232E-2"/>
    <n v="252.28008808584246"/>
    <n v="239.13401213293642"/>
    <n v="215.07100614062787"/>
    <n v="365.10794103850242"/>
    <n v="250.24683307190031"/>
    <n v="0"/>
    <n v="0"/>
    <n v="0"/>
    <n v="0"/>
    <n v="0"/>
    <n v="0"/>
    <n v="0"/>
    <n v="0"/>
    <n v="648.65000000000407"/>
    <n v="648.65000000000407"/>
    <n v="0"/>
    <n v="0"/>
    <n v="0"/>
    <n v="0"/>
    <n v="13966.46"/>
    <n v="0"/>
    <n v="13966.46"/>
    <n v="40628.732000000004"/>
    <n v="93333.91"/>
    <n v="264152.90000000002"/>
    <n v="0"/>
    <n v="0"/>
    <n v="0"/>
    <n v="0"/>
    <n v="0"/>
    <n v="0"/>
    <n v="0"/>
    <n v="0"/>
    <n v="13966.46"/>
    <n v="12417.575000000001"/>
    <n v="93333.91"/>
    <n v="109998"/>
    <n v="0"/>
    <n v="28211.156999999999"/>
    <n v="0"/>
    <n v="154154.9"/>
    <n v="0"/>
    <n v="45812.053"/>
    <n v="0"/>
    <n v="28281.01"/>
    <n v="0"/>
    <n v="28281.01"/>
    <n v="0"/>
    <n v="660984.85485100013"/>
    <n v="0"/>
    <n v="688536.84565100004"/>
    <n v="0"/>
    <n v="0"/>
    <n v="1382.8710000000001"/>
    <n v="0"/>
    <n v="130071.12599999999"/>
    <n v="0"/>
    <n v="0"/>
    <n v="55100.512036999993"/>
    <n v="0"/>
    <n v="72000"/>
    <n v="0"/>
    <n v="187"/>
    <n v="364569.02999999997"/>
    <n v="99"/>
    <n v="100"/>
    <n v="0.54383059555878399"/>
    <n v="0.50506601247109773"/>
    <n v="0"/>
    <n v="74.644393071376811"/>
    <n v="100"/>
    <n v="0.47531092746651987"/>
    <n v="112.22854125732852"/>
    <n v="161.89059509525535"/>
    <n v="0"/>
    <n v="0"/>
    <n v="0"/>
    <n v="0"/>
    <n v="71074.34"/>
    <n v="74"/>
    <n v="70"/>
    <n v="5.6549959232517648E-2"/>
    <n v="4.9232423133713572E-2"/>
    <n v="3"/>
    <n v="41.178060342406646"/>
    <n v="67"/>
    <n v="3.8629788542115184E-2"/>
    <n v="61.911597829129597"/>
    <n v="172.69796159908063"/>
    <n v="762135"/>
    <n v="158.13"/>
    <n v="7040000"/>
    <n v="0"/>
    <n v="0"/>
    <n v="178239.52999999997"/>
    <n v="99"/>
    <n v="100"/>
    <n v="0.13792418142133123"/>
    <n v="8.2309723969900037E-2"/>
    <n v="2"/>
    <n v="120.53634564831171"/>
    <n v="100"/>
    <n v="7.580022309596221E-2"/>
    <n v="181.22752003172857"/>
    <n v="251.93899737056083"/>
    <n v="0"/>
    <n v="0"/>
    <n v="0"/>
    <n v="0"/>
    <n v="132635.44"/>
    <n v="95"/>
    <n v="98"/>
    <n v="0.13997804912242037"/>
    <n v="0.11025015393076507"/>
    <n v="0"/>
    <n v="37.679784564014724"/>
    <n v="98"/>
    <n v="0.10881786917797451"/>
    <n v="56.651907564793831"/>
    <n v="190.89161788131437"/>
    <n v="0"/>
    <n v="183605.48"/>
    <n v="99"/>
    <n v="100"/>
    <n v="5.0204246213788883E-2"/>
    <n v="4.4887595725307192E-2"/>
    <n v="4"/>
    <n v="41.949696566544468"/>
    <n v="100"/>
    <n v="3.9904270885543699E-2"/>
    <n v="63.071760089856838"/>
    <n v="168.15904541629146"/>
    <n v="140761.75999999998"/>
    <n v="100"/>
    <n v="99"/>
    <n v="0.11238635034242961"/>
    <n v="9.7504141851563267E-2"/>
    <n v="3"/>
    <n v="57.498666502396325"/>
    <n v="99"/>
    <n v="9.917051797192182E-2"/>
    <n v="86.449781427454951"/>
    <n v="173.29922899514759"/>
    <n v="0"/>
    <n v="0"/>
    <n v="0"/>
    <n v="0"/>
    <n v="112568.95999999999"/>
    <n v="91"/>
    <n v="91"/>
    <n v="7.4438812159277445E-2"/>
    <n v="9.3570354709315545E-2"/>
    <n v="2"/>
    <n v="33.145950753399021"/>
    <n v="89"/>
    <n v="8.4224878455295749E-2"/>
    <n v="49.835246139440642"/>
    <n v="119.60994354038628"/>
    <n v="48026.18"/>
    <n v="95"/>
    <n v="96"/>
    <n v="0.19126610676037756"/>
    <n v="9.980163932254138E-2"/>
    <n v="2"/>
    <n v="193.13068842691774"/>
    <n v="96"/>
    <n v="0.12134186102457814"/>
    <n v="290.37379155123739"/>
    <n v="288.14193591911749"/>
    <n v="5051.49"/>
    <n v="35"/>
    <n v="65"/>
    <n v="1.1861095460370119E-2"/>
    <n v="6.9982244825832424E-3"/>
    <n v="1"/>
    <n v="87.301769551569052"/>
    <n v="76"/>
    <n v="8.3140297081306658E-3"/>
    <n v="131.25902486188346"/>
    <n v="254.8256019511075"/>
    <n v="25839.040000000001"/>
    <n v="94"/>
    <n v="96"/>
    <n v="3.6083284403305563E-2"/>
    <n v="2.3864563041062839E-2"/>
    <n v="0"/>
    <n v="71.510582494166712"/>
    <n v="95"/>
    <n v="2.1355828505105798E-2"/>
    <n v="107.51682782266009"/>
    <n v="227.33102042490742"/>
    <n v="192207.82000000004"/>
    <n v="99"/>
    <n v="99"/>
    <n v="7.6847532257677015E-2"/>
    <n v="5.1538168521262993E-2"/>
    <n v="0"/>
    <n v="46.389484874201266"/>
    <n v="99"/>
    <n v="4.9923863265806258E-2"/>
    <n v="69.747023224265405"/>
    <n v="224.1852686846976"/>
    <n v="0"/>
    <n v="1"/>
  </r>
  <r>
    <x v="27"/>
    <s v="Argentina"/>
    <s v="MT"/>
    <n v="2600962"/>
    <n v="299544.86000000004"/>
    <n v="78255449.960000008"/>
    <n v="10836385.20999998"/>
    <n v="213.05170000000001"/>
    <n v="99"/>
    <n v="100"/>
    <n v="9.4918667684589897E-2"/>
    <n v="5.6579884331457171E-2"/>
    <n v="4"/>
    <n v="71.966503242016046"/>
    <n v="99"/>
    <n v="4.9617642052592011E-2"/>
    <n v="267.4083852016031"/>
    <n v="245.65084397027081"/>
    <n v="223.16613583823514"/>
    <n v="414.39470327669346"/>
    <n v="261.24784768465065"/>
    <n v="0"/>
    <n v="1055.9199999999998"/>
    <n v="1055.9199999999998"/>
    <n v="0"/>
    <n v="2693921.85"/>
    <n v="0"/>
    <n v="728.78000000000975"/>
    <n v="1784.7000000000096"/>
    <n v="728.78000000000975"/>
    <n v="1784.7000000000096"/>
    <n v="0"/>
    <n v="930453.44999999646"/>
    <n v="0"/>
    <n v="834355.8"/>
    <n v="10060.924999999999"/>
    <n v="0"/>
    <n v="10060.924999999999"/>
    <n v="25676.323"/>
    <n v="275671.93"/>
    <n v="305792.95"/>
    <n v="0"/>
    <n v="1469.1020000000001"/>
    <n v="0"/>
    <n v="36363"/>
    <n v="0"/>
    <n v="0"/>
    <n v="0"/>
    <n v="0"/>
    <n v="10060.924999999999"/>
    <n v="4043.7269999999999"/>
    <n v="275671.93"/>
    <n v="72727"/>
    <n v="0"/>
    <n v="20163.493999999999"/>
    <n v="0"/>
    <n v="196702.95"/>
    <n v="7343.2430000000004"/>
    <n v="1096.761"/>
    <n v="165.44300000000001"/>
    <n v="15806.574000000001"/>
    <n v="0"/>
    <n v="15806.574000000001"/>
    <n v="260660.19"/>
    <n v="60038.941065000006"/>
    <n v="11149.96"/>
    <n v="519999.92130300001"/>
    <n v="0"/>
    <n v="0"/>
    <n v="2080.7510000000002"/>
    <n v="0"/>
    <n v="62230.02"/>
    <n v="0"/>
    <n v="0"/>
    <n v="149867.16925499999"/>
    <n v="0"/>
    <n v="0"/>
    <n v="0"/>
    <n v="137"/>
    <n v="311672.03000000003"/>
    <n v="99"/>
    <n v="100"/>
    <n v="0.51266263934501521"/>
    <n v="0.48077606969607839"/>
    <n v="4"/>
    <n v="74.444178497918031"/>
    <n v="100"/>
    <n v="0.47059721756517164"/>
    <n v="115.92947911981663"/>
    <n v="166.05500461494731"/>
    <n v="1810.1999999999987"/>
    <n v="236216000"/>
    <n v="1232.4299999999962"/>
    <n v="58613378"/>
    <n v="67886.819999999992"/>
    <n v="74"/>
    <n v="70"/>
    <n v="5.9274430696202855E-2"/>
    <n v="5.236010190546312E-2"/>
    <n v="4"/>
    <n v="40.566449859558894"/>
    <n v="65"/>
    <n v="3.6312954624167414E-2"/>
    <n v="63.172802720770761"/>
    <n v="176.29096340055403"/>
    <n v="0"/>
    <n v="306.32"/>
    <n v="11520000"/>
    <n v="0"/>
    <n v="0"/>
    <n v="144953.54"/>
    <n v="99"/>
    <n v="99"/>
    <n v="0.12961854530171804"/>
    <n v="7.4533683425419217E-2"/>
    <n v="4"/>
    <n v="120.5632289935421"/>
    <n v="99"/>
    <n v="7.4269522769415772E-2"/>
    <n v="187.74916481367845"/>
    <n v="270.81810909895677"/>
    <n v="0"/>
    <n v="0"/>
    <n v="0"/>
    <n v="0"/>
    <n v="95118.919999999984"/>
    <n v="95"/>
    <n v="98"/>
    <n v="0.11467606315969199"/>
    <n v="8.8036582258605042E-2"/>
    <n v="0"/>
    <n v="38.493937276706141"/>
    <n v="98"/>
    <n v="9.5373849751561462E-2"/>
    <n v="59.945346806187672"/>
    <n v="202.84894056829074"/>
    <n v="0"/>
    <n v="180811.31"/>
    <n v="98"/>
    <n v="100"/>
    <n v="5.1155490040660813E-2"/>
    <n v="4.9220150715178865E-2"/>
    <n v="4"/>
    <n v="37.164196661566919"/>
    <n v="100"/>
    <n v="4.3573819431156659E-2"/>
    <n v="57.874585331106509"/>
    <n v="161.84990651303835"/>
    <n v="114747.42"/>
    <n v="99"/>
    <n v="98"/>
    <n v="0.10487968049441058"/>
    <n v="8.850299078066963E-2"/>
    <n v="4"/>
    <n v="58.943240964285543"/>
    <n v="97"/>
    <n v="8.9553731181975751E-2"/>
    <n v="91.790377172535585"/>
    <n v="184.54256444284323"/>
    <n v="0"/>
    <n v="0"/>
    <n v="0"/>
    <n v="0"/>
    <n v="101719.99"/>
    <n v="92"/>
    <n v="91"/>
    <n v="7.2662037485676123E-2"/>
    <n v="9.4146151648688642E-2"/>
    <n v="4"/>
    <n v="32.207599936940774"/>
    <n v="88"/>
    <n v="8.4782161684545221E-2"/>
    <n v="50.155839714094043"/>
    <n v="120.18994653853188"/>
    <n v="35737.17"/>
    <n v="94"/>
    <n v="97"/>
    <n v="0.15218897143648602"/>
    <n v="8.2690654666672858E-2"/>
    <n v="4"/>
    <n v="199.51199718896513"/>
    <n v="97"/>
    <n v="0.11250412285118523"/>
    <n v="310.69349382259486"/>
    <n v="286.60904654733434"/>
    <n v="8006.42"/>
    <n v="34"/>
    <n v="64"/>
    <n v="1.8244550174613277E-2"/>
    <n v="1.2350467059671912E-2"/>
    <n v="4"/>
    <n v="82.132711331875456"/>
    <n v="73"/>
    <n v="1.2502516666239858E-2"/>
    <n v="127.90257929528866"/>
    <n v="230.04506508526907"/>
    <n v="29233.910000000003"/>
    <n v="93"/>
    <n v="95"/>
    <n v="4.3517707490107187E-2"/>
    <n v="3.0063577519075384E-2"/>
    <n v="4"/>
    <n v="67.855350979039969"/>
    <n v="93"/>
    <n v="2.5390880360681448E-2"/>
    <n v="105.66891398650388"/>
    <n v="225.41794785576062"/>
    <n v="245490.30000000005"/>
    <n v="99"/>
    <n v="99"/>
    <n v="9.9381255882026329E-2"/>
    <n v="7.3294081425921226E-2"/>
    <n v="3"/>
    <n v="69.633832662845265"/>
    <n v="99"/>
    <n v="6.5980445509202262E-2"/>
    <n v="108.43848521944389"/>
    <n v="211.15371030953153"/>
    <n v="0"/>
    <n v="1"/>
  </r>
  <r>
    <x v="28"/>
    <s v="Argentina"/>
    <s v="MT"/>
    <n v="2611285"/>
    <n v="299381.44"/>
    <n v="83652464.069999993"/>
    <n v="11862310.609999981"/>
    <n v="219.56909999999999"/>
    <n v="99"/>
    <n v="100"/>
    <n v="8.7810770133510435E-2"/>
    <n v="5.1598788931177558E-2"/>
    <n v="4"/>
    <n v="79.144271379552023"/>
    <n v="100"/>
    <n v="4.8021431359721659E-2"/>
    <n v="279.28858520800623"/>
    <n v="269.24796886139785"/>
    <n v="235.40330133119085"/>
    <n v="448.63987487761563"/>
    <n v="279.41766887753624"/>
    <n v="0"/>
    <n v="1178.1299999999997"/>
    <n v="1178.1299999999997"/>
    <n v="0"/>
    <n v="2888937.45"/>
    <n v="0"/>
    <n v="894.3000000000186"/>
    <n v="2072.4300000000185"/>
    <n v="894.3000000000186"/>
    <n v="2072.4300000000185"/>
    <n v="0"/>
    <n v="1117798.0499999882"/>
    <n v="0"/>
    <n v="86622.24"/>
    <n v="16071.749"/>
    <n v="0"/>
    <n v="16071.749"/>
    <n v="9501.8289999999997"/>
    <n v="501382.96000000008"/>
    <n v="217232.56999999998"/>
    <n v="11867.611999999999"/>
    <n v="4548.3639999999996"/>
    <n v="355516.82999999996"/>
    <n v="128253.97"/>
    <n v="0"/>
    <n v="0"/>
    <n v="0"/>
    <n v="0"/>
    <n v="4204.1369999999997"/>
    <n v="3615.7179999999998"/>
    <n v="145866.13"/>
    <n v="67498.549999999988"/>
    <n v="0"/>
    <n v="1337.7470000000001"/>
    <n v="0"/>
    <n v="21480.05"/>
    <n v="4173.1890000000003"/>
    <n v="0"/>
    <n v="118.762"/>
    <n v="5957.7139999999999"/>
    <n v="0"/>
    <n v="5957.7139999999999"/>
    <n v="120669.12"/>
    <n v="0"/>
    <n v="6594.6900000000005"/>
    <n v="232027.38579299999"/>
    <n v="0"/>
    <n v="0"/>
    <n v="2647.123"/>
    <n v="0"/>
    <n v="38470.366000000002"/>
    <n v="0"/>
    <n v="0"/>
    <n v="138968.36640499998"/>
    <n v="0"/>
    <n v="1449500"/>
    <n v="1493091.15"/>
    <n v="181"/>
    <n v="373447.66000000003"/>
    <n v="99"/>
    <n v="100"/>
    <n v="0.58321061859145484"/>
    <n v="0.52564096952365402"/>
    <n v="0"/>
    <n v="78.054400176142835"/>
    <n v="100"/>
    <n v="0.49571254950426075"/>
    <n v="128.15719050833093"/>
    <n v="182.17207388580232"/>
    <n v="1312.9299999999994"/>
    <n v="126628100"/>
    <n v="1873.8200000000043"/>
    <n v="82178632"/>
    <n v="61719.34"/>
    <n v="73"/>
    <n v="69"/>
    <n v="4.9101171756471169E-2"/>
    <n v="4.3436091842107193E-2"/>
    <n v="3"/>
    <n v="40.589533184767596"/>
    <n v="64"/>
    <n v="2.9821332560699725E-2"/>
    <n v="66.643783377563039"/>
    <n v="185.60373053243927"/>
    <n v="0"/>
    <n v="316.2"/>
    <n v="12320000"/>
    <n v="0"/>
    <n v="0"/>
    <n v="164977.08999999997"/>
    <n v="99"/>
    <n v="100"/>
    <n v="0.13321612921736065"/>
    <n v="7.7403722864217095E-2"/>
    <n v="2"/>
    <n v="121.86185493731233"/>
    <n v="100"/>
    <n v="7.7251185840828768E-2"/>
    <n v="200.08446575281184"/>
    <n v="282.57943251393266"/>
    <n v="0"/>
    <n v="0"/>
    <n v="0"/>
    <n v="0"/>
    <n v="81065.489999999991"/>
    <n v="94"/>
    <n v="98"/>
    <n v="9.5494174539479226E-2"/>
    <n v="6.8461550020439396E-2"/>
    <n v="0"/>
    <n v="42.488957107904959"/>
    <n v="98"/>
    <n v="7.8091615964441627E-2"/>
    <n v="69.762439507445123"/>
    <n v="229.0212278985793"/>
    <n v="0"/>
    <n v="179661.16"/>
    <n v="99"/>
    <n v="100"/>
    <n v="4.8968278708851343E-2"/>
    <n v="4.4625798271866961E-2"/>
    <n v="4"/>
    <n v="41.643191282133834"/>
    <n v="100"/>
    <n v="4.0440030232338699E-2"/>
    <n v="68.373780164548577"/>
    <n v="180.16666017296114"/>
    <n v="122279.13000000002"/>
    <n v="100"/>
    <n v="99"/>
    <n v="0.1025977953920492"/>
    <n v="8.6056129586819394E-2"/>
    <n v="4"/>
    <n v="58.197312038851464"/>
    <n v="99"/>
    <n v="8.894530884622065E-2"/>
    <n v="95.553921229357073"/>
    <n v="195.75001621290565"/>
    <n v="0"/>
    <n v="0"/>
    <n v="0"/>
    <n v="0"/>
    <n v="101893.59999999999"/>
    <n v="87"/>
    <n v="89"/>
    <n v="6.8884807814082544E-2"/>
    <n v="8.6051336927250338E-2"/>
    <n v="3"/>
    <n v="32.555185124855626"/>
    <n v="87"/>
    <n v="8.1396174595455409E-2"/>
    <n v="53.452221177343979"/>
    <n v="131.43511712217452"/>
    <n v="55341.020000000004"/>
    <n v="92"/>
    <n v="96"/>
    <n v="0.18442922780023555"/>
    <n v="0.11684170443280294"/>
    <n v="2"/>
    <n v="187.17889102643977"/>
    <n v="96"/>
    <n v="0.13401355394278555"/>
    <n v="307.32823187776592"/>
    <n v="259.16565740927797"/>
    <n v="6857.45"/>
    <n v="35"/>
    <n v="65"/>
    <n v="1.4516512064593907E-2"/>
    <n v="9.6521067141242239E-3"/>
    <n v="1"/>
    <n v="52.218948733544671"/>
    <n v="76"/>
    <n v="1.1979178667179581E-2"/>
    <n v="85.738071728019221"/>
    <n v="246.93676366579413"/>
    <n v="30191.16"/>
    <n v="87"/>
    <n v="93"/>
    <n v="4.1268554867819579E-2"/>
    <n v="2.8330093367378906E-2"/>
    <n v="0"/>
    <n v="52.387535937072215"/>
    <n v="94"/>
    <n v="2.5486074804245314E-2"/>
    <n v="86.014874346590219"/>
    <n v="239.17558384639744"/>
    <n v="201692.68000000002"/>
    <n v="100"/>
    <n v="100"/>
    <n v="8.1093653653889861E-2"/>
    <n v="5.4946389245632082E-2"/>
    <n v="1"/>
    <n v="44.117635131184741"/>
    <n v="100"/>
    <n v="5.745116238500813E-2"/>
    <n v="72.436559086036084"/>
    <n v="242.32225229988509"/>
    <n v="0"/>
    <n v="1"/>
  </r>
  <r>
    <x v="29"/>
    <s v="Argentina"/>
    <s v="MT"/>
    <n v="2502314"/>
    <n v="289135.34000000003"/>
    <n v="85165378.280000001"/>
    <n v="11402111.130000003"/>
    <n v="225.53700000000001"/>
    <n v="99"/>
    <n v="100"/>
    <n v="8.9604013358364348E-2"/>
    <n v="5.1842883830205098E-2"/>
    <n v="4"/>
    <n v="82.907824216342448"/>
    <n v="100"/>
    <n v="4.7970721570434055E-2"/>
    <n v="301.10248027821996"/>
    <n v="279.44162569744162"/>
    <n v="247.4939778191563"/>
    <n v="494.72064496721867"/>
    <n v="294.55195023894345"/>
    <n v="0"/>
    <n v="377.31999999999982"/>
    <n v="377.31999999999982"/>
    <n v="0"/>
    <n v="1296377.25"/>
    <n v="0"/>
    <n v="547.1699999999995"/>
    <n v="924.48999999999933"/>
    <n v="547.1699999999995"/>
    <n v="924.48999999999933"/>
    <n v="0"/>
    <n v="441652.05000000016"/>
    <n v="254639.33000000002"/>
    <n v="0"/>
    <n v="13175.642"/>
    <n v="0"/>
    <n v="13175.642"/>
    <n v="0"/>
    <n v="280071.75"/>
    <n v="0"/>
    <n v="1940.3030000000001"/>
    <n v="0"/>
    <n v="59883.58"/>
    <n v="0"/>
    <n v="348.97300000000001"/>
    <n v="0"/>
    <n v="10034"/>
    <n v="0"/>
    <n v="10126.223"/>
    <n v="0"/>
    <n v="199997.63"/>
    <n v="0"/>
    <n v="760.14300000000003"/>
    <n v="0"/>
    <n v="10156.540000000001"/>
    <n v="0"/>
    <n v="0"/>
    <n v="0"/>
    <n v="36.972000000000001"/>
    <n v="12485.26"/>
    <n v="0"/>
    <n v="12485.26"/>
    <n v="0"/>
    <n v="0"/>
    <n v="3928.6000000000004"/>
    <n v="425654.059664"/>
    <n v="157.33199999999999"/>
    <n v="0"/>
    <n v="792.62400000000002"/>
    <n v="0"/>
    <n v="26647.83"/>
    <n v="200000.04"/>
    <n v="0"/>
    <n v="50000"/>
    <n v="0"/>
    <n v="315000"/>
    <n v="0"/>
    <n v="151"/>
    <n v="461451.52999999997"/>
    <n v="99"/>
    <n v="100"/>
    <n v="0.66599496433250238"/>
    <n v="0.67570774127781597"/>
    <n v="3"/>
    <n v="65.47618608145315"/>
    <n v="100"/>
    <n v="0.59415875138206498"/>
    <n v="111.58529514237745"/>
    <n v="167.97151648841643"/>
    <n v="1867.8400000000001"/>
    <n v="175806580"/>
    <n v="1751.8799999999987"/>
    <n v="89850170"/>
    <n v="43122.8"/>
    <n v="70"/>
    <n v="62"/>
    <n v="3.705717608155229E-2"/>
    <n v="3.1572557344836411E-2"/>
    <n v="3"/>
    <n v="41.498176865938284"/>
    <n v="58"/>
    <n v="2.2883388499566198E-2"/>
    <n v="70.721686625054801"/>
    <n v="200.02586288459929"/>
    <n v="0"/>
    <n v="366.33"/>
    <n v="13376000"/>
    <n v="0"/>
    <n v="0"/>
    <n v="142098.43"/>
    <n v="99"/>
    <n v="100"/>
    <n v="0.12227567300371166"/>
    <n v="6.9358681560353574E-2"/>
    <n v="2"/>
    <n v="91.69618503132827"/>
    <n v="100"/>
    <n v="7.1516072228586261E-2"/>
    <n v="156.26972923288719"/>
    <n v="300.44350855952456"/>
    <n v="0"/>
    <n v="0"/>
    <n v="0"/>
    <n v="0"/>
    <n v="122326.06"/>
    <n v="93"/>
    <n v="97"/>
    <n v="0.13960464285882412"/>
    <n v="0.10747390830237089"/>
    <n v="1"/>
    <n v="47.84865022925004"/>
    <n v="98"/>
    <n v="0.10315143690715482"/>
    <n v="81.544238868055302"/>
    <n v="221.37083937797064"/>
    <n v="0"/>
    <n v="263197.81"/>
    <n v="99"/>
    <n v="100"/>
    <n v="6.4978126915854056E-2"/>
    <n v="6.8012291703695646E-2"/>
    <n v="4"/>
    <n v="41.159347574856653"/>
    <n v="100"/>
    <n v="5.6186005078754417E-2"/>
    <n v="70.14424971690633"/>
    <n v="162.81835829105114"/>
    <n v="119559.23000000001"/>
    <n v="100"/>
    <n v="99"/>
    <n v="0.10382600940868054"/>
    <n v="8.7535842878465345E-2"/>
    <n v="3"/>
    <n v="58.025799389807723"/>
    <n v="99"/>
    <n v="8.6297271142227724E-2"/>
    <n v="98.888257522045052"/>
    <n v="202.13607866159725"/>
    <n v="0"/>
    <n v="0"/>
    <n v="0"/>
    <n v="0"/>
    <n v="122748.8"/>
    <n v="89"/>
    <n v="89"/>
    <n v="8.0120337709848333E-2"/>
    <n v="0.1078453215563884"/>
    <n v="3"/>
    <n v="31.034217580895067"/>
    <n v="88"/>
    <n v="9.4747565153188829E-2"/>
    <n v="52.888882745384237"/>
    <n v="126.60913850074299"/>
    <n v="35108.81"/>
    <n v="90"/>
    <n v="96"/>
    <n v="0.13668814389686312"/>
    <n v="7.7115232570749065E-2"/>
    <n v="1"/>
    <n v="202.01807947097805"/>
    <n v="96"/>
    <n v="0.11847630465724721"/>
    <n v="344.28161398745084"/>
    <n v="302.07463938538507"/>
    <n v="4672.68"/>
    <n v="34"/>
    <n v="65"/>
    <n v="1.1355259754723623E-2"/>
    <n v="6.8422485206930074E-3"/>
    <n v="0"/>
    <n v="52.471710131132475"/>
    <n v="76"/>
    <n v="1.0603934449127564E-2"/>
    <n v="89.422912542949831"/>
    <n v="282.82762140784308"/>
    <n v="26453.23"/>
    <n v="74"/>
    <n v="87"/>
    <n v="3.9623475115032995E-2"/>
    <n v="2.5823806157644277E-2"/>
    <n v="2"/>
    <n v="75.457338346320995"/>
    <n v="90"/>
    <n v="2.2945057560674317E-2"/>
    <n v="128.59529355539999"/>
    <n v="261.49049133130433"/>
    <n v="180787.3"/>
    <n v="99"/>
    <n v="99"/>
    <n v="7.7639911892133234E-2"/>
    <n v="5.1237777035258739E-2"/>
    <n v="1"/>
    <n v="48.633420613815254"/>
    <n v="99"/>
    <n v="5.5474727246147257E-2"/>
    <n v="82.881653892072848"/>
    <n v="258.2369279258001"/>
    <n v="0"/>
    <n v="1"/>
  </r>
  <r>
    <x v="30"/>
    <s v="Argentina"/>
    <s v="MT"/>
    <n v="2931932"/>
    <n v="343165.81"/>
    <n v="104097938.94999999"/>
    <n v="11285001.910000024"/>
    <n v="230.494"/>
    <n v="99"/>
    <n v="100"/>
    <n v="0.10571316954327833"/>
    <n v="6.2111449095920909E-2"/>
    <n v="4"/>
    <n v="84.394232172134494"/>
    <n v="100"/>
    <n v="5.5495007175992796E-2"/>
    <n v="304.16978019563072"/>
    <n v="293.30407472501429"/>
    <n v="258.43117802193126"/>
    <n v="491.23505825089541"/>
    <n v="303.34589261674989"/>
    <n v="0"/>
    <n v="0"/>
    <n v="0"/>
    <n v="0"/>
    <n v="0"/>
    <n v="0"/>
    <n v="0"/>
    <n v="0"/>
    <n v="0"/>
    <n v="0"/>
    <n v="0"/>
    <n v="0"/>
    <n v="140780.66999999998"/>
    <n v="0"/>
    <n v="12754.504000000001"/>
    <n v="0"/>
    <n v="12754.504000000001"/>
    <n v="0"/>
    <n v="299689.59000000003"/>
    <n v="0"/>
    <n v="1822.7429999999999"/>
    <n v="0"/>
    <n v="52044.24"/>
    <n v="0"/>
    <n v="10931.761"/>
    <n v="0"/>
    <n v="247645.34999999998"/>
    <n v="0"/>
    <n v="0"/>
    <n v="0"/>
    <n v="0"/>
    <n v="0"/>
    <n v="0"/>
    <n v="0"/>
    <n v="0"/>
    <n v="0"/>
    <n v="0"/>
    <n v="0"/>
    <n v="129.71"/>
    <n v="5112.7820000000002"/>
    <n v="0"/>
    <n v="5112.7820000000002"/>
    <n v="0"/>
    <n v="0"/>
    <n v="13188.32"/>
    <n v="144367.49000000002"/>
    <n v="0"/>
    <n v="0"/>
    <n v="256.226"/>
    <n v="0"/>
    <n v="18253.222000000002"/>
    <n v="0"/>
    <n v="0"/>
    <n v="19200"/>
    <n v="0"/>
    <n v="0"/>
    <n v="0"/>
    <n v="139"/>
    <n v="282790.73000000004"/>
    <n v="97"/>
    <n v="98"/>
    <n v="0.46285793366600242"/>
    <n v="0.41800131522837924"/>
    <n v="3"/>
    <n v="75.087457117968768"/>
    <n v="98"/>
    <n v="0.49897096668878377"/>
    <n v="133.82833760210337"/>
    <n v="197.35618900944874"/>
    <n v="0"/>
    <n v="0"/>
    <n v="0"/>
    <n v="0"/>
    <n v="37308.9"/>
    <n v="62"/>
    <n v="51"/>
    <n v="3.2011252970952607E-2"/>
    <n v="2.7573692514114723E-2"/>
    <n v="3"/>
    <n v="40.870802921190609"/>
    <n v="49"/>
    <n v="1.7397214903399145E-2"/>
    <n v="72.844011787651979"/>
    <n v="206.91331156908942"/>
    <n v="0"/>
    <n v="378.56000000000006"/>
    <n v="14080000"/>
    <n v="0"/>
    <n v="0"/>
    <n v="138048.91"/>
    <n v="99"/>
    <n v="100"/>
    <n v="0.11848786525893543"/>
    <n v="6.8018054606250294E-2"/>
    <n v="2"/>
    <n v="122.44697225414671"/>
    <n v="100"/>
    <n v="6.6378260664765112E-2"/>
    <n v="218.23717795421084"/>
    <n v="310.47765882396322"/>
    <n v="0"/>
    <n v="0"/>
    <n v="0"/>
    <n v="0"/>
    <n v="124891.87000000001"/>
    <n v="92"/>
    <n v="97"/>
    <n v="0.14513362531641733"/>
    <n v="0.11076381305992263"/>
    <n v="0"/>
    <n v="39.808287531424199"/>
    <n v="97"/>
    <n v="0.1050043594840863"/>
    <n v="70.950291135137519"/>
    <n v="233.53438394348643"/>
    <n v="0"/>
    <n v="206999.12"/>
    <n v="99"/>
    <n v="100"/>
    <n v="5.6086372331985615E-2"/>
    <n v="5.3994970942013061E-2"/>
    <n v="4"/>
    <n v="38.726585883232147"/>
    <n v="99"/>
    <n v="5.1401104135284703E-2"/>
    <n v="69.022374823741316"/>
    <n v="185.13337791001234"/>
    <n v="145752.15"/>
    <n v="99"/>
    <n v="99"/>
    <n v="0.12609169039102955"/>
    <n v="0.10772027498455132"/>
    <n v="3"/>
    <n v="57.323221267328002"/>
    <n v="99"/>
    <n v="0.10157815143393256"/>
    <n v="102.16714885085949"/>
    <n v="208.62660935018798"/>
    <n v="0"/>
    <n v="0"/>
    <n v="0"/>
    <n v="0"/>
    <n v="98518.8"/>
    <n v="91"/>
    <n v="90"/>
    <n v="6.4875512319317707E-2"/>
    <n v="8.7374125682383535E-2"/>
    <n v="3"/>
    <n v="30.095934461790829"/>
    <n v="88"/>
    <n v="8.5586841216342288E-2"/>
    <n v="53.639969073336438"/>
    <n v="132.33619512214926"/>
    <n v="37701.93"/>
    <n v="87"/>
    <n v="95"/>
    <n v="0.14781409634355047"/>
    <n v="8.3592501387766249E-2"/>
    <n v="2"/>
    <n v="200.66299005013707"/>
    <n v="96"/>
    <n v="0.12958497288193332"/>
    <n v="357.64154770199127"/>
    <n v="315.15864015449614"/>
    <n v="4482.63"/>
    <n v="35"/>
    <n v="65"/>
    <n v="1.1293749599757425E-2"/>
    <n v="6.6259075595660058E-3"/>
    <n v="1"/>
    <n v="87.135266665299923"/>
    <n v="76"/>
    <n v="1.0077504786099985E-2"/>
    <n v="155.30114258646921"/>
    <n v="303.78999605142519"/>
    <n v="30023.23"/>
    <n v="92"/>
    <n v="95"/>
    <n v="4.3473307835451273E-2"/>
    <n v="2.9585480937097033E-2"/>
    <n v="1"/>
    <n v="70.924406355357689"/>
    <n v="94"/>
    <n v="2.6255799448111832E-2"/>
    <n v="126.40853429143719"/>
    <n v="261.89351179070337"/>
    <n v="198728.77"/>
    <n v="98"/>
    <n v="97"/>
    <n v="8.3772230345279197E-2"/>
    <n v="5.6854229776237539E-2"/>
    <n v="2"/>
    <n v="76.37583366209374"/>
    <n v="97"/>
    <n v="5.714743899380513E-2"/>
    <n v="136.12461047807651"/>
    <n v="262.61406619685715"/>
    <n v="0"/>
    <n v="1"/>
  </r>
  <r>
    <x v="31"/>
    <s v="Argentina"/>
    <s v="MT"/>
    <n v="2738055"/>
    <n v="317705.34999999998"/>
    <n v="100887523.59999999"/>
    <n v="11690327.739999989"/>
    <n v="239.60769999999999"/>
    <n v="99"/>
    <n v="100"/>
    <n v="9.8534009932661648E-2"/>
    <n v="5.5647601398177447E-2"/>
    <n v="4"/>
    <n v="84.873127615332265"/>
    <n v="100"/>
    <n v="5.0485020334807562E-2"/>
    <n v="320.25863966879928"/>
    <n v="299.44898564012692"/>
    <n v="270.06484345907978"/>
    <n v="513.70809954617084"/>
    <n v="317.55059711773816"/>
    <n v="0"/>
    <n v="0"/>
    <n v="0"/>
    <n v="0"/>
    <n v="0"/>
    <n v="0"/>
    <n v="0"/>
    <n v="0"/>
    <n v="0"/>
    <n v="0"/>
    <n v="0"/>
    <n v="0"/>
    <n v="0"/>
    <n v="0"/>
    <n v="3940.107"/>
    <n v="0"/>
    <n v="3940.107"/>
    <n v="0"/>
    <n v="49963.839999999997"/>
    <n v="0"/>
    <n v="0"/>
    <n v="0"/>
    <n v="0"/>
    <n v="0"/>
    <n v="0"/>
    <n v="0"/>
    <n v="0"/>
    <n v="0"/>
    <n v="1935.414"/>
    <n v="0"/>
    <n v="29759"/>
    <n v="0"/>
    <n v="2004.693"/>
    <n v="0"/>
    <n v="20204.84"/>
    <n v="0"/>
    <n v="0"/>
    <n v="0"/>
    <n v="0"/>
    <n v="0"/>
    <n v="0"/>
    <n v="0"/>
    <n v="0"/>
    <n v="0"/>
    <n v="0"/>
    <n v="0"/>
    <n v="0"/>
    <n v="0"/>
    <n v="0"/>
    <n v="0"/>
    <n v="3940.107"/>
    <n v="0"/>
    <n v="0"/>
    <n v="0"/>
    <n v="0"/>
    <n v="0"/>
    <n v="0"/>
    <n v="124"/>
    <n v="350786.08999999997"/>
    <n v="99"/>
    <n v="99"/>
    <n v="0.53526910410295658"/>
    <n v="0.50177510970721495"/>
    <n v="0"/>
    <n v="69.376317034746364"/>
    <n v="99"/>
    <n v="0.58192852713584609"/>
    <n v="124.41835839818692"/>
    <n v="191.30939046072211"/>
    <n v="0"/>
    <n v="0"/>
    <n v="0"/>
    <n v="0"/>
    <n v="37339.120000000003"/>
    <n v="66"/>
    <n v="61"/>
    <n v="3.0529180608036225E-2"/>
    <n v="2.67055073853853E-2"/>
    <n v="3"/>
    <n v="40.47936236824949"/>
    <n v="58"/>
    <n v="1.7149899718094965E-2"/>
    <n v="72.595029977456591"/>
    <n v="205.0158983393288"/>
    <n v="0"/>
    <n v="136.42000000000002"/>
    <n v="4752000"/>
    <n v="0"/>
    <n v="0"/>
    <n v="149774.06"/>
    <n v="99"/>
    <n v="100"/>
    <n v="0.12173966097648724"/>
    <n v="7.1413792745501969E-2"/>
    <n v="2"/>
    <n v="88.416413348133375"/>
    <n v="100"/>
    <n v="6.8060197549855317E-2"/>
    <n v="158.56455739385464"/>
    <n v="305.71955250461929"/>
    <n v="0"/>
    <n v="0"/>
    <n v="0"/>
    <n v="0"/>
    <n v="125918.79999999999"/>
    <n v="91"/>
    <n v="96"/>
    <n v="0.13974238940950254"/>
    <n v="0.10807085255438867"/>
    <n v="0"/>
    <n v="38.376422645144245"/>
    <n v="97"/>
    <n v="0.1015893852929878"/>
    <n v="68.82365208739003"/>
    <n v="231.89576282493164"/>
    <n v="0"/>
    <n v="246656.59"/>
    <n v="99"/>
    <n v="100"/>
    <n v="6.369730824937217E-2"/>
    <n v="6.2263253054065049E-2"/>
    <n v="2"/>
    <n v="46.864157596681245"/>
    <n v="100"/>
    <n v="5.901013267081899E-2"/>
    <n v="84.04541787614248"/>
    <n v="183.46891757483553"/>
    <n v="168823.16"/>
    <n v="99"/>
    <n v="99"/>
    <n v="0.13734721142797365"/>
    <n v="0.12074489560021993"/>
    <n v="0"/>
    <n v="56.91548519209104"/>
    <n v="99"/>
    <n v="0.11134523492418856"/>
    <n v="102.07130527683786"/>
    <n v="203.99724018908304"/>
    <n v="0"/>
    <n v="0"/>
    <n v="0"/>
    <n v="0"/>
    <n v="154954.79"/>
    <n v="92"/>
    <n v="90"/>
    <n v="9.9496541346125997E-2"/>
    <n v="0.13299123135454166"/>
    <n v="3"/>
    <n v="41.315860016422178"/>
    <n v="88"/>
    <n v="0.11994538575424499"/>
    <n v="74.09519125205216"/>
    <n v="134.17085990049097"/>
    <n v="36249.279999999999"/>
    <n v="95"/>
    <n v="97"/>
    <n v="0.13823457769170625"/>
    <n v="7.7778111649784432E-2"/>
    <n v="1"/>
    <n v="209.53980320606976"/>
    <n v="98"/>
    <n v="0.12312067356372461"/>
    <n v="375.78527440309597"/>
    <n v="318.73702981135079"/>
    <n v="6658.16"/>
    <n v="35"/>
    <n v="66"/>
    <n v="1.5013320259655726E-2"/>
    <n v="9.5240349024335313E-3"/>
    <n v="1"/>
    <n v="86.80087211859869"/>
    <n v="77"/>
    <n v="1.2095084578349945E-2"/>
    <n v="155.66727203345388"/>
    <n v="282.70207534814421"/>
    <n v="29299.989999999998"/>
    <n v="95"/>
    <n v="97"/>
    <n v="4.3610737451466472E-2"/>
    <n v="2.7941065539724037E-2"/>
    <n v="0"/>
    <n v="73.947987892591001"/>
    <n v="97"/>
    <n v="2.7716386339691899E-2"/>
    <n v="132.61711854547153"/>
    <n v="279.91340201822595"/>
    <n v="191792.69999999998"/>
    <n v="99"/>
    <n v="99"/>
    <n v="8.4140096094757325E-2"/>
    <n v="5.3099249220998485E-2"/>
    <n v="2"/>
    <n v="44.163208988849767"/>
    <n v="99"/>
    <n v="5.4374848600038925E-2"/>
    <n v="79.201580580254401"/>
    <n v="284.17629591741508"/>
    <n v="0"/>
    <n v="1"/>
  </r>
  <r>
    <x v="32"/>
    <s v="Argentina"/>
    <s v="MT"/>
    <n v="2297779"/>
    <n v="266922.84999999998"/>
    <n v="99182064.590000004"/>
    <n v="11642524.559999969"/>
    <n v="253.71019999999999"/>
    <n v="100"/>
    <n v="100"/>
    <n v="8.8672477503811895E-2"/>
    <n v="4.6837107648350966E-2"/>
    <n v="4"/>
    <n v="89.233279431202703"/>
    <n v="100"/>
    <n v="4.4583469886583293E-2"/>
    <n v="352.91467823329623"/>
    <n v="361.15481509812099"/>
    <n v="323.53629205471162"/>
    <n v="609.49249596260529"/>
    <n v="371.57577401110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307593.31000000006"/>
    <n v="99"/>
    <n v="100"/>
    <n v="0.49101777523485729"/>
    <n v="0.44078421139713025"/>
    <n v="0"/>
    <n v="73.802233820144323"/>
    <n v="100"/>
    <n v="0.52097706258027465"/>
    <n v="144.84987457290211"/>
    <n v="218.63505727741605"/>
    <n v="0"/>
    <n v="0"/>
    <n v="0"/>
    <n v="0"/>
    <n v="44216.36"/>
    <n v="74"/>
    <n v="69"/>
    <n v="3.746760618608963E-2"/>
    <n v="3.1681237432393462E-2"/>
    <n v="3"/>
    <n v="42.612951064211352"/>
    <n v="65"/>
    <n v="2.1114418626838913E-2"/>
    <n v="83.635417213448221"/>
    <n v="232.11458315428951"/>
    <n v="0"/>
    <n v="142.02000000000001"/>
    <n v="5225000"/>
    <n v="0"/>
    <n v="0"/>
    <n v="154039.15"/>
    <n v="100"/>
    <n v="100"/>
    <n v="0.11594167736978113"/>
    <n v="7.357986779906911E-2"/>
    <n v="2"/>
    <n v="85.513848265123045"/>
    <n v="100"/>
    <n v="6.8534034022512624E-2"/>
    <n v="167.83597940457346"/>
    <n v="309.26387441114804"/>
    <n v="0"/>
    <n v="0"/>
    <n v="0"/>
    <n v="0"/>
    <n v="137949.06"/>
    <n v="92"/>
    <n v="97"/>
    <n v="0.14754487614918452"/>
    <n v="0.1186094085565295"/>
    <n v="0"/>
    <n v="37.353562995850936"/>
    <n v="97"/>
    <n v="0.11108463989141312"/>
    <n v="73.312942369546079"/>
    <n v="244.14824580899651"/>
    <n v="0"/>
    <n v="211582.19"/>
    <n v="99"/>
    <n v="100"/>
    <n v="5.73764012953034E-2"/>
    <n v="5.350576598815289E-2"/>
    <n v="4"/>
    <n v="44.546487655344244"/>
    <n v="99"/>
    <n v="5.3741669743449717E-2"/>
    <n v="87.430323115487042"/>
    <n v="210.46570380049474"/>
    <n v="133663.01999999999"/>
    <n v="99"/>
    <n v="99"/>
    <n v="0.11248572287580356"/>
    <n v="9.5770205248707829E-2"/>
    <n v="2"/>
    <n v="57.271654370650118"/>
    <n v="99"/>
    <n v="9.6704966422998931E-2"/>
    <n v="112.40570268358103"/>
    <n v="230.52371074662238"/>
    <n v="0"/>
    <n v="0"/>
    <n v="0"/>
    <n v="0"/>
    <n v="155024.82999999999"/>
    <n v="93"/>
    <n v="91"/>
    <n v="0.10184094541843121"/>
    <n v="0.13329125546688417"/>
    <n v="3"/>
    <n v="44.57926401265285"/>
    <n v="88"/>
    <n v="0.12079233568514251"/>
    <n v="87.494652486013692"/>
    <n v="149.95791041989855"/>
    <n v="29530.29"/>
    <n v="95"/>
    <n v="97"/>
    <n v="0.12032131296852347"/>
    <n v="6.3475790110545119E-2"/>
    <n v="1"/>
    <n v="199.10806934148687"/>
    <n v="98"/>
    <n v="0.1138716987746537"/>
    <n v="390.78463317047965"/>
    <n v="372.03436979453977"/>
    <n v="5068.55"/>
    <n v="34"/>
    <n v="65"/>
    <n v="1.2550042953493533E-2"/>
    <n v="7.2632815540654115E-3"/>
    <n v="3"/>
    <n v="88.052674745941616"/>
    <n v="73"/>
    <n v="1.1580966015853704E-2"/>
    <n v="172.81887325850656"/>
    <n v="339.12589202040033"/>
    <n v="28947.200000000001"/>
    <n v="94"/>
    <n v="97"/>
    <n v="4.377926273045659E-2"/>
    <n v="2.7654413169031548E-2"/>
    <n v="0"/>
    <n v="76.876108602359537"/>
    <n v="96"/>
    <n v="2.8419273426960094E-2"/>
    <n v="150.88289489775778"/>
    <n v="310.70812686546537"/>
    <n v="193407.06"/>
    <n v="99"/>
    <n v="98"/>
    <n v="8.3980234106942053E-2"/>
    <n v="5.3642748803861211E-2"/>
    <n v="1"/>
    <n v="68.818203383255081"/>
    <n v="98"/>
    <n v="5.4121717869092319E-2"/>
    <n v="135.06783754933062"/>
    <n v="307.26611768980928"/>
    <n v="0"/>
    <n v="1"/>
  </r>
  <r>
    <x v="33"/>
    <s v="Argentina"/>
    <s v="MT"/>
    <n v="2393971"/>
    <n v="278069.48000000004"/>
    <n v="104552132.76000001"/>
    <n v="11675888.029999994"/>
    <n v="262.06610000000001"/>
    <n v="100"/>
    <n v="100"/>
    <n v="8.9087439808056834E-2"/>
    <n v="4.8699076783953611E-2"/>
    <n v="4"/>
    <n v="122.84977640899413"/>
    <n v="100"/>
    <n v="4.6133391026172144E-2"/>
    <n v="382.85385615944347"/>
    <n v="378.15988678624075"/>
    <n v="330.67638382667241"/>
    <n v="652.99140197429119"/>
    <n v="375.9928373297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308254.51"/>
    <n v="100"/>
    <n v="100"/>
    <n v="0.51082396181674594"/>
    <n v="0.44088129372259149"/>
    <n v="3"/>
    <n v="74.371563621801755"/>
    <n v="100"/>
    <n v="0.47778988119035165"/>
    <n v="152.85890134824285"/>
    <n v="238.14058165766983"/>
    <n v="0"/>
    <n v="0"/>
    <n v="0"/>
    <n v="0"/>
    <n v="47027.34"/>
    <n v="78"/>
    <n v="76"/>
    <n v="3.8335901614652536E-2"/>
    <n v="3.3630447936564133E-2"/>
    <n v="3"/>
    <n v="40.568993097379696"/>
    <n v="73"/>
    <n v="2.2702807194900431E-2"/>
    <n v="83.383102514897374"/>
    <n v="234.29167182324156"/>
    <n v="0"/>
    <n v="43.97"/>
    <n v="3150000"/>
    <n v="0"/>
    <n v="0"/>
    <n v="150678.82"/>
    <n v="99"/>
    <n v="100"/>
    <n v="0.11110398005777906"/>
    <n v="7.1836173187099506E-2"/>
    <n v="2"/>
    <n v="84.763573833923886"/>
    <n v="100"/>
    <n v="6.2955417574943009E-2"/>
    <n v="174.21802285203015"/>
    <n v="317.8851567194381"/>
    <n v="0"/>
    <n v="0"/>
    <n v="0"/>
    <n v="0"/>
    <n v="118143.65"/>
    <n v="91"/>
    <n v="97"/>
    <n v="0.13353582790674895"/>
    <n v="0.10138503781912367"/>
    <n v="0"/>
    <n v="39.215966141186939"/>
    <n v="97"/>
    <n v="9.8541252258581902E-2"/>
    <n v="80.602171148845613"/>
    <n v="270.71215575276369"/>
    <n v="0"/>
    <n v="193971.37999999998"/>
    <n v="99"/>
    <n v="100"/>
    <n v="5.4250661120854131E-2"/>
    <n v="4.8957836988942766E-2"/>
    <n v="4"/>
    <n v="46.419144316965351"/>
    <n v="99"/>
    <n v="4.9930978426799631E-2"/>
    <n v="95.407156395146842"/>
    <n v="227.75432587013614"/>
    <n v="114640.18"/>
    <n v="99"/>
    <n v="99"/>
    <n v="9.5882891621602531E-2"/>
    <n v="8.1982110936496544E-2"/>
    <n v="3"/>
    <n v="57.181194720259839"/>
    <n v="99"/>
    <n v="8.5441124956943726E-2"/>
    <n v="117.52683656306203"/>
    <n v="240.3841605970961"/>
    <n v="0"/>
    <n v="0"/>
    <n v="0"/>
    <n v="0"/>
    <n v="136518.65"/>
    <n v="92"/>
    <n v="91"/>
    <n v="8.9100530630551678E-2"/>
    <n v="0.11715355411201285"/>
    <n v="3"/>
    <n v="44.355145897505196"/>
    <n v="88"/>
    <n v="0.10707080518935919"/>
    <n v="91.164936446839903"/>
    <n v="156.31787532326169"/>
    <n v="37086.18"/>
    <n v="94"/>
    <n v="97"/>
    <n v="0.12386000223286076"/>
    <n v="7.9563814091295371E-2"/>
    <n v="1"/>
    <n v="187.70861917234282"/>
    <n v="97"/>
    <n v="0.1262282524819642"/>
    <n v="385.80516400315139"/>
    <n v="319.96266911286085"/>
    <n v="6019.52"/>
    <n v="34"/>
    <n v="66"/>
    <n v="1.3670725685478341E-2"/>
    <n v="8.6094239632990757E-3"/>
    <n v="1"/>
    <n v="78.085402800278871"/>
    <n v="74"/>
    <n v="1.3222272407639067E-2"/>
    <n v="160.49210615072539"/>
    <n v="326.3632847801818"/>
    <n v="30072.620000000003"/>
    <n v="93"/>
    <n v="96"/>
    <n v="4.468473560694651E-2"/>
    <n v="2.8674261432493728E-2"/>
    <n v="0"/>
    <n v="92.114098913542222"/>
    <n v="96"/>
    <n v="3.0485941332334305E-2"/>
    <n v="189.32585618624535"/>
    <n v="320.29545313976632"/>
    <n v="195689.58"/>
    <n v="99"/>
    <n v="99"/>
    <n v="8.5328079084542888E-2"/>
    <n v="5.4171329042416352E-2"/>
    <n v="1"/>
    <n v="66.143835436139128"/>
    <n v="99"/>
    <n v="5.582908378014538E-2"/>
    <n v="135.94811677138506"/>
    <n v="323.74740765451077"/>
    <n v="0"/>
    <n v="1"/>
  </r>
  <r>
    <x v="34"/>
    <s v="Argentina"/>
    <s v="MT"/>
    <n v="2971697"/>
    <n v="346671.74000000005"/>
    <n v="128894857.46000002"/>
    <n v="11479344.730000017"/>
    <n v="273.2158"/>
    <n v="100"/>
    <n v="100"/>
    <n v="0.10823018347274083"/>
    <n v="6.1830917261515447E-2"/>
    <n v="4"/>
    <n v="127.33134070497616"/>
    <n v="100"/>
    <n v="5.5663956533573082E-2"/>
    <n v="369.93241944184928"/>
    <n v="370.93312893019976"/>
    <n v="336.9892296970483"/>
    <n v="664.96921385587166"/>
    <n v="371.80664757963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"/>
    <n v="264019.28999999998"/>
    <n v="100"/>
    <n v="100"/>
    <n v="0.46198240270777263"/>
    <n v="0.38456321288080209"/>
    <n v="2"/>
    <n v="73.991627719293533"/>
    <n v="100"/>
    <n v="0.4421436263076215"/>
    <n v="157.16543043317921"/>
    <n v="255.17148478052493"/>
    <n v="2082.2600000000007"/>
    <n v="298611500"/>
    <n v="947.6399999999993"/>
    <n v="54934800"/>
    <n v="52325.5"/>
    <n v="81"/>
    <n v="80"/>
    <n v="4.2589972440141427E-2"/>
    <n v="3.8107939756209498E-2"/>
    <n v="3"/>
    <n v="38.018239177063485"/>
    <n v="79"/>
    <n v="2.5552092499467327E-2"/>
    <n v="80.754446263069596"/>
    <n v="237.39213920554985"/>
    <n v="0"/>
    <n v="249.70999999999998"/>
    <n v="9350000"/>
    <n v="0"/>
    <n v="0"/>
    <n v="140499.99000000002"/>
    <n v="99"/>
    <n v="99"/>
    <n v="0.10407074495561694"/>
    <n v="6.8216136232723198E-2"/>
    <n v="2"/>
    <n v="86.741822392811756"/>
    <n v="99"/>
    <n v="5.9459367088956966E-2"/>
    <n v="184.24808688686076"/>
    <n v="324.05295865145604"/>
    <n v="0"/>
    <n v="0"/>
    <n v="0"/>
    <n v="0"/>
    <n v="104050.35"/>
    <n v="91"/>
    <n v="96"/>
    <n v="0.13095966362779893"/>
    <n v="9.0934121284937858E-2"/>
    <n v="0"/>
    <n v="43.220178778038211"/>
    <n v="97"/>
    <n v="9.4533894946315616E-2"/>
    <n v="91.803873092497383"/>
    <n v="305.90397571944737"/>
    <n v="0"/>
    <n v="177329.83999999997"/>
    <n v="99"/>
    <n v="99"/>
    <n v="5.2249304127474465E-2"/>
    <n v="4.558125034997515E-2"/>
    <n v="4"/>
    <n v="43.336980927234173"/>
    <n v="99"/>
    <n v="4.7819180504877302E-2"/>
    <n v="92.051972243979037"/>
    <n v="243.4830433501773"/>
    <n v="103238.42"/>
    <n v="99"/>
    <n v="99"/>
    <n v="9.7489453756425828E-2"/>
    <n v="7.5187116986674837E-2"/>
    <n v="2"/>
    <n v="61.487135025250687"/>
    <n v="99"/>
    <n v="8.1765179001631175E-2"/>
    <n v="130.60466893643846"/>
    <n v="275.41567218870648"/>
    <n v="0"/>
    <n v="0"/>
    <n v="0"/>
    <n v="0"/>
    <n v="109876.31"/>
    <n v="92"/>
    <n v="90"/>
    <n v="8.618544314918522E-2"/>
    <n v="9.6025680835109442E-2"/>
    <n v="3"/>
    <n v="48.609901038634277"/>
    <n v="88"/>
    <n v="9.9615457290682982E-2"/>
    <n v="103.25216859716554"/>
    <n v="190.64304625810604"/>
    <n v="43332.93"/>
    <n v="94"/>
    <n v="97"/>
    <n v="0.13661409154451934"/>
    <n v="9.4676325265886249E-2"/>
    <n v="2"/>
    <n v="178.2034899923614"/>
    <n v="97"/>
    <n v="0.13307044910584373"/>
    <n v="378.52158511227356"/>
    <n v="306.49863902579403"/>
    <n v="4117.33"/>
    <n v="34"/>
    <n v="66"/>
    <n v="1.1302315945195018E-2"/>
    <n v="5.9971892708692342E-3"/>
    <n v="4"/>
    <n v="81.512763720619276"/>
    <n v="73"/>
    <n v="1.2346248983138864E-2"/>
    <n v="173.14105650643313"/>
    <n v="400.30787427774794"/>
    <n v="31810.839999999997"/>
    <n v="92"/>
    <n v="96"/>
    <n v="4.7927184205605537E-2"/>
    <n v="3.088986120379596E-2"/>
    <n v="1"/>
    <n v="96.905021269230986"/>
    <n v="96"/>
    <n v="3.3519351598213815E-2"/>
    <n v="205.83571207129665"/>
    <n v="329.56448336479014"/>
    <n v="149164.68000000002"/>
    <n v="100"/>
    <n v="100"/>
    <n v="7.2560758957164004E-2"/>
    <n v="4.2052094917226397E-2"/>
    <n v="2"/>
    <n v="49.394615672365269"/>
    <n v="100"/>
    <n v="4.8968009375959229E-2"/>
    <n v="104.91897897800257"/>
    <n v="366.51236043277794"/>
    <n v="0"/>
    <n v="1"/>
  </r>
  <r>
    <x v="35"/>
    <s v="Argentina"/>
    <s v="MT"/>
    <n v="2441278"/>
    <n v="283644.06999999995"/>
    <n v="118454658.07999998"/>
    <n v="10171421.260000013"/>
    <n v="283.44420000000002"/>
    <n v="100"/>
    <n v="100"/>
    <n v="0.10298928216604177"/>
    <n v="5.6992449684006907E-2"/>
    <n v="0"/>
    <n v="162.94811470698554"/>
    <n v="100"/>
    <n v="5.3935733749931804E-2"/>
    <n v="438.73336906418297"/>
    <n v="398.85111660698516"/>
    <n v="360.84376462978281"/>
    <n v="712.64288172097827"/>
    <n v="417.61725559783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221461.44000000003"/>
    <n v="99"/>
    <n v="100"/>
    <n v="0.47303481471368553"/>
    <n v="0.36340137414191792"/>
    <n v="0"/>
    <n v="120.26305061313523"/>
    <n v="100"/>
    <n v="0.41399438110941095"/>
    <n v="277.93033087191924"/>
    <n v="300.82246706243751"/>
    <n v="641.29999999999984"/>
    <n v="94046700"/>
    <n v="240.50999999999985"/>
    <n v="13254028"/>
    <n v="53336.780000000006"/>
    <n v="86"/>
    <n v="86"/>
    <n v="4.7127770802362107E-2"/>
    <n v="4.3760799045434645E-2"/>
    <n v="0"/>
    <n v="37.538571172219655"/>
    <n v="85"/>
    <n v="2.793663794086167E-2"/>
    <n v="86.752393633482157"/>
    <n v="248.8830857430838"/>
    <n v="0"/>
    <n v="205.18999999999997"/>
    <n v="5720000"/>
    <n v="0"/>
    <n v="0"/>
    <n v="94840.9"/>
    <n v="98"/>
    <n v="97"/>
    <n v="8.7409814451232595E-2"/>
    <n v="5.1875567118826987E-2"/>
    <n v="0"/>
    <n v="93.705979994605102"/>
    <n v="97"/>
    <n v="5.2860011708190602E-2"/>
    <n v="216.55640607651037"/>
    <n v="389.40459253339009"/>
    <n v="0"/>
    <n v="0"/>
    <n v="0"/>
    <n v="0"/>
    <n v="104155.19"/>
    <n v="91"/>
    <n v="96"/>
    <n v="0.13952296491635457"/>
    <n v="0.10254644556635921"/>
    <n v="0"/>
    <n v="43.052916395553332"/>
    <n v="97"/>
    <n v="9.971701738146474E-2"/>
    <n v="99.49615644882293"/>
    <n v="314.43350254557646"/>
    <n v="0"/>
    <n v="186339.08"/>
    <n v="99"/>
    <n v="100"/>
    <n v="6.0016523362766895E-2"/>
    <n v="5.3959103560373978E-2"/>
    <n v="0"/>
    <n v="49.214671915573952"/>
    <n v="100"/>
    <n v="5.2060415958905391E-2"/>
    <n v="113.73609749222901"/>
    <n v="257.04540008461998"/>
    <n v="86870.33"/>
    <n v="99"/>
    <n v="99"/>
    <n v="9.5971448220865355E-2"/>
    <n v="7.127380119573383E-2"/>
    <n v="0"/>
    <n v="63.912627121891006"/>
    <n v="99"/>
    <n v="7.7145514363216566E-2"/>
    <n v="147.70336784505821"/>
    <n v="311.18299435491951"/>
    <n v="0"/>
    <n v="0"/>
    <n v="0"/>
    <n v="0"/>
    <n v="85531.01999999999"/>
    <n v="86"/>
    <n v="88"/>
    <n v="7.2479422849747802E-2"/>
    <n v="8.4209937946108898E-2"/>
    <n v="0"/>
    <n v="67.094209215115313"/>
    <n v="87"/>
    <n v="9.1939721883946141E-2"/>
    <n v="155.05606810800518"/>
    <n v="198.90930845908304"/>
    <n v="26077.83"/>
    <n v="86"/>
    <n v="94"/>
    <n v="0.10482051721618826"/>
    <n v="6.4187602523306075E-2"/>
    <n v="0"/>
    <n v="190.08583031681925"/>
    <n v="96"/>
    <n v="0.11627823985776245"/>
    <n v="439.29218030535196"/>
    <n v="377.39737240406885"/>
    <n v="3395.43"/>
    <n v="34"/>
    <n v="65"/>
    <n v="1.0922453063368184E-2"/>
    <n v="5.5716423039726118E-3"/>
    <n v="0"/>
    <n v="95.348141306710659"/>
    <n v="72"/>
    <n v="1.2250737683906221E-2"/>
    <n v="220.35147392562683"/>
    <n v="453.04431839266311"/>
    <n v="23324.86"/>
    <n v="91"/>
    <n v="95"/>
    <n v="4.3317522592259392E-2"/>
    <n v="2.5516213795255902E-2"/>
    <n v="0"/>
    <n v="116.96069373634158"/>
    <n v="96"/>
    <n v="3.0763150141512628E-2"/>
    <n v="270.29851765293728"/>
    <n v="392.32962813067257"/>
    <n v="152173.68999999997"/>
    <n v="99"/>
    <n v="100"/>
    <n v="7.8342711798660175E-2"/>
    <n v="4.8330086678495504E-2"/>
    <n v="0"/>
    <n v="51.463008343761949"/>
    <n v="99"/>
    <n v="5.1129451672911434E-2"/>
    <n v="118.93204823696614"/>
    <n v="374.61464784089816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87BF5C-6836-4C12-A18D-54F409D9DC9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0" firstHeaderRow="0" firstDataRow="1" firstDataCol="1"/>
  <pivotFields count="220">
    <pivotField axis="axisRow" numFmtId="14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numFmtId="2" showAll="0"/>
    <pivotField numFmtId="4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_TV_GRPs" fld="30" baseField="0" baseItem="0"/>
    <dataField name="Sum of Total_Pay_TV_GRPs" fld="29" baseField="0" baseItem="0"/>
    <dataField name="Sum of Total_Open_TV_GRPs" fld="23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8C8B-7AF7-47AF-B9D1-80B6A73A6061}">
  <sheetPr>
    <tabColor rgb="FF00B050"/>
  </sheetPr>
  <dimension ref="A1:H20"/>
  <sheetViews>
    <sheetView showGridLines="0" tabSelected="1" workbookViewId="0">
      <selection activeCell="B2" sqref="B2:C5"/>
    </sheetView>
  </sheetViews>
  <sheetFormatPr defaultRowHeight="15" x14ac:dyDescent="0.25"/>
  <cols>
    <col min="1" max="1" width="1.7109375" style="89" customWidth="1"/>
    <col min="2" max="2" width="9.140625" style="5"/>
    <col min="3" max="3" width="47.28515625" bestFit="1" customWidth="1"/>
    <col min="6" max="6" width="35.42578125" bestFit="1" customWidth="1"/>
    <col min="7" max="7" width="29" bestFit="1" customWidth="1"/>
    <col min="8" max="8" width="34.42578125" bestFit="1" customWidth="1"/>
  </cols>
  <sheetData>
    <row r="1" spans="2:8" s="89" customFormat="1" ht="8.25" customHeight="1" x14ac:dyDescent="0.25">
      <c r="B1" s="88"/>
    </row>
    <row r="2" spans="2:8" ht="15.75" thickBot="1" x14ac:dyDescent="0.3">
      <c r="B2" s="58" t="s">
        <v>30</v>
      </c>
      <c r="C2" s="58" t="s">
        <v>31</v>
      </c>
    </row>
    <row r="3" spans="2:8" ht="15.75" thickTop="1" x14ac:dyDescent="0.25">
      <c r="B3" s="56">
        <v>1</v>
      </c>
      <c r="C3" s="57" t="s">
        <v>28</v>
      </c>
    </row>
    <row r="4" spans="2:8" x14ac:dyDescent="0.25">
      <c r="B4" s="54">
        <v>2</v>
      </c>
      <c r="C4" s="55" t="s">
        <v>29</v>
      </c>
      <c r="F4" s="99" t="s">
        <v>32</v>
      </c>
      <c r="G4" s="99" t="s">
        <v>33</v>
      </c>
      <c r="H4" s="99" t="s">
        <v>34</v>
      </c>
    </row>
    <row r="5" spans="2:8" x14ac:dyDescent="0.25">
      <c r="B5" s="54">
        <v>3</v>
      </c>
      <c r="C5" s="55" t="s">
        <v>43</v>
      </c>
      <c r="F5" s="100"/>
      <c r="G5" s="100"/>
      <c r="H5" s="100"/>
    </row>
    <row r="6" spans="2:8" x14ac:dyDescent="0.25">
      <c r="F6" s="101" t="s">
        <v>39</v>
      </c>
      <c r="G6" s="100"/>
      <c r="H6" s="100"/>
    </row>
    <row r="7" spans="2:8" x14ac:dyDescent="0.25">
      <c r="F7" s="102" t="s">
        <v>35</v>
      </c>
      <c r="G7" s="100"/>
      <c r="H7" s="100"/>
    </row>
    <row r="8" spans="2:8" x14ac:dyDescent="0.25">
      <c r="F8" s="102" t="s">
        <v>36</v>
      </c>
      <c r="G8" s="100"/>
      <c r="H8" s="100"/>
    </row>
    <row r="9" spans="2:8" x14ac:dyDescent="0.25">
      <c r="B9" s="73"/>
      <c r="C9" s="74"/>
      <c r="F9" s="102" t="s">
        <v>37</v>
      </c>
      <c r="G9" s="100"/>
      <c r="H9" s="100"/>
    </row>
    <row r="10" spans="2:8" x14ac:dyDescent="0.25">
      <c r="B10" s="75"/>
      <c r="C10" s="76"/>
      <c r="F10" s="103" t="s">
        <v>38</v>
      </c>
      <c r="G10" s="100"/>
      <c r="H10" s="100"/>
    </row>
    <row r="11" spans="2:8" x14ac:dyDescent="0.25">
      <c r="B11" s="75"/>
      <c r="C11" s="76"/>
      <c r="F11" s="104" t="s">
        <v>40</v>
      </c>
      <c r="G11" s="100"/>
      <c r="H11" s="100"/>
    </row>
    <row r="12" spans="2:8" x14ac:dyDescent="0.25">
      <c r="B12" s="75"/>
      <c r="C12" s="76"/>
      <c r="F12" s="105" t="s">
        <v>41</v>
      </c>
      <c r="G12" s="100"/>
      <c r="H12" s="100"/>
    </row>
    <row r="13" spans="2:8" x14ac:dyDescent="0.25">
      <c r="B13" s="75"/>
      <c r="C13" s="76"/>
      <c r="F13" s="106" t="s">
        <v>42</v>
      </c>
      <c r="G13" s="100"/>
      <c r="H13" s="100"/>
    </row>
    <row r="14" spans="2:8" x14ac:dyDescent="0.25">
      <c r="B14" s="75"/>
      <c r="C14" s="76"/>
    </row>
    <row r="15" spans="2:8" x14ac:dyDescent="0.25">
      <c r="B15" s="75"/>
      <c r="C15" s="76"/>
    </row>
    <row r="16" spans="2:8" x14ac:dyDescent="0.25">
      <c r="B16" s="75"/>
      <c r="C16" s="76"/>
    </row>
    <row r="17" spans="2:3" x14ac:dyDescent="0.25">
      <c r="B17" s="75"/>
      <c r="C17" s="76"/>
    </row>
    <row r="18" spans="2:3" x14ac:dyDescent="0.25">
      <c r="B18" s="75"/>
      <c r="C18" s="76"/>
    </row>
    <row r="19" spans="2:3" x14ac:dyDescent="0.25">
      <c r="B19" s="75"/>
      <c r="C19" s="76"/>
    </row>
    <row r="20" spans="2:3" x14ac:dyDescent="0.25">
      <c r="B20" s="77"/>
      <c r="C20" s="7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D838-AF87-487F-926B-9F29BEC4FD32}">
  <sheetPr>
    <tabColor rgb="FF00B050"/>
  </sheetPr>
  <dimension ref="A1:V58"/>
  <sheetViews>
    <sheetView showGridLines="0" zoomScale="75" zoomScaleNormal="75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K6" sqref="K6:M10"/>
    </sheetView>
  </sheetViews>
  <sheetFormatPr defaultRowHeight="15" x14ac:dyDescent="0.25"/>
  <cols>
    <col min="1" max="1" width="9.140625" style="25"/>
    <col min="2" max="2" width="10.85546875" style="25" bestFit="1" customWidth="1"/>
    <col min="3" max="3" width="0.85546875" style="26" customWidth="1"/>
    <col min="4" max="4" width="20.7109375" style="31" bestFit="1" customWidth="1"/>
    <col min="5" max="5" width="0.85546875" style="26" customWidth="1"/>
    <col min="6" max="6" width="21.140625" style="40" bestFit="1" customWidth="1"/>
    <col min="7" max="7" width="25.5703125" style="40" bestFit="1" customWidth="1"/>
    <col min="8" max="8" width="27.28515625" style="40" bestFit="1" customWidth="1"/>
    <col min="9" max="9" width="0.85546875" style="26" customWidth="1"/>
    <col min="10" max="10" width="18.28515625" style="26" bestFit="1" customWidth="1"/>
    <col min="11" max="13" width="23.140625" style="49" bestFit="1" customWidth="1"/>
    <col min="14" max="14" width="0.85546875" style="26" customWidth="1"/>
    <col min="15" max="15" width="14.42578125" style="25" bestFit="1" customWidth="1"/>
    <col min="16" max="16" width="18.7109375" style="25" bestFit="1" customWidth="1"/>
    <col min="17" max="17" width="20.42578125" style="25" bestFit="1" customWidth="1"/>
    <col min="18" max="18" width="0.85546875" style="26" customWidth="1"/>
    <col min="19" max="19" width="17.28515625" style="25" bestFit="1" customWidth="1"/>
    <col min="20" max="20" width="18.7109375" style="25" bestFit="1" customWidth="1"/>
    <col min="21" max="21" width="20.42578125" style="25" bestFit="1" customWidth="1"/>
    <col min="22" max="22" width="0.85546875" style="26" customWidth="1"/>
    <col min="23" max="16384" width="9.140625" style="25"/>
  </cols>
  <sheetData>
    <row r="1" spans="1:22" customFormat="1" x14ac:dyDescent="0.25">
      <c r="A1" s="25"/>
      <c r="B1" s="25"/>
      <c r="C1" s="26"/>
      <c r="D1" s="31"/>
      <c r="E1" s="26"/>
      <c r="F1" s="40"/>
      <c r="G1" s="40"/>
      <c r="H1" s="40"/>
      <c r="I1" s="32"/>
      <c r="J1" s="26" t="s">
        <v>44</v>
      </c>
      <c r="K1" s="6"/>
      <c r="L1" s="6"/>
      <c r="M1" s="6"/>
      <c r="N1" s="32"/>
      <c r="R1" s="32"/>
      <c r="V1" s="32"/>
    </row>
    <row r="2" spans="1:22" customFormat="1" x14ac:dyDescent="0.25">
      <c r="A2" s="25"/>
      <c r="B2" s="25"/>
      <c r="C2" s="26"/>
      <c r="D2" s="31"/>
      <c r="E2" s="26"/>
      <c r="F2" s="40"/>
      <c r="G2" s="40"/>
      <c r="H2" s="40"/>
      <c r="I2" s="32"/>
      <c r="J2" s="94" t="s">
        <v>14</v>
      </c>
      <c r="K2" s="67" cm="1">
        <f t="array" ref="K2">INDEX($K$6:$M$6,1,COUNTA(K6:M6))</f>
        <v>16447.369227374424</v>
      </c>
      <c r="L2" s="67" cm="1">
        <f t="array" ref="L2">INDEX($K$6:$M$6,1,COUNTA(L6:N6))</f>
        <v>-12169.896937616417</v>
      </c>
      <c r="M2" s="68" cm="1">
        <f t="array" ref="M2">INDEX($K$6:$M$6,1,COUNTA(M6:O6))</f>
        <v>-19257.068872841359</v>
      </c>
      <c r="N2" s="32"/>
      <c r="R2" s="32"/>
      <c r="V2" s="32"/>
    </row>
    <row r="3" spans="1:22" customFormat="1" x14ac:dyDescent="0.25">
      <c r="A3" s="25"/>
      <c r="B3" s="25"/>
      <c r="C3" s="26"/>
      <c r="D3" s="31"/>
      <c r="E3" s="26"/>
      <c r="F3" s="40"/>
      <c r="G3" s="40"/>
      <c r="H3" s="40"/>
      <c r="I3" s="32"/>
      <c r="J3" s="95" t="s">
        <v>22</v>
      </c>
      <c r="K3" s="96">
        <v>1</v>
      </c>
      <c r="L3" s="96">
        <v>-1</v>
      </c>
      <c r="M3" s="97">
        <v>-1.2</v>
      </c>
      <c r="N3" s="32"/>
      <c r="R3" s="32"/>
      <c r="V3" s="32"/>
    </row>
    <row r="4" spans="1:22" customFormat="1" x14ac:dyDescent="0.25">
      <c r="A4" s="25"/>
      <c r="B4" s="25"/>
      <c r="C4" s="26"/>
      <c r="D4" s="79" t="s">
        <v>27</v>
      </c>
      <c r="E4" s="80"/>
      <c r="F4" s="80"/>
      <c r="G4" s="80"/>
      <c r="H4" s="81"/>
      <c r="I4" s="32"/>
      <c r="J4" s="98" t="s">
        <v>21</v>
      </c>
      <c r="K4" s="23">
        <f>K2*K3</f>
        <v>16447.369227374424</v>
      </c>
      <c r="L4" s="23">
        <f t="shared" ref="L4:M4" si="0">L2*L3</f>
        <v>12169.896937616417</v>
      </c>
      <c r="M4" s="24">
        <f t="shared" si="0"/>
        <v>23108.48264740963</v>
      </c>
      <c r="N4" s="32"/>
      <c r="R4" s="32"/>
      <c r="V4" s="32"/>
    </row>
    <row r="5" spans="1:22" customFormat="1" x14ac:dyDescent="0.25">
      <c r="A5" s="25"/>
      <c r="B5" s="25"/>
      <c r="C5" s="26"/>
      <c r="D5" s="82"/>
      <c r="E5" s="83"/>
      <c r="F5" s="83"/>
      <c r="G5" s="83"/>
      <c r="H5" s="84"/>
      <c r="I5" s="32"/>
      <c r="J5" s="32"/>
      <c r="K5" s="6"/>
      <c r="L5" s="6"/>
      <c r="M5" s="6"/>
      <c r="N5" s="32"/>
      <c r="R5" s="32"/>
      <c r="V5" s="32"/>
    </row>
    <row r="6" spans="1:22" customFormat="1" x14ac:dyDescent="0.25">
      <c r="A6" s="25"/>
      <c r="B6" s="25"/>
      <c r="C6" s="26"/>
      <c r="D6" s="82"/>
      <c r="E6" s="83"/>
      <c r="F6" s="83"/>
      <c r="G6" s="83"/>
      <c r="H6" s="84"/>
      <c r="I6" s="32"/>
      <c r="J6" s="63" t="s">
        <v>15</v>
      </c>
      <c r="K6" s="66">
        <f t="array" ref="K6:M10">LINEST(D15:D50,K15:M50,0,1)</f>
        <v>-19257.068872841359</v>
      </c>
      <c r="L6" s="67">
        <v>-12169.896937616417</v>
      </c>
      <c r="M6" s="68">
        <v>16447.369227374424</v>
      </c>
      <c r="N6" s="32"/>
      <c r="R6" s="32"/>
      <c r="V6" s="32"/>
    </row>
    <row r="7" spans="1:22" customFormat="1" x14ac:dyDescent="0.25">
      <c r="A7" s="25"/>
      <c r="B7" s="25"/>
      <c r="C7" s="26"/>
      <c r="D7" s="82"/>
      <c r="E7" s="83"/>
      <c r="F7" s="83"/>
      <c r="G7" s="83"/>
      <c r="H7" s="84"/>
      <c r="I7" s="32"/>
      <c r="J7" s="64" t="s">
        <v>16</v>
      </c>
      <c r="K7" s="50">
        <v>1596.3878280803385</v>
      </c>
      <c r="L7" s="51">
        <v>1509.9701387840882</v>
      </c>
      <c r="M7" s="52">
        <v>1421.2783636568076</v>
      </c>
      <c r="N7" s="32"/>
      <c r="R7" s="32"/>
      <c r="V7" s="32"/>
    </row>
    <row r="8" spans="1:22" customFormat="1" x14ac:dyDescent="0.25">
      <c r="A8" s="25"/>
      <c r="B8" s="25"/>
      <c r="C8" s="26"/>
      <c r="D8" s="85"/>
      <c r="E8" s="86"/>
      <c r="F8" s="86"/>
      <c r="G8" s="86"/>
      <c r="H8" s="87"/>
      <c r="I8" s="32"/>
      <c r="J8" s="64" t="s">
        <v>17</v>
      </c>
      <c r="K8" s="50">
        <v>0.87864764557614972</v>
      </c>
      <c r="L8" s="51">
        <v>816509.64222412475</v>
      </c>
      <c r="M8" s="52" t="e">
        <v>#N/A</v>
      </c>
      <c r="N8" s="32"/>
      <c r="R8" s="32"/>
      <c r="V8" s="32"/>
    </row>
    <row r="9" spans="1:22" customFormat="1" x14ac:dyDescent="0.25">
      <c r="A9" s="25"/>
      <c r="B9" s="25"/>
      <c r="C9" s="26"/>
      <c r="D9" s="31"/>
      <c r="E9" s="26"/>
      <c r="F9" s="40"/>
      <c r="G9" s="40"/>
      <c r="H9" s="40"/>
      <c r="I9" s="32"/>
      <c r="J9" s="64" t="s">
        <v>18</v>
      </c>
      <c r="K9" s="50">
        <v>79.645130473365555</v>
      </c>
      <c r="L9" s="51">
        <v>33</v>
      </c>
      <c r="M9" s="52" t="e">
        <v>#N/A</v>
      </c>
      <c r="N9" s="32"/>
      <c r="R9" s="32"/>
      <c r="V9" s="32"/>
    </row>
    <row r="10" spans="1:22" customFormat="1" x14ac:dyDescent="0.25">
      <c r="A10" s="25"/>
      <c r="B10" s="25"/>
      <c r="C10" s="26"/>
      <c r="D10" s="31"/>
      <c r="E10" s="26"/>
      <c r="F10" s="40"/>
      <c r="G10" s="40"/>
      <c r="H10" s="40"/>
      <c r="I10" s="32"/>
      <c r="J10" s="65" t="s">
        <v>19</v>
      </c>
      <c r="K10" s="61">
        <v>159295357242297.25</v>
      </c>
      <c r="L10" s="62">
        <v>22000703862883.953</v>
      </c>
      <c r="M10" s="53" t="e">
        <v>#N/A</v>
      </c>
      <c r="N10" s="32"/>
      <c r="R10" s="32"/>
      <c r="V10" s="32"/>
    </row>
    <row r="11" spans="1:22" customFormat="1" x14ac:dyDescent="0.25">
      <c r="A11" s="25"/>
      <c r="B11" s="25"/>
      <c r="C11" s="26"/>
      <c r="D11" s="31"/>
      <c r="E11" s="26"/>
      <c r="F11" s="40"/>
      <c r="G11" s="40"/>
      <c r="H11" s="40"/>
      <c r="I11" s="32"/>
      <c r="J11" s="26"/>
      <c r="K11" s="6"/>
      <c r="L11" s="6"/>
      <c r="M11" s="6"/>
      <c r="N11" s="32"/>
      <c r="R11" s="32"/>
      <c r="S11" s="71" t="s">
        <v>45</v>
      </c>
      <c r="T11" s="72" t="b">
        <f>SUM(S15:U50)=SUM(D15:D50)</f>
        <v>1</v>
      </c>
      <c r="V11" s="32"/>
    </row>
    <row r="12" spans="1:22" customFormat="1" x14ac:dyDescent="0.25">
      <c r="A12" s="25"/>
      <c r="B12" s="25"/>
      <c r="C12" s="26"/>
      <c r="D12" s="31"/>
      <c r="E12" s="26"/>
      <c r="F12" s="40"/>
      <c r="G12" s="40"/>
      <c r="H12" s="40"/>
      <c r="I12" s="32"/>
      <c r="J12" s="26"/>
      <c r="K12" s="6"/>
      <c r="L12" s="6"/>
      <c r="M12" s="6"/>
      <c r="N12" s="32"/>
      <c r="R12" s="32"/>
      <c r="V12" s="32"/>
    </row>
    <row r="13" spans="1:22" customFormat="1" x14ac:dyDescent="0.25">
      <c r="B13" s="27"/>
      <c r="C13" s="32"/>
      <c r="D13" s="29" t="s">
        <v>20</v>
      </c>
      <c r="E13" s="32"/>
      <c r="F13" s="90" t="s">
        <v>11</v>
      </c>
      <c r="G13" s="91" t="s">
        <v>11</v>
      </c>
      <c r="H13" s="92" t="s">
        <v>11</v>
      </c>
      <c r="I13" s="32"/>
      <c r="J13" s="26"/>
      <c r="K13" s="45" t="s">
        <v>12</v>
      </c>
      <c r="L13" s="46" t="s">
        <v>12</v>
      </c>
      <c r="M13" s="47" t="s">
        <v>12</v>
      </c>
      <c r="N13" s="32"/>
      <c r="O13" s="8" t="s">
        <v>20</v>
      </c>
      <c r="P13" s="9" t="s">
        <v>20</v>
      </c>
      <c r="Q13" s="10" t="s">
        <v>20</v>
      </c>
      <c r="R13" s="32"/>
      <c r="S13" s="8" t="s">
        <v>23</v>
      </c>
      <c r="T13" s="9" t="s">
        <v>23</v>
      </c>
      <c r="U13" s="10" t="s">
        <v>23</v>
      </c>
      <c r="V13" s="32"/>
    </row>
    <row r="14" spans="1:22" customFormat="1" x14ac:dyDescent="0.25">
      <c r="B14" s="28" t="s">
        <v>3</v>
      </c>
      <c r="C14" s="33"/>
      <c r="D14" s="93" t="s">
        <v>13</v>
      </c>
      <c r="E14" s="33"/>
      <c r="F14" s="43" t="s">
        <v>46</v>
      </c>
      <c r="G14" s="43" t="s">
        <v>47</v>
      </c>
      <c r="H14" s="43" t="s">
        <v>48</v>
      </c>
      <c r="I14" s="33"/>
      <c r="J14" s="69"/>
      <c r="K14" s="48" t="str">
        <f>F14</f>
        <v>Camp 1</v>
      </c>
      <c r="L14" s="48" t="str">
        <f t="shared" ref="L14:M14" si="1">G14</f>
        <v>Camp 2</v>
      </c>
      <c r="M14" s="48" t="str">
        <f t="shared" si="1"/>
        <v>Camp 3</v>
      </c>
      <c r="N14" s="33"/>
      <c r="O14" s="39" t="str">
        <f>K14</f>
        <v>Camp 1</v>
      </c>
      <c r="P14" s="39" t="str">
        <f t="shared" ref="P14:Q14" si="2">L14</f>
        <v>Camp 2</v>
      </c>
      <c r="Q14" s="39" t="str">
        <f t="shared" si="2"/>
        <v>Camp 3</v>
      </c>
      <c r="R14" s="33"/>
      <c r="S14" s="35" t="str">
        <f>O14</f>
        <v>Camp 1</v>
      </c>
      <c r="T14" s="35" t="str">
        <f t="shared" ref="T14:U14" si="3">P14</f>
        <v>Camp 2</v>
      </c>
      <c r="U14" s="35" t="str">
        <f t="shared" si="3"/>
        <v>Camp 3</v>
      </c>
      <c r="V14" s="33"/>
    </row>
    <row r="15" spans="1:22" customFormat="1" x14ac:dyDescent="0.25">
      <c r="B15" s="59">
        <v>42736</v>
      </c>
      <c r="C15" s="34"/>
      <c r="D15" s="30">
        <v>0</v>
      </c>
      <c r="E15" s="34"/>
      <c r="F15" s="13">
        <v>0</v>
      </c>
      <c r="G15" s="14">
        <v>0</v>
      </c>
      <c r="H15" s="15">
        <v>0</v>
      </c>
      <c r="I15" s="34"/>
      <c r="J15" s="70"/>
      <c r="K15" s="19">
        <v>0</v>
      </c>
      <c r="L15" s="20">
        <v>0</v>
      </c>
      <c r="M15" s="21">
        <v>0</v>
      </c>
      <c r="N15" s="34"/>
      <c r="O15" s="36">
        <f>K15*K$4</f>
        <v>0</v>
      </c>
      <c r="P15" s="37">
        <f t="shared" ref="P15:Q15" si="4">L15*L$4</f>
        <v>0</v>
      </c>
      <c r="Q15" s="38">
        <f t="shared" si="4"/>
        <v>0</v>
      </c>
      <c r="R15" s="34"/>
      <c r="S15" s="19">
        <f>IFERROR(O15/SUM($O15:$Q15),0)*$D15</f>
        <v>0</v>
      </c>
      <c r="T15" s="20">
        <f t="shared" ref="T15:U15" si="5">IFERROR(P15/SUM($O15:$Q15),0)*$D15</f>
        <v>0</v>
      </c>
      <c r="U15" s="21">
        <f t="shared" si="5"/>
        <v>0</v>
      </c>
      <c r="V15" s="34"/>
    </row>
    <row r="16" spans="1:22" customFormat="1" x14ac:dyDescent="0.25">
      <c r="B16" s="59">
        <v>42767</v>
      </c>
      <c r="C16" s="34"/>
      <c r="D16" s="30">
        <v>0</v>
      </c>
      <c r="E16" s="34"/>
      <c r="F16" s="13">
        <v>0</v>
      </c>
      <c r="G16" s="14">
        <v>0</v>
      </c>
      <c r="H16" s="15">
        <v>0</v>
      </c>
      <c r="I16" s="34"/>
      <c r="J16" s="70"/>
      <c r="K16" s="19">
        <v>0</v>
      </c>
      <c r="L16" s="20">
        <v>0</v>
      </c>
      <c r="M16" s="21">
        <v>0</v>
      </c>
      <c r="N16" s="34"/>
      <c r="O16" s="19">
        <f t="shared" ref="O16:O50" si="6">K16*K$4</f>
        <v>0</v>
      </c>
      <c r="P16" s="20">
        <f t="shared" ref="P16:P50" si="7">L16*L$4</f>
        <v>0</v>
      </c>
      <c r="Q16" s="21">
        <f t="shared" ref="Q16:Q50" si="8">M16*M$4</f>
        <v>0</v>
      </c>
      <c r="R16" s="34"/>
      <c r="S16" s="19">
        <f t="shared" ref="S16:S50" si="9">IFERROR(O16/SUM($O16:$Q16),0)*$D16</f>
        <v>0</v>
      </c>
      <c r="T16" s="20">
        <f t="shared" ref="T16:T50" si="10">IFERROR(P16/SUM($O16:$Q16),0)*$D16</f>
        <v>0</v>
      </c>
      <c r="U16" s="21">
        <f t="shared" ref="U16:U50" si="11">IFERROR(Q16/SUM($O16:$Q16),0)*$D16</f>
        <v>0</v>
      </c>
      <c r="V16" s="34"/>
    </row>
    <row r="17" spans="2:22" customFormat="1" x14ac:dyDescent="0.25">
      <c r="B17" s="59">
        <v>42795</v>
      </c>
      <c r="C17" s="34"/>
      <c r="D17" s="30">
        <v>0</v>
      </c>
      <c r="E17" s="34"/>
      <c r="F17" s="13">
        <v>0</v>
      </c>
      <c r="G17" s="14">
        <v>0</v>
      </c>
      <c r="H17" s="15">
        <v>0</v>
      </c>
      <c r="I17" s="34"/>
      <c r="J17" s="70"/>
      <c r="K17" s="19">
        <v>0</v>
      </c>
      <c r="L17" s="20">
        <v>0</v>
      </c>
      <c r="M17" s="21">
        <v>0</v>
      </c>
      <c r="N17" s="34"/>
      <c r="O17" s="19">
        <f t="shared" si="6"/>
        <v>0</v>
      </c>
      <c r="P17" s="20">
        <f t="shared" si="7"/>
        <v>0</v>
      </c>
      <c r="Q17" s="21">
        <f t="shared" si="8"/>
        <v>0</v>
      </c>
      <c r="R17" s="34"/>
      <c r="S17" s="19">
        <v>0</v>
      </c>
      <c r="T17" s="20">
        <f t="shared" si="10"/>
        <v>0</v>
      </c>
      <c r="U17" s="21">
        <f t="shared" si="11"/>
        <v>0</v>
      </c>
      <c r="V17" s="34"/>
    </row>
    <row r="18" spans="2:22" customFormat="1" x14ac:dyDescent="0.25">
      <c r="B18" s="59">
        <v>42826</v>
      </c>
      <c r="C18" s="34"/>
      <c r="D18" s="30">
        <v>0</v>
      </c>
      <c r="E18" s="34"/>
      <c r="F18" s="13">
        <v>0</v>
      </c>
      <c r="G18" s="14">
        <v>0</v>
      </c>
      <c r="H18" s="15">
        <v>0</v>
      </c>
      <c r="I18" s="34"/>
      <c r="J18" s="70"/>
      <c r="K18" s="19">
        <v>0</v>
      </c>
      <c r="L18" s="20">
        <v>0</v>
      </c>
      <c r="M18" s="21">
        <v>0</v>
      </c>
      <c r="N18" s="34"/>
      <c r="O18" s="19">
        <f t="shared" si="6"/>
        <v>0</v>
      </c>
      <c r="P18" s="20">
        <f t="shared" si="7"/>
        <v>0</v>
      </c>
      <c r="Q18" s="21">
        <f t="shared" si="8"/>
        <v>0</v>
      </c>
      <c r="R18" s="34"/>
      <c r="S18" s="19">
        <f t="shared" si="9"/>
        <v>0</v>
      </c>
      <c r="T18" s="20">
        <f t="shared" si="10"/>
        <v>0</v>
      </c>
      <c r="U18" s="21">
        <f t="shared" si="11"/>
        <v>0</v>
      </c>
      <c r="V18" s="34"/>
    </row>
    <row r="19" spans="2:22" customFormat="1" x14ac:dyDescent="0.25">
      <c r="B19" s="59">
        <v>42856</v>
      </c>
      <c r="C19" s="34"/>
      <c r="D19" s="30">
        <v>0</v>
      </c>
      <c r="E19" s="34"/>
      <c r="F19" s="13">
        <v>0</v>
      </c>
      <c r="G19" s="14">
        <v>0</v>
      </c>
      <c r="H19" s="15">
        <v>0</v>
      </c>
      <c r="I19" s="34"/>
      <c r="J19" s="70"/>
      <c r="K19" s="19">
        <v>0</v>
      </c>
      <c r="L19" s="20">
        <v>0</v>
      </c>
      <c r="M19" s="21">
        <v>0</v>
      </c>
      <c r="N19" s="34"/>
      <c r="O19" s="19">
        <f t="shared" si="6"/>
        <v>0</v>
      </c>
      <c r="P19" s="20">
        <f t="shared" si="7"/>
        <v>0</v>
      </c>
      <c r="Q19" s="21">
        <f t="shared" si="8"/>
        <v>0</v>
      </c>
      <c r="R19" s="34"/>
      <c r="S19" s="19">
        <f t="shared" si="9"/>
        <v>0</v>
      </c>
      <c r="T19" s="20">
        <f t="shared" si="10"/>
        <v>0</v>
      </c>
      <c r="U19" s="21">
        <f t="shared" si="11"/>
        <v>0</v>
      </c>
      <c r="V19" s="34"/>
    </row>
    <row r="20" spans="2:22" customFormat="1" x14ac:dyDescent="0.25">
      <c r="B20" s="59">
        <v>42887</v>
      </c>
      <c r="C20" s="34"/>
      <c r="D20" s="30">
        <v>0</v>
      </c>
      <c r="E20" s="34"/>
      <c r="F20" s="13">
        <v>0</v>
      </c>
      <c r="G20" s="14">
        <v>0</v>
      </c>
      <c r="H20" s="15">
        <v>0</v>
      </c>
      <c r="I20" s="34"/>
      <c r="J20" s="70"/>
      <c r="K20" s="19">
        <v>0</v>
      </c>
      <c r="L20" s="20">
        <v>0</v>
      </c>
      <c r="M20" s="21">
        <v>0</v>
      </c>
      <c r="N20" s="34"/>
      <c r="O20" s="19">
        <f t="shared" si="6"/>
        <v>0</v>
      </c>
      <c r="P20" s="20">
        <f t="shared" si="7"/>
        <v>0</v>
      </c>
      <c r="Q20" s="21">
        <f t="shared" si="8"/>
        <v>0</v>
      </c>
      <c r="R20" s="34"/>
      <c r="S20" s="19">
        <f t="shared" si="9"/>
        <v>0</v>
      </c>
      <c r="T20" s="20">
        <f t="shared" si="10"/>
        <v>0</v>
      </c>
      <c r="U20" s="21">
        <f t="shared" si="11"/>
        <v>0</v>
      </c>
      <c r="V20" s="34"/>
    </row>
    <row r="21" spans="2:22" customFormat="1" x14ac:dyDescent="0.25">
      <c r="B21" s="59">
        <v>42917</v>
      </c>
      <c r="C21" s="34"/>
      <c r="D21" s="30">
        <v>0</v>
      </c>
      <c r="E21" s="34"/>
      <c r="F21" s="13">
        <v>0</v>
      </c>
      <c r="G21" s="14">
        <v>0</v>
      </c>
      <c r="H21" s="15">
        <v>0</v>
      </c>
      <c r="I21" s="34"/>
      <c r="J21" s="70"/>
      <c r="K21" s="19">
        <v>0</v>
      </c>
      <c r="L21" s="20">
        <v>0</v>
      </c>
      <c r="M21" s="21">
        <v>0</v>
      </c>
      <c r="N21" s="34"/>
      <c r="O21" s="19">
        <f t="shared" si="6"/>
        <v>0</v>
      </c>
      <c r="P21" s="20">
        <f t="shared" si="7"/>
        <v>0</v>
      </c>
      <c r="Q21" s="21">
        <f t="shared" si="8"/>
        <v>0</v>
      </c>
      <c r="R21" s="34"/>
      <c r="S21" s="19">
        <f t="shared" si="9"/>
        <v>0</v>
      </c>
      <c r="T21" s="20">
        <f t="shared" si="10"/>
        <v>0</v>
      </c>
      <c r="U21" s="21">
        <f t="shared" si="11"/>
        <v>0</v>
      </c>
      <c r="V21" s="34"/>
    </row>
    <row r="22" spans="2:22" customFormat="1" x14ac:dyDescent="0.25">
      <c r="B22" s="59">
        <v>42948</v>
      </c>
      <c r="C22" s="34"/>
      <c r="D22" s="30">
        <v>0</v>
      </c>
      <c r="E22" s="34"/>
      <c r="F22" s="13">
        <v>0</v>
      </c>
      <c r="G22" s="14">
        <v>0</v>
      </c>
      <c r="H22" s="15">
        <v>0</v>
      </c>
      <c r="I22" s="34"/>
      <c r="J22" s="70"/>
      <c r="K22" s="19">
        <v>0</v>
      </c>
      <c r="L22" s="20">
        <v>0</v>
      </c>
      <c r="M22" s="21">
        <v>0</v>
      </c>
      <c r="N22" s="34"/>
      <c r="O22" s="19">
        <f t="shared" si="6"/>
        <v>0</v>
      </c>
      <c r="P22" s="20">
        <f t="shared" si="7"/>
        <v>0</v>
      </c>
      <c r="Q22" s="21">
        <f t="shared" si="8"/>
        <v>0</v>
      </c>
      <c r="R22" s="34"/>
      <c r="S22" s="19">
        <f t="shared" si="9"/>
        <v>0</v>
      </c>
      <c r="T22" s="20">
        <f t="shared" si="10"/>
        <v>0</v>
      </c>
      <c r="U22" s="21">
        <f t="shared" si="11"/>
        <v>0</v>
      </c>
      <c r="V22" s="34"/>
    </row>
    <row r="23" spans="2:22" customFormat="1" x14ac:dyDescent="0.25">
      <c r="B23" s="59">
        <v>42979</v>
      </c>
      <c r="C23" s="34"/>
      <c r="D23" s="30">
        <v>0</v>
      </c>
      <c r="E23" s="34"/>
      <c r="F23" s="13">
        <v>0</v>
      </c>
      <c r="G23" s="14">
        <v>0</v>
      </c>
      <c r="H23" s="15">
        <v>0</v>
      </c>
      <c r="I23" s="34"/>
      <c r="J23" s="70"/>
      <c r="K23" s="19">
        <v>0</v>
      </c>
      <c r="L23" s="20">
        <v>0</v>
      </c>
      <c r="M23" s="21">
        <v>0</v>
      </c>
      <c r="N23" s="34"/>
      <c r="O23" s="19">
        <f t="shared" si="6"/>
        <v>0</v>
      </c>
      <c r="P23" s="20">
        <f t="shared" si="7"/>
        <v>0</v>
      </c>
      <c r="Q23" s="21">
        <f t="shared" si="8"/>
        <v>0</v>
      </c>
      <c r="R23" s="34"/>
      <c r="S23" s="19">
        <f t="shared" si="9"/>
        <v>0</v>
      </c>
      <c r="T23" s="20">
        <f t="shared" si="10"/>
        <v>0</v>
      </c>
      <c r="U23" s="21">
        <f t="shared" si="11"/>
        <v>0</v>
      </c>
      <c r="V23" s="34"/>
    </row>
    <row r="24" spans="2:22" customFormat="1" x14ac:dyDescent="0.25">
      <c r="B24" s="59">
        <v>43009</v>
      </c>
      <c r="C24" s="34"/>
      <c r="D24" s="30">
        <v>0</v>
      </c>
      <c r="E24" s="34"/>
      <c r="F24" s="13">
        <v>0</v>
      </c>
      <c r="G24" s="14">
        <v>0</v>
      </c>
      <c r="H24" s="15">
        <v>0</v>
      </c>
      <c r="I24" s="34"/>
      <c r="J24" s="70"/>
      <c r="K24" s="19">
        <v>0</v>
      </c>
      <c r="L24" s="20">
        <v>0</v>
      </c>
      <c r="M24" s="21">
        <v>0</v>
      </c>
      <c r="N24" s="34"/>
      <c r="O24" s="19">
        <f t="shared" si="6"/>
        <v>0</v>
      </c>
      <c r="P24" s="20">
        <f t="shared" si="7"/>
        <v>0</v>
      </c>
      <c r="Q24" s="21">
        <f t="shared" si="8"/>
        <v>0</v>
      </c>
      <c r="R24" s="34"/>
      <c r="S24" s="19">
        <f t="shared" si="9"/>
        <v>0</v>
      </c>
      <c r="T24" s="20">
        <f t="shared" si="10"/>
        <v>0</v>
      </c>
      <c r="U24" s="21">
        <f t="shared" si="11"/>
        <v>0</v>
      </c>
      <c r="V24" s="34"/>
    </row>
    <row r="25" spans="2:22" customFormat="1" x14ac:dyDescent="0.25">
      <c r="B25" s="59">
        <v>43040</v>
      </c>
      <c r="C25" s="34"/>
      <c r="D25" s="30">
        <v>0</v>
      </c>
      <c r="E25" s="34"/>
      <c r="F25" s="13">
        <v>0</v>
      </c>
      <c r="G25" s="14">
        <v>0</v>
      </c>
      <c r="H25" s="15">
        <v>0</v>
      </c>
      <c r="I25" s="34"/>
      <c r="J25" s="70"/>
      <c r="K25" s="19">
        <v>0</v>
      </c>
      <c r="L25" s="20">
        <v>0</v>
      </c>
      <c r="M25" s="21">
        <v>0</v>
      </c>
      <c r="N25" s="34"/>
      <c r="O25" s="19">
        <f t="shared" si="6"/>
        <v>0</v>
      </c>
      <c r="P25" s="20">
        <f t="shared" si="7"/>
        <v>0</v>
      </c>
      <c r="Q25" s="21">
        <f t="shared" si="8"/>
        <v>0</v>
      </c>
      <c r="R25" s="34"/>
      <c r="S25" s="19">
        <f t="shared" si="9"/>
        <v>0</v>
      </c>
      <c r="T25" s="20">
        <f t="shared" si="10"/>
        <v>0</v>
      </c>
      <c r="U25" s="21">
        <f t="shared" si="11"/>
        <v>0</v>
      </c>
      <c r="V25" s="34"/>
    </row>
    <row r="26" spans="2:22" customFormat="1" x14ac:dyDescent="0.25">
      <c r="B26" s="59">
        <v>43070</v>
      </c>
      <c r="C26" s="34"/>
      <c r="D26" s="30">
        <v>0</v>
      </c>
      <c r="E26" s="34"/>
      <c r="F26" s="13">
        <v>0</v>
      </c>
      <c r="G26" s="14">
        <v>0</v>
      </c>
      <c r="H26" s="15">
        <v>0</v>
      </c>
      <c r="I26" s="34"/>
      <c r="J26" s="70"/>
      <c r="K26" s="19">
        <v>0</v>
      </c>
      <c r="L26" s="20">
        <v>0</v>
      </c>
      <c r="M26" s="21">
        <v>0</v>
      </c>
      <c r="N26" s="34"/>
      <c r="O26" s="19">
        <f t="shared" si="6"/>
        <v>0</v>
      </c>
      <c r="P26" s="20">
        <f t="shared" si="7"/>
        <v>0</v>
      </c>
      <c r="Q26" s="21">
        <f t="shared" si="8"/>
        <v>0</v>
      </c>
      <c r="R26" s="34"/>
      <c r="S26" s="19">
        <f t="shared" si="9"/>
        <v>0</v>
      </c>
      <c r="T26" s="20">
        <f t="shared" si="10"/>
        <v>0</v>
      </c>
      <c r="U26" s="21">
        <f t="shared" si="11"/>
        <v>0</v>
      </c>
      <c r="V26" s="34"/>
    </row>
    <row r="27" spans="2:22" customFormat="1" x14ac:dyDescent="0.25">
      <c r="B27" s="59">
        <v>43101</v>
      </c>
      <c r="C27" s="34"/>
      <c r="D27" s="30">
        <v>0</v>
      </c>
      <c r="E27" s="34"/>
      <c r="F27" s="13">
        <v>0</v>
      </c>
      <c r="G27" s="14">
        <v>0</v>
      </c>
      <c r="H27" s="15">
        <v>0</v>
      </c>
      <c r="I27" s="34"/>
      <c r="J27" s="70"/>
      <c r="K27" s="19">
        <v>0</v>
      </c>
      <c r="L27" s="20">
        <v>0</v>
      </c>
      <c r="M27" s="21">
        <v>0</v>
      </c>
      <c r="N27" s="34"/>
      <c r="O27" s="19">
        <f t="shared" si="6"/>
        <v>0</v>
      </c>
      <c r="P27" s="20">
        <f t="shared" si="7"/>
        <v>0</v>
      </c>
      <c r="Q27" s="21">
        <f t="shared" si="8"/>
        <v>0</v>
      </c>
      <c r="R27" s="34"/>
      <c r="S27" s="19">
        <f t="shared" si="9"/>
        <v>0</v>
      </c>
      <c r="T27" s="20">
        <f t="shared" si="10"/>
        <v>0</v>
      </c>
      <c r="U27" s="21">
        <f t="shared" si="11"/>
        <v>0</v>
      </c>
      <c r="V27" s="34"/>
    </row>
    <row r="28" spans="2:22" customFormat="1" x14ac:dyDescent="0.25">
      <c r="B28" s="59">
        <v>43132</v>
      </c>
      <c r="C28" s="34"/>
      <c r="D28" s="30">
        <v>0</v>
      </c>
      <c r="E28" s="34"/>
      <c r="F28" s="13">
        <v>0</v>
      </c>
      <c r="G28" s="14">
        <v>0</v>
      </c>
      <c r="H28" s="15">
        <v>0</v>
      </c>
      <c r="I28" s="34"/>
      <c r="J28" s="70"/>
      <c r="K28" s="19">
        <v>0</v>
      </c>
      <c r="L28" s="20">
        <v>0</v>
      </c>
      <c r="M28" s="21">
        <v>0</v>
      </c>
      <c r="N28" s="34"/>
      <c r="O28" s="19">
        <f t="shared" si="6"/>
        <v>0</v>
      </c>
      <c r="P28" s="20">
        <f t="shared" si="7"/>
        <v>0</v>
      </c>
      <c r="Q28" s="21">
        <f t="shared" si="8"/>
        <v>0</v>
      </c>
      <c r="R28" s="34"/>
      <c r="S28" s="19">
        <f t="shared" si="9"/>
        <v>0</v>
      </c>
      <c r="T28" s="20">
        <f t="shared" si="10"/>
        <v>0</v>
      </c>
      <c r="U28" s="21">
        <f t="shared" si="11"/>
        <v>0</v>
      </c>
      <c r="V28" s="34"/>
    </row>
    <row r="29" spans="2:22" customFormat="1" x14ac:dyDescent="0.25">
      <c r="B29" s="59">
        <v>43160</v>
      </c>
      <c r="C29" s="34"/>
      <c r="D29" s="30">
        <v>0</v>
      </c>
      <c r="E29" s="34"/>
      <c r="F29" s="13">
        <v>0</v>
      </c>
      <c r="G29" s="14">
        <v>0</v>
      </c>
      <c r="H29" s="15">
        <v>0</v>
      </c>
      <c r="I29" s="34"/>
      <c r="J29" s="70"/>
      <c r="K29" s="19">
        <v>0</v>
      </c>
      <c r="L29" s="20">
        <v>0</v>
      </c>
      <c r="M29" s="21">
        <v>0</v>
      </c>
      <c r="N29" s="34"/>
      <c r="O29" s="19">
        <f t="shared" si="6"/>
        <v>0</v>
      </c>
      <c r="P29" s="20">
        <f t="shared" si="7"/>
        <v>0</v>
      </c>
      <c r="Q29" s="21">
        <f t="shared" si="8"/>
        <v>0</v>
      </c>
      <c r="R29" s="34"/>
      <c r="S29" s="19">
        <f t="shared" si="9"/>
        <v>0</v>
      </c>
      <c r="T29" s="20">
        <f t="shared" si="10"/>
        <v>0</v>
      </c>
      <c r="U29" s="21">
        <f t="shared" si="11"/>
        <v>0</v>
      </c>
      <c r="V29" s="34"/>
    </row>
    <row r="30" spans="2:22" customFormat="1" x14ac:dyDescent="0.25">
      <c r="B30" s="59">
        <v>43191</v>
      </c>
      <c r="C30" s="34"/>
      <c r="D30" s="30">
        <v>911206.25631282513</v>
      </c>
      <c r="E30" s="34"/>
      <c r="F30" s="13">
        <v>773.64000000000101</v>
      </c>
      <c r="G30" s="14">
        <v>324.56000000000091</v>
      </c>
      <c r="H30" s="15">
        <v>449.08000000000004</v>
      </c>
      <c r="I30" s="34"/>
      <c r="J30" s="70"/>
      <c r="K30" s="19">
        <v>134.44437712888566</v>
      </c>
      <c r="L30" s="20">
        <v>56.402547749536218</v>
      </c>
      <c r="M30" s="21">
        <v>78.041829379349437</v>
      </c>
      <c r="N30" s="34"/>
      <c r="O30" s="19">
        <f t="shared" si="6"/>
        <v>2211256.311183156</v>
      </c>
      <c r="P30" s="20">
        <f t="shared" si="7"/>
        <v>686413.19313084451</v>
      </c>
      <c r="Q30" s="21">
        <f t="shared" si="8"/>
        <v>1803428.2599847994</v>
      </c>
      <c r="R30" s="34"/>
      <c r="S30" s="19">
        <f t="shared" si="9"/>
        <v>428604.27204109594</v>
      </c>
      <c r="T30" s="20">
        <f t="shared" si="10"/>
        <v>133046.37073204565</v>
      </c>
      <c r="U30" s="21">
        <f t="shared" si="11"/>
        <v>349555.61353968346</v>
      </c>
      <c r="V30" s="34"/>
    </row>
    <row r="31" spans="2:22" customFormat="1" x14ac:dyDescent="0.25">
      <c r="B31" s="59">
        <v>43221</v>
      </c>
      <c r="C31" s="34"/>
      <c r="D31" s="30">
        <v>800554.16950583155</v>
      </c>
      <c r="E31" s="34"/>
      <c r="F31" s="13">
        <v>825.65999999999906</v>
      </c>
      <c r="G31" s="14">
        <v>431.39999999999895</v>
      </c>
      <c r="H31" s="15">
        <v>394.2600000000001</v>
      </c>
      <c r="I31" s="34"/>
      <c r="J31" s="70"/>
      <c r="K31" s="19">
        <v>342.68218311369219</v>
      </c>
      <c r="L31" s="20">
        <v>158.53744127746654</v>
      </c>
      <c r="M31" s="21">
        <v>184.14474183622565</v>
      </c>
      <c r="N31" s="34"/>
      <c r="O31" s="19">
        <f t="shared" si="6"/>
        <v>5636220.3933136286</v>
      </c>
      <c r="P31" s="20">
        <f t="shared" si="7"/>
        <v>1929384.3211001826</v>
      </c>
      <c r="Q31" s="21">
        <f t="shared" si="8"/>
        <v>4255305.5713341469</v>
      </c>
      <c r="R31" s="34"/>
      <c r="S31" s="19">
        <f t="shared" si="9"/>
        <v>381704.9302506845</v>
      </c>
      <c r="T31" s="20">
        <f t="shared" si="10"/>
        <v>130664.78177219306</v>
      </c>
      <c r="U31" s="21">
        <f t="shared" si="11"/>
        <v>288184.45748295396</v>
      </c>
      <c r="V31" s="34"/>
    </row>
    <row r="32" spans="2:22" customFormat="1" x14ac:dyDescent="0.25">
      <c r="B32" s="59">
        <v>43252</v>
      </c>
      <c r="C32" s="34"/>
      <c r="D32" s="30">
        <v>10000000</v>
      </c>
      <c r="E32" s="34"/>
      <c r="F32" s="13">
        <v>0</v>
      </c>
      <c r="G32" s="14">
        <v>0</v>
      </c>
      <c r="H32" s="15">
        <v>0</v>
      </c>
      <c r="I32" s="34"/>
      <c r="J32" s="70"/>
      <c r="K32" s="19">
        <v>1000</v>
      </c>
      <c r="L32" s="20">
        <v>203.94047580691574</v>
      </c>
      <c r="M32" s="21">
        <v>230.00529592456232</v>
      </c>
      <c r="N32" s="34"/>
      <c r="O32" s="19">
        <f t="shared" si="6"/>
        <v>16447369.227374423</v>
      </c>
      <c r="P32" s="20">
        <f t="shared" si="7"/>
        <v>2481934.5719786189</v>
      </c>
      <c r="Q32" s="21">
        <f t="shared" si="8"/>
        <v>5315073.3896850655</v>
      </c>
      <c r="R32" s="34"/>
      <c r="S32" s="19">
        <f t="shared" si="9"/>
        <v>6783993.2942517344</v>
      </c>
      <c r="T32" s="20">
        <f t="shared" si="10"/>
        <v>1023715.5413919253</v>
      </c>
      <c r="U32" s="21">
        <f t="shared" si="11"/>
        <v>2192291.1643563407</v>
      </c>
      <c r="V32" s="34"/>
    </row>
    <row r="33" spans="2:22" customFormat="1" x14ac:dyDescent="0.25">
      <c r="B33" s="59">
        <v>43282</v>
      </c>
      <c r="C33" s="34"/>
      <c r="D33" s="30">
        <v>498.6796958511959</v>
      </c>
      <c r="E33" s="34"/>
      <c r="F33" s="13">
        <v>1.8000000000000003</v>
      </c>
      <c r="G33" s="14">
        <v>1.8000000000000003</v>
      </c>
      <c r="H33" s="15">
        <v>0</v>
      </c>
      <c r="I33" s="34"/>
      <c r="J33" s="70"/>
      <c r="K33" s="19">
        <v>455.19470623174971</v>
      </c>
      <c r="L33" s="20">
        <v>215.47125512858827</v>
      </c>
      <c r="M33" s="21">
        <v>239.72345110316138</v>
      </c>
      <c r="N33" s="34"/>
      <c r="O33" s="19">
        <f t="shared" si="6"/>
        <v>7486755.4037398212</v>
      </c>
      <c r="P33" s="20">
        <f t="shared" si="7"/>
        <v>2622262.9679337721</v>
      </c>
      <c r="Q33" s="21">
        <f t="shared" si="8"/>
        <v>5539645.2099945555</v>
      </c>
      <c r="R33" s="34"/>
      <c r="S33" s="19">
        <f t="shared" si="9"/>
        <v>238.5822206583139</v>
      </c>
      <c r="T33" s="20">
        <f t="shared" si="10"/>
        <v>83.564279624680253</v>
      </c>
      <c r="U33" s="21">
        <f t="shared" si="11"/>
        <v>176.53319556820171</v>
      </c>
      <c r="V33" s="34"/>
    </row>
    <row r="34" spans="2:22" customFormat="1" x14ac:dyDescent="0.25">
      <c r="B34" s="59">
        <v>43313</v>
      </c>
      <c r="C34" s="34"/>
      <c r="D34" s="30">
        <v>0</v>
      </c>
      <c r="E34" s="34"/>
      <c r="F34" s="13">
        <v>0</v>
      </c>
      <c r="G34" s="14">
        <v>0</v>
      </c>
      <c r="H34" s="15">
        <v>0</v>
      </c>
      <c r="I34" s="34"/>
      <c r="J34" s="70"/>
      <c r="K34" s="19">
        <v>233.80923463183865</v>
      </c>
      <c r="L34" s="20">
        <v>122.38455287513726</v>
      </c>
      <c r="M34" s="21">
        <v>0</v>
      </c>
      <c r="N34" s="34"/>
      <c r="O34" s="19">
        <f t="shared" si="6"/>
        <v>3845546.8107596692</v>
      </c>
      <c r="P34" s="20">
        <f t="shared" si="7"/>
        <v>1489407.3952466873</v>
      </c>
      <c r="Q34" s="21">
        <f t="shared" si="8"/>
        <v>0</v>
      </c>
      <c r="R34" s="34"/>
      <c r="S34" s="19">
        <f t="shared" si="9"/>
        <v>0</v>
      </c>
      <c r="T34" s="20">
        <f t="shared" si="10"/>
        <v>0</v>
      </c>
      <c r="U34" s="21">
        <f t="shared" si="11"/>
        <v>0</v>
      </c>
      <c r="V34" s="34"/>
    </row>
    <row r="35" spans="2:22" customFormat="1" x14ac:dyDescent="0.25">
      <c r="B35" s="59">
        <v>43344</v>
      </c>
      <c r="C35" s="34"/>
      <c r="D35" s="30">
        <v>941297.09471306461</v>
      </c>
      <c r="E35" s="34"/>
      <c r="F35" s="13">
        <v>607.16</v>
      </c>
      <c r="G35" s="14">
        <v>0</v>
      </c>
      <c r="H35" s="15">
        <v>607.16</v>
      </c>
      <c r="I35" s="34"/>
      <c r="J35" s="70"/>
      <c r="K35" s="19">
        <v>106.02823673269627</v>
      </c>
      <c r="L35" s="20">
        <v>0.51501609057058606</v>
      </c>
      <c r="M35" s="21">
        <v>105.51322064212569</v>
      </c>
      <c r="N35" s="34"/>
      <c r="O35" s="19">
        <f t="shared" si="6"/>
        <v>1743885.5580701192</v>
      </c>
      <c r="P35" s="20">
        <f t="shared" si="7"/>
        <v>6267.6927434581548</v>
      </c>
      <c r="Q35" s="21">
        <f t="shared" si="8"/>
        <v>2438250.4282808648</v>
      </c>
      <c r="R35" s="34"/>
      <c r="S35" s="19">
        <f t="shared" si="9"/>
        <v>391918.86338863586</v>
      </c>
      <c r="T35" s="20">
        <f t="shared" si="10"/>
        <v>1408.5941618805191</v>
      </c>
      <c r="U35" s="21">
        <f t="shared" si="11"/>
        <v>547969.63716254814</v>
      </c>
      <c r="V35" s="34"/>
    </row>
    <row r="36" spans="2:22" customFormat="1" x14ac:dyDescent="0.25">
      <c r="B36" s="59">
        <v>43374</v>
      </c>
      <c r="C36" s="34"/>
      <c r="D36" s="30">
        <v>229178.96382567773</v>
      </c>
      <c r="E36" s="34"/>
      <c r="F36" s="13">
        <v>300.72000000000003</v>
      </c>
      <c r="G36" s="14">
        <v>0</v>
      </c>
      <c r="H36" s="15">
        <v>300.72000000000003</v>
      </c>
      <c r="I36" s="34"/>
      <c r="J36" s="70"/>
      <c r="K36" s="19">
        <v>209.10053883939065</v>
      </c>
      <c r="L36" s="20">
        <v>0.50871107178527486</v>
      </c>
      <c r="M36" s="21">
        <v>208.59182776760537</v>
      </c>
      <c r="N36" s="34"/>
      <c r="O36" s="19">
        <f t="shared" si="6"/>
        <v>3439153.7679344043</v>
      </c>
      <c r="P36" s="20">
        <f t="shared" si="7"/>
        <v>6190.961314651182</v>
      </c>
      <c r="Q36" s="21">
        <f t="shared" si="8"/>
        <v>4820240.6323591666</v>
      </c>
      <c r="R36" s="34"/>
      <c r="S36" s="19">
        <f t="shared" si="9"/>
        <v>95357.033106609495</v>
      </c>
      <c r="T36" s="20">
        <f t="shared" si="10"/>
        <v>171.65609416688091</v>
      </c>
      <c r="U36" s="21">
        <f t="shared" si="11"/>
        <v>133650.27462490136</v>
      </c>
      <c r="V36" s="34"/>
    </row>
    <row r="37" spans="2:22" customFormat="1" x14ac:dyDescent="0.25">
      <c r="B37" s="59">
        <v>43405</v>
      </c>
      <c r="C37" s="34"/>
      <c r="D37" s="30">
        <v>0</v>
      </c>
      <c r="E37" s="34"/>
      <c r="F37" s="13">
        <v>0</v>
      </c>
      <c r="G37" s="14">
        <v>0</v>
      </c>
      <c r="H37" s="15">
        <v>0</v>
      </c>
      <c r="I37" s="34"/>
      <c r="J37" s="70"/>
      <c r="K37" s="19">
        <v>251.15037014093457</v>
      </c>
      <c r="L37" s="20">
        <v>0</v>
      </c>
      <c r="M37" s="21">
        <v>251.15037014093457</v>
      </c>
      <c r="N37" s="34"/>
      <c r="O37" s="19">
        <f t="shared" si="6"/>
        <v>4130762.8692997037</v>
      </c>
      <c r="P37" s="20">
        <f t="shared" si="7"/>
        <v>0</v>
      </c>
      <c r="Q37" s="21">
        <f t="shared" si="8"/>
        <v>5803703.9702922925</v>
      </c>
      <c r="R37" s="34"/>
      <c r="S37" s="19">
        <f t="shared" si="9"/>
        <v>0</v>
      </c>
      <c r="T37" s="20">
        <f t="shared" si="10"/>
        <v>0</v>
      </c>
      <c r="U37" s="21">
        <f t="shared" si="11"/>
        <v>0</v>
      </c>
      <c r="V37" s="34"/>
    </row>
    <row r="38" spans="2:22" customFormat="1" x14ac:dyDescent="0.25">
      <c r="B38" s="59">
        <v>43435</v>
      </c>
      <c r="C38" s="34"/>
      <c r="D38" s="30">
        <v>0</v>
      </c>
      <c r="E38" s="34"/>
      <c r="F38" s="13">
        <v>0</v>
      </c>
      <c r="G38" s="14">
        <v>0</v>
      </c>
      <c r="H38" s="15">
        <v>0</v>
      </c>
      <c r="I38" s="34"/>
      <c r="J38" s="70"/>
      <c r="K38" s="19">
        <v>257.63591838974116</v>
      </c>
      <c r="L38" s="20">
        <v>0</v>
      </c>
      <c r="M38" s="21">
        <v>257.63591838974116</v>
      </c>
      <c r="N38" s="34"/>
      <c r="O38" s="19">
        <f t="shared" si="6"/>
        <v>4237433.0759897772</v>
      </c>
      <c r="P38" s="20">
        <f t="shared" si="7"/>
        <v>0</v>
      </c>
      <c r="Q38" s="21">
        <f t="shared" si="8"/>
        <v>5953575.1494587772</v>
      </c>
      <c r="R38" s="34"/>
      <c r="S38" s="19">
        <f t="shared" si="9"/>
        <v>0</v>
      </c>
      <c r="T38" s="20">
        <f t="shared" si="10"/>
        <v>0</v>
      </c>
      <c r="U38" s="21">
        <f t="shared" si="11"/>
        <v>0</v>
      </c>
      <c r="V38" s="34"/>
    </row>
    <row r="39" spans="2:22" customFormat="1" x14ac:dyDescent="0.25">
      <c r="B39" s="59">
        <v>43466</v>
      </c>
      <c r="C39" s="34"/>
      <c r="D39" s="30">
        <v>346329.1198712418</v>
      </c>
      <c r="E39" s="34"/>
      <c r="F39" s="13">
        <v>618.14000000000124</v>
      </c>
      <c r="G39" s="14">
        <v>618.14000000000124</v>
      </c>
      <c r="H39" s="15">
        <v>0</v>
      </c>
      <c r="I39" s="34"/>
      <c r="J39" s="70"/>
      <c r="K39" s="19">
        <v>192.4100053873548</v>
      </c>
      <c r="L39" s="20">
        <v>107.42134232776155</v>
      </c>
      <c r="M39" s="21">
        <v>84.98866305959325</v>
      </c>
      <c r="N39" s="34"/>
      <c r="O39" s="19">
        <f t="shared" si="6"/>
        <v>3164638.4016469265</v>
      </c>
      <c r="P39" s="20">
        <f t="shared" si="7"/>
        <v>1307306.6650292701</v>
      </c>
      <c r="Q39" s="21">
        <f t="shared" si="8"/>
        <v>1963959.0455391544</v>
      </c>
      <c r="R39" s="34"/>
      <c r="S39" s="19">
        <f t="shared" si="9"/>
        <v>170295.64350918349</v>
      </c>
      <c r="T39" s="20">
        <f t="shared" si="10"/>
        <v>70348.836590349398</v>
      </c>
      <c r="U39" s="21">
        <f t="shared" si="11"/>
        <v>105684.6397717089</v>
      </c>
      <c r="V39" s="34"/>
    </row>
    <row r="40" spans="2:22" customFormat="1" x14ac:dyDescent="0.25">
      <c r="B40" s="59">
        <v>43497</v>
      </c>
      <c r="C40" s="34"/>
      <c r="D40" s="30">
        <v>2185763.0618491462</v>
      </c>
      <c r="E40" s="34"/>
      <c r="F40" s="13">
        <v>1780.5600000000088</v>
      </c>
      <c r="G40" s="14">
        <v>1780.5600000000088</v>
      </c>
      <c r="H40" s="15">
        <v>0</v>
      </c>
      <c r="I40" s="34"/>
      <c r="J40" s="70"/>
      <c r="K40" s="19">
        <v>468.58789527967531</v>
      </c>
      <c r="L40" s="20">
        <v>468.58789527967531</v>
      </c>
      <c r="M40" s="21">
        <v>0</v>
      </c>
      <c r="N40" s="34"/>
      <c r="O40" s="19">
        <f t="shared" si="6"/>
        <v>7707038.1291430807</v>
      </c>
      <c r="P40" s="20">
        <f t="shared" si="7"/>
        <v>5702666.3917682432</v>
      </c>
      <c r="Q40" s="21">
        <f t="shared" si="8"/>
        <v>0</v>
      </c>
      <c r="R40" s="34"/>
      <c r="S40" s="19">
        <f t="shared" si="9"/>
        <v>1256236.424350315</v>
      </c>
      <c r="T40" s="20">
        <f t="shared" si="10"/>
        <v>929526.63749883103</v>
      </c>
      <c r="U40" s="21">
        <f t="shared" si="11"/>
        <v>0</v>
      </c>
      <c r="V40" s="34"/>
    </row>
    <row r="41" spans="2:22" customFormat="1" x14ac:dyDescent="0.25">
      <c r="B41" s="59">
        <v>43525</v>
      </c>
      <c r="C41" s="34"/>
      <c r="D41" s="30">
        <v>1647945.9466219551</v>
      </c>
      <c r="E41" s="34"/>
      <c r="F41" s="13">
        <v>1297.3000000000081</v>
      </c>
      <c r="G41" s="14">
        <v>1297.3000000000081</v>
      </c>
      <c r="H41" s="15">
        <v>0</v>
      </c>
      <c r="I41" s="34"/>
      <c r="J41" s="70"/>
      <c r="K41" s="19">
        <v>860.76965531216399</v>
      </c>
      <c r="L41" s="20">
        <v>860.76965531216399</v>
      </c>
      <c r="M41" s="21">
        <v>0</v>
      </c>
      <c r="N41" s="34"/>
      <c r="O41" s="19">
        <f t="shared" si="6"/>
        <v>14157396.340638977</v>
      </c>
      <c r="P41" s="20">
        <f t="shared" si="7"/>
        <v>10475477.992176643</v>
      </c>
      <c r="Q41" s="21">
        <f t="shared" si="8"/>
        <v>0</v>
      </c>
      <c r="R41" s="34"/>
      <c r="S41" s="19">
        <f t="shared" si="9"/>
        <v>947133.63934129803</v>
      </c>
      <c r="T41" s="20">
        <f t="shared" si="10"/>
        <v>700812.30728065735</v>
      </c>
      <c r="U41" s="21">
        <f t="shared" si="11"/>
        <v>0</v>
      </c>
      <c r="V41" s="34"/>
    </row>
    <row r="42" spans="2:22" customFormat="1" x14ac:dyDescent="0.25">
      <c r="B42" s="59">
        <v>43556</v>
      </c>
      <c r="C42" s="34"/>
      <c r="D42" s="30">
        <v>6421993.7627902683</v>
      </c>
      <c r="E42" s="34"/>
      <c r="F42" s="13">
        <v>3569.4000000000192</v>
      </c>
      <c r="G42" s="14">
        <v>1457.5600000000195</v>
      </c>
      <c r="H42" s="15">
        <v>2111.8399999999997</v>
      </c>
      <c r="I42" s="34"/>
      <c r="J42" s="70"/>
      <c r="K42" s="19">
        <v>1638.4771507164951</v>
      </c>
      <c r="L42" s="20">
        <v>1271.4782708810867</v>
      </c>
      <c r="M42" s="21">
        <v>366.99887983540862</v>
      </c>
      <c r="N42" s="34"/>
      <c r="O42" s="19">
        <f t="shared" si="6"/>
        <v>26948638.668450605</v>
      </c>
      <c r="P42" s="20">
        <f t="shared" si="7"/>
        <v>15473759.515041554</v>
      </c>
      <c r="Q42" s="21">
        <f t="shared" si="8"/>
        <v>8480787.2462953124</v>
      </c>
      <c r="R42" s="34"/>
      <c r="S42" s="19">
        <f t="shared" si="9"/>
        <v>3399865.6072946866</v>
      </c>
      <c r="T42" s="20">
        <f t="shared" si="10"/>
        <v>1952184.0579030402</v>
      </c>
      <c r="U42" s="21">
        <f t="shared" si="11"/>
        <v>1069944.0975925412</v>
      </c>
      <c r="V42" s="34"/>
    </row>
    <row r="43" spans="2:22" customFormat="1" x14ac:dyDescent="0.25">
      <c r="B43" s="59">
        <v>43586</v>
      </c>
      <c r="C43" s="34"/>
      <c r="D43" s="30">
        <v>4927614.3438291634</v>
      </c>
      <c r="E43" s="34"/>
      <c r="F43" s="13">
        <v>4144.860000000037</v>
      </c>
      <c r="G43" s="14">
        <v>1788.6000000000372</v>
      </c>
      <c r="H43" s="15">
        <v>2356.2599999999993</v>
      </c>
      <c r="I43" s="34"/>
      <c r="J43" s="70"/>
      <c r="K43" s="19">
        <v>2513.7539152719028</v>
      </c>
      <c r="L43" s="20">
        <v>1560.5204287463566</v>
      </c>
      <c r="M43" s="21">
        <v>953.23348652554614</v>
      </c>
      <c r="N43" s="34"/>
      <c r="O43" s="19">
        <f t="shared" si="6"/>
        <v>41344638.791235067</v>
      </c>
      <c r="P43" s="20">
        <f t="shared" si="7"/>
        <v>18991372.786888145</v>
      </c>
      <c r="Q43" s="21">
        <f t="shared" si="8"/>
        <v>22027779.482305363</v>
      </c>
      <c r="R43" s="34"/>
      <c r="S43" s="19">
        <f t="shared" si="9"/>
        <v>2473543.6837609001</v>
      </c>
      <c r="T43" s="20">
        <f t="shared" si="10"/>
        <v>1136205.1181570503</v>
      </c>
      <c r="U43" s="21">
        <f t="shared" si="11"/>
        <v>1317865.5419112134</v>
      </c>
      <c r="V43" s="34"/>
    </row>
    <row r="44" spans="2:22" customFormat="1" x14ac:dyDescent="0.25">
      <c r="B44" s="59">
        <v>43617</v>
      </c>
      <c r="C44" s="34"/>
      <c r="D44" s="30">
        <v>2397852.5690785917</v>
      </c>
      <c r="E44" s="34"/>
      <c r="F44" s="13">
        <v>1848.9799999999987</v>
      </c>
      <c r="G44" s="14">
        <v>1094.339999999999</v>
      </c>
      <c r="H44" s="15">
        <v>754.63999999999965</v>
      </c>
      <c r="I44" s="34"/>
      <c r="J44" s="70"/>
      <c r="K44" s="19">
        <v>2776.4581042041891</v>
      </c>
      <c r="L44" s="20">
        <v>1434.3833619096695</v>
      </c>
      <c r="M44" s="21">
        <v>1342.0747422945192</v>
      </c>
      <c r="N44" s="34"/>
      <c r="O44" s="19">
        <f t="shared" si="6"/>
        <v>45665431.584182315</v>
      </c>
      <c r="P44" s="20">
        <f t="shared" si="7"/>
        <v>17456297.683472428</v>
      </c>
      <c r="Q44" s="21">
        <f t="shared" si="8"/>
        <v>31013310.893839646</v>
      </c>
      <c r="R44" s="34"/>
      <c r="S44" s="19">
        <f t="shared" si="9"/>
        <v>1163211.6186954621</v>
      </c>
      <c r="T44" s="20">
        <f t="shared" si="10"/>
        <v>444655.12709301151</v>
      </c>
      <c r="U44" s="21">
        <f t="shared" si="11"/>
        <v>789985.82329011802</v>
      </c>
      <c r="V44" s="34"/>
    </row>
    <row r="45" spans="2:22" customFormat="1" x14ac:dyDescent="0.25">
      <c r="B45" s="59">
        <v>43647</v>
      </c>
      <c r="C45" s="34"/>
      <c r="D45" s="30">
        <v>0</v>
      </c>
      <c r="E45" s="34"/>
      <c r="F45" s="13">
        <v>0</v>
      </c>
      <c r="G45" s="14">
        <v>0</v>
      </c>
      <c r="H45" s="15">
        <v>0</v>
      </c>
      <c r="I45" s="34"/>
      <c r="J45" s="70"/>
      <c r="K45" s="19">
        <v>2670.7790359697351</v>
      </c>
      <c r="L45" s="20">
        <v>1205.4578200724311</v>
      </c>
      <c r="M45" s="21">
        <v>1465.3212158973038</v>
      </c>
      <c r="N45" s="34"/>
      <c r="O45" s="19">
        <f t="shared" si="6"/>
        <v>43927288.92932535</v>
      </c>
      <c r="P45" s="20">
        <f t="shared" si="7"/>
        <v>14670297.432925241</v>
      </c>
      <c r="Q45" s="21">
        <f t="shared" si="8"/>
        <v>33861349.890444025</v>
      </c>
      <c r="R45" s="34"/>
      <c r="S45" s="19">
        <f t="shared" si="9"/>
        <v>0</v>
      </c>
      <c r="T45" s="20">
        <f t="shared" si="10"/>
        <v>0</v>
      </c>
      <c r="U45" s="21">
        <f t="shared" si="11"/>
        <v>0</v>
      </c>
      <c r="V45" s="34"/>
    </row>
    <row r="46" spans="2:22" customFormat="1" x14ac:dyDescent="0.25">
      <c r="B46" s="59">
        <v>43678</v>
      </c>
      <c r="C46" s="34"/>
      <c r="D46" s="30">
        <v>0</v>
      </c>
      <c r="E46" s="34"/>
      <c r="F46" s="13">
        <v>0</v>
      </c>
      <c r="G46" s="14">
        <v>0</v>
      </c>
      <c r="H46" s="15">
        <v>0</v>
      </c>
      <c r="I46" s="34"/>
      <c r="J46" s="70"/>
      <c r="K46" s="19">
        <v>1700.4392356350745</v>
      </c>
      <c r="L46" s="20">
        <v>818.60185086120885</v>
      </c>
      <c r="M46" s="21">
        <v>881.83738477386555</v>
      </c>
      <c r="N46" s="34"/>
      <c r="O46" s="19">
        <f t="shared" si="6"/>
        <v>27967751.957204413</v>
      </c>
      <c r="P46" s="20">
        <f t="shared" si="7"/>
        <v>9962300.1579229571</v>
      </c>
      <c r="Q46" s="21">
        <f t="shared" si="8"/>
        <v>20377923.90388396</v>
      </c>
      <c r="R46" s="34"/>
      <c r="S46" s="19">
        <f t="shared" si="9"/>
        <v>0</v>
      </c>
      <c r="T46" s="20">
        <f t="shared" si="10"/>
        <v>0</v>
      </c>
      <c r="U46" s="21">
        <f t="shared" si="11"/>
        <v>0</v>
      </c>
      <c r="V46" s="34"/>
    </row>
    <row r="47" spans="2:22" customFormat="1" x14ac:dyDescent="0.25">
      <c r="B47" s="59">
        <v>43709</v>
      </c>
      <c r="C47" s="34"/>
      <c r="D47" s="30">
        <v>0</v>
      </c>
      <c r="E47" s="34"/>
      <c r="F47" s="13">
        <v>0</v>
      </c>
      <c r="G47" s="14">
        <v>0</v>
      </c>
      <c r="H47" s="15">
        <v>0</v>
      </c>
      <c r="I47" s="34"/>
      <c r="J47" s="70"/>
      <c r="K47" s="19">
        <v>522.55366528307593</v>
      </c>
      <c r="L47" s="20">
        <v>309.27937460972061</v>
      </c>
      <c r="M47" s="21">
        <v>213.27429067335532</v>
      </c>
      <c r="N47" s="34"/>
      <c r="O47" s="19">
        <f t="shared" si="6"/>
        <v>8594633.0740285777</v>
      </c>
      <c r="P47" s="20">
        <f t="shared" si="7"/>
        <v>3763898.1139307595</v>
      </c>
      <c r="Q47" s="21">
        <f t="shared" si="8"/>
        <v>4928445.2451638291</v>
      </c>
      <c r="R47" s="34"/>
      <c r="S47" s="19">
        <f t="shared" si="9"/>
        <v>0</v>
      </c>
      <c r="T47" s="20">
        <f t="shared" si="10"/>
        <v>0</v>
      </c>
      <c r="U47" s="21">
        <f t="shared" si="11"/>
        <v>0</v>
      </c>
      <c r="V47" s="34"/>
    </row>
    <row r="48" spans="2:22" customFormat="1" x14ac:dyDescent="0.25">
      <c r="B48" s="59">
        <v>43739</v>
      </c>
      <c r="C48" s="34"/>
      <c r="D48" s="30">
        <v>0</v>
      </c>
      <c r="E48" s="34"/>
      <c r="F48" s="13">
        <v>0</v>
      </c>
      <c r="G48" s="14">
        <v>0</v>
      </c>
      <c r="H48" s="15">
        <v>0</v>
      </c>
      <c r="I48" s="34"/>
      <c r="J48" s="70"/>
      <c r="K48" s="19">
        <v>0</v>
      </c>
      <c r="L48" s="20">
        <v>0</v>
      </c>
      <c r="M48" s="21">
        <v>0</v>
      </c>
      <c r="N48" s="34"/>
      <c r="O48" s="19">
        <f t="shared" si="6"/>
        <v>0</v>
      </c>
      <c r="P48" s="20">
        <f t="shared" si="7"/>
        <v>0</v>
      </c>
      <c r="Q48" s="21">
        <f t="shared" si="8"/>
        <v>0</v>
      </c>
      <c r="R48" s="34"/>
      <c r="S48" s="19">
        <f t="shared" si="9"/>
        <v>0</v>
      </c>
      <c r="T48" s="20">
        <f t="shared" si="10"/>
        <v>0</v>
      </c>
      <c r="U48" s="21">
        <f t="shared" si="11"/>
        <v>0</v>
      </c>
      <c r="V48" s="34"/>
    </row>
    <row r="49" spans="2:22" customFormat="1" x14ac:dyDescent="0.25">
      <c r="B49" s="59">
        <v>43770</v>
      </c>
      <c r="C49" s="34"/>
      <c r="D49" s="30">
        <v>0</v>
      </c>
      <c r="E49" s="34"/>
      <c r="F49" s="13">
        <v>0</v>
      </c>
      <c r="G49" s="14">
        <v>0</v>
      </c>
      <c r="H49" s="15">
        <v>0</v>
      </c>
      <c r="I49" s="34"/>
      <c r="J49" s="70"/>
      <c r="K49" s="19">
        <v>0</v>
      </c>
      <c r="L49" s="20">
        <v>0</v>
      </c>
      <c r="M49" s="21">
        <v>0</v>
      </c>
      <c r="N49" s="34"/>
      <c r="O49" s="19">
        <f t="shared" si="6"/>
        <v>0</v>
      </c>
      <c r="P49" s="20">
        <f t="shared" si="7"/>
        <v>0</v>
      </c>
      <c r="Q49" s="21">
        <f t="shared" si="8"/>
        <v>0</v>
      </c>
      <c r="R49" s="34"/>
      <c r="S49" s="19">
        <f t="shared" si="9"/>
        <v>0</v>
      </c>
      <c r="T49" s="20">
        <f t="shared" si="10"/>
        <v>0</v>
      </c>
      <c r="U49" s="21">
        <f t="shared" si="11"/>
        <v>0</v>
      </c>
      <c r="V49" s="34"/>
    </row>
    <row r="50" spans="2:22" customFormat="1" x14ac:dyDescent="0.25">
      <c r="B50" s="60">
        <v>43800</v>
      </c>
      <c r="C50" s="34"/>
      <c r="D50" s="30">
        <v>0</v>
      </c>
      <c r="E50" s="34"/>
      <c r="F50" s="16">
        <v>0</v>
      </c>
      <c r="G50" s="17">
        <v>0</v>
      </c>
      <c r="H50" s="18">
        <v>0</v>
      </c>
      <c r="I50" s="34"/>
      <c r="J50" s="70"/>
      <c r="K50" s="22">
        <v>0</v>
      </c>
      <c r="L50" s="23">
        <v>0</v>
      </c>
      <c r="M50" s="24">
        <v>0</v>
      </c>
      <c r="N50" s="34"/>
      <c r="O50" s="22">
        <f t="shared" si="6"/>
        <v>0</v>
      </c>
      <c r="P50" s="23">
        <f t="shared" si="7"/>
        <v>0</v>
      </c>
      <c r="Q50" s="24">
        <f t="shared" si="8"/>
        <v>0</v>
      </c>
      <c r="R50" s="34"/>
      <c r="S50" s="22">
        <f t="shared" si="9"/>
        <v>0</v>
      </c>
      <c r="T50" s="23">
        <f t="shared" si="10"/>
        <v>0</v>
      </c>
      <c r="U50" s="24">
        <f t="shared" si="11"/>
        <v>0</v>
      </c>
      <c r="V50" s="34"/>
    </row>
    <row r="51" spans="2:22" customFormat="1" x14ac:dyDescent="0.25">
      <c r="C51" s="32"/>
      <c r="D51" s="31"/>
      <c r="E51" s="32"/>
      <c r="F51" s="5"/>
      <c r="G51" s="5"/>
      <c r="H51" s="5"/>
      <c r="I51" s="32"/>
      <c r="J51" s="26"/>
      <c r="K51" s="6"/>
      <c r="L51" s="6"/>
      <c r="M51" s="6"/>
      <c r="N51" s="32"/>
      <c r="R51" s="32"/>
      <c r="V51" s="32"/>
    </row>
    <row r="52" spans="2:22" customFormat="1" ht="15.75" thickBot="1" x14ac:dyDescent="0.3">
      <c r="C52" s="32"/>
      <c r="D52" s="31"/>
      <c r="E52" s="32"/>
      <c r="F52" s="44">
        <f>SUM(F15:F50)</f>
        <v>15768.220000000074</v>
      </c>
      <c r="G52" s="44">
        <f t="shared" ref="G52:H52" si="12">SUM(G15:G50)</f>
        <v>8794.260000000073</v>
      </c>
      <c r="H52" s="44">
        <f t="shared" si="12"/>
        <v>6973.9599999999982</v>
      </c>
      <c r="I52" s="32"/>
      <c r="J52" s="26"/>
      <c r="K52" s="6"/>
      <c r="L52" s="6"/>
      <c r="M52" s="6"/>
      <c r="N52" s="32"/>
      <c r="Q52" s="8" t="s">
        <v>24</v>
      </c>
      <c r="R52" s="41"/>
      <c r="S52" s="36">
        <f>SUM(S15:S50)</f>
        <v>17492103.592211261</v>
      </c>
      <c r="T52" s="37">
        <f t="shared" ref="T52:U52" si="13">SUM(T15:T50)</f>
        <v>6522822.5929547762</v>
      </c>
      <c r="U52" s="38">
        <f t="shared" si="13"/>
        <v>6795307.7829275774</v>
      </c>
      <c r="V52" s="32"/>
    </row>
    <row r="53" spans="2:22" customFormat="1" ht="15.75" thickTop="1" x14ac:dyDescent="0.25">
      <c r="C53" s="32"/>
      <c r="D53" s="31"/>
      <c r="E53" s="32"/>
      <c r="F53" s="5"/>
      <c r="G53" s="5"/>
      <c r="H53" s="5"/>
      <c r="I53" s="32"/>
      <c r="J53" s="26"/>
      <c r="K53" s="6"/>
      <c r="L53" s="6"/>
      <c r="M53" s="6"/>
      <c r="N53" s="32"/>
      <c r="Q53" s="11" t="s">
        <v>25</v>
      </c>
      <c r="R53" s="32"/>
      <c r="S53" s="19">
        <f>F52</f>
        <v>15768.220000000074</v>
      </c>
      <c r="T53" s="20">
        <f t="shared" ref="T53:U53" si="14">G52</f>
        <v>8794.260000000073</v>
      </c>
      <c r="U53" s="21">
        <f t="shared" si="14"/>
        <v>6973.9599999999982</v>
      </c>
      <c r="V53" s="32"/>
    </row>
    <row r="54" spans="2:22" customFormat="1" x14ac:dyDescent="0.25">
      <c r="C54" s="32"/>
      <c r="D54" s="31"/>
      <c r="E54" s="32"/>
      <c r="F54" s="5"/>
      <c r="G54" s="5"/>
      <c r="H54" s="5"/>
      <c r="I54" s="32"/>
      <c r="J54" s="26"/>
      <c r="K54" s="6"/>
      <c r="L54" s="6"/>
      <c r="M54" s="6"/>
      <c r="N54" s="32"/>
      <c r="Q54" s="12" t="s">
        <v>26</v>
      </c>
      <c r="R54" s="42"/>
      <c r="S54" s="22">
        <f>S52/S53</f>
        <v>1109.3264548700602</v>
      </c>
      <c r="T54" s="23">
        <f t="shared" ref="T54:U54" si="15">T52/T53</f>
        <v>741.71363968710523</v>
      </c>
      <c r="U54" s="24">
        <f t="shared" si="15"/>
        <v>974.38295931258267</v>
      </c>
      <c r="V54" s="32"/>
    </row>
    <row r="55" spans="2:22" x14ac:dyDescent="0.25">
      <c r="Q55" s="26"/>
    </row>
    <row r="56" spans="2:22" x14ac:dyDescent="0.25">
      <c r="Q56" s="26"/>
    </row>
    <row r="57" spans="2:22" x14ac:dyDescent="0.25">
      <c r="Q57" s="26"/>
    </row>
    <row r="58" spans="2:22" x14ac:dyDescent="0.25">
      <c r="Q58" s="26"/>
    </row>
  </sheetData>
  <mergeCells count="1">
    <mergeCell ref="D4:H8"/>
  </mergeCells>
  <phoneticPr fontId="8" type="noConversion"/>
  <conditionalFormatting sqref="T11">
    <cfRule type="cellIs" dxfId="2" priority="1" operator="equal">
      <formula>FALSE</formula>
    </cfRule>
    <cfRule type="cellIs" dxfId="1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8FD3-45A4-4CAF-AD77-5672C6D8B53A}">
  <dimension ref="A1:I40"/>
  <sheetViews>
    <sheetView showGridLines="0" zoomScale="75" zoomScaleNormal="75"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21.140625" bestFit="1" customWidth="1"/>
    <col min="3" max="3" width="25.5703125" bestFit="1" customWidth="1"/>
    <col min="4" max="4" width="27.28515625" bestFit="1" customWidth="1"/>
    <col min="7" max="9" width="20.42578125" bestFit="1" customWidth="1"/>
  </cols>
  <sheetData>
    <row r="1" spans="1:9" x14ac:dyDescent="0.25">
      <c r="G1" s="6" t="s">
        <v>8</v>
      </c>
      <c r="H1" s="6" t="s">
        <v>9</v>
      </c>
      <c r="I1" s="6" t="s">
        <v>10</v>
      </c>
    </row>
    <row r="2" spans="1:9" x14ac:dyDescent="0.25">
      <c r="G2" s="6"/>
      <c r="H2" s="6"/>
      <c r="I2" s="6"/>
    </row>
    <row r="3" spans="1:9" x14ac:dyDescent="0.25">
      <c r="A3" s="1" t="s">
        <v>3</v>
      </c>
      <c r="B3" t="s">
        <v>5</v>
      </c>
      <c r="C3" t="s">
        <v>6</v>
      </c>
      <c r="D3" t="s">
        <v>7</v>
      </c>
      <c r="G3" s="3" t="s">
        <v>2</v>
      </c>
      <c r="H3" s="3" t="s">
        <v>1</v>
      </c>
      <c r="I3" s="3" t="s">
        <v>0</v>
      </c>
    </row>
    <row r="4" spans="1:9" x14ac:dyDescent="0.25">
      <c r="A4" s="2">
        <v>42736</v>
      </c>
      <c r="B4" s="4">
        <v>0</v>
      </c>
      <c r="C4" s="4">
        <v>0</v>
      </c>
      <c r="D4" s="4">
        <v>0</v>
      </c>
      <c r="G4" s="7">
        <v>0</v>
      </c>
      <c r="H4" s="7">
        <v>0</v>
      </c>
      <c r="I4" s="7">
        <v>0</v>
      </c>
    </row>
    <row r="5" spans="1:9" x14ac:dyDescent="0.25">
      <c r="A5" s="2">
        <v>42767</v>
      </c>
      <c r="B5" s="4">
        <v>0</v>
      </c>
      <c r="C5" s="4">
        <v>0</v>
      </c>
      <c r="D5" s="4">
        <v>0</v>
      </c>
      <c r="G5" s="7">
        <v>0</v>
      </c>
      <c r="H5" s="7">
        <v>0</v>
      </c>
      <c r="I5" s="7">
        <v>0</v>
      </c>
    </row>
    <row r="6" spans="1:9" x14ac:dyDescent="0.25">
      <c r="A6" s="2">
        <v>42795</v>
      </c>
      <c r="B6" s="4">
        <v>0</v>
      </c>
      <c r="C6" s="4">
        <v>0</v>
      </c>
      <c r="D6" s="4">
        <v>0</v>
      </c>
      <c r="G6" s="7">
        <v>0</v>
      </c>
      <c r="H6" s="7">
        <v>0</v>
      </c>
      <c r="I6" s="7">
        <v>0</v>
      </c>
    </row>
    <row r="7" spans="1:9" x14ac:dyDescent="0.25">
      <c r="A7" s="2">
        <v>42826</v>
      </c>
      <c r="B7" s="4">
        <v>0</v>
      </c>
      <c r="C7" s="4">
        <v>0</v>
      </c>
      <c r="D7" s="4">
        <v>0</v>
      </c>
      <c r="G7" s="7">
        <v>0</v>
      </c>
      <c r="H7" s="7">
        <v>0</v>
      </c>
      <c r="I7" s="7">
        <v>0</v>
      </c>
    </row>
    <row r="8" spans="1:9" x14ac:dyDescent="0.25">
      <c r="A8" s="2">
        <v>42856</v>
      </c>
      <c r="B8" s="4">
        <v>0</v>
      </c>
      <c r="C8" s="4">
        <v>0</v>
      </c>
      <c r="D8" s="4">
        <v>0</v>
      </c>
      <c r="G8" s="7">
        <v>0</v>
      </c>
      <c r="H8" s="7">
        <v>0</v>
      </c>
      <c r="I8" s="7">
        <v>0</v>
      </c>
    </row>
    <row r="9" spans="1:9" x14ac:dyDescent="0.25">
      <c r="A9" s="2">
        <v>42887</v>
      </c>
      <c r="B9" s="4">
        <v>0</v>
      </c>
      <c r="C9" s="4">
        <v>0</v>
      </c>
      <c r="D9" s="4">
        <v>0</v>
      </c>
      <c r="G9" s="7">
        <v>0</v>
      </c>
      <c r="H9" s="7">
        <v>0</v>
      </c>
      <c r="I9" s="7">
        <v>0</v>
      </c>
    </row>
    <row r="10" spans="1:9" x14ac:dyDescent="0.25">
      <c r="A10" s="2">
        <v>42917</v>
      </c>
      <c r="B10" s="4">
        <v>0</v>
      </c>
      <c r="C10" s="4">
        <v>0</v>
      </c>
      <c r="D10" s="4">
        <v>0</v>
      </c>
      <c r="G10" s="7">
        <v>0</v>
      </c>
      <c r="H10" s="7">
        <v>0</v>
      </c>
      <c r="I10" s="7">
        <v>0</v>
      </c>
    </row>
    <row r="11" spans="1:9" x14ac:dyDescent="0.25">
      <c r="A11" s="2">
        <v>42948</v>
      </c>
      <c r="B11" s="4">
        <v>0</v>
      </c>
      <c r="C11" s="4">
        <v>0</v>
      </c>
      <c r="D11" s="4">
        <v>0</v>
      </c>
      <c r="G11" s="7">
        <v>0</v>
      </c>
      <c r="H11" s="7">
        <v>0</v>
      </c>
      <c r="I11" s="7">
        <v>0</v>
      </c>
    </row>
    <row r="12" spans="1:9" x14ac:dyDescent="0.25">
      <c r="A12" s="2">
        <v>42979</v>
      </c>
      <c r="B12" s="4">
        <v>0</v>
      </c>
      <c r="C12" s="4">
        <v>0</v>
      </c>
      <c r="D12" s="4">
        <v>0</v>
      </c>
      <c r="G12" s="7">
        <v>0</v>
      </c>
      <c r="H12" s="7">
        <v>0</v>
      </c>
      <c r="I12" s="7">
        <v>0</v>
      </c>
    </row>
    <row r="13" spans="1:9" x14ac:dyDescent="0.25">
      <c r="A13" s="2">
        <v>43009</v>
      </c>
      <c r="B13" s="4">
        <v>0</v>
      </c>
      <c r="C13" s="4">
        <v>0</v>
      </c>
      <c r="D13" s="4">
        <v>0</v>
      </c>
      <c r="G13" s="7">
        <v>0</v>
      </c>
      <c r="H13" s="7">
        <v>0</v>
      </c>
      <c r="I13" s="7">
        <v>0</v>
      </c>
    </row>
    <row r="14" spans="1:9" x14ac:dyDescent="0.25">
      <c r="A14" s="2">
        <v>43040</v>
      </c>
      <c r="B14" s="4">
        <v>0</v>
      </c>
      <c r="C14" s="4">
        <v>0</v>
      </c>
      <c r="D14" s="4">
        <v>0</v>
      </c>
      <c r="G14" s="7">
        <v>0</v>
      </c>
      <c r="H14" s="7">
        <v>0</v>
      </c>
      <c r="I14" s="7">
        <v>0</v>
      </c>
    </row>
    <row r="15" spans="1:9" x14ac:dyDescent="0.25">
      <c r="A15" s="2">
        <v>43070</v>
      </c>
      <c r="B15" s="4">
        <v>0</v>
      </c>
      <c r="C15" s="4">
        <v>0</v>
      </c>
      <c r="D15" s="4">
        <v>0</v>
      </c>
      <c r="G15" s="7">
        <v>0</v>
      </c>
      <c r="H15" s="7">
        <v>0</v>
      </c>
      <c r="I15" s="7">
        <v>0</v>
      </c>
    </row>
    <row r="16" spans="1:9" x14ac:dyDescent="0.25">
      <c r="A16" s="2">
        <v>43101</v>
      </c>
      <c r="B16" s="4">
        <v>0</v>
      </c>
      <c r="C16" s="4">
        <v>0</v>
      </c>
      <c r="D16" s="4">
        <v>0</v>
      </c>
      <c r="G16" s="7">
        <v>0</v>
      </c>
      <c r="H16" s="7">
        <v>0</v>
      </c>
      <c r="I16" s="7">
        <v>0</v>
      </c>
    </row>
    <row r="17" spans="1:9" x14ac:dyDescent="0.25">
      <c r="A17" s="2">
        <v>43132</v>
      </c>
      <c r="B17" s="4">
        <v>0</v>
      </c>
      <c r="C17" s="4">
        <v>0</v>
      </c>
      <c r="D17" s="4">
        <v>0</v>
      </c>
      <c r="G17" s="7">
        <v>0</v>
      </c>
      <c r="H17" s="7">
        <v>0</v>
      </c>
      <c r="I17" s="7">
        <v>0</v>
      </c>
    </row>
    <row r="18" spans="1:9" x14ac:dyDescent="0.25">
      <c r="A18" s="2">
        <v>43160</v>
      </c>
      <c r="B18" s="4">
        <v>0</v>
      </c>
      <c r="C18" s="4">
        <v>0</v>
      </c>
      <c r="D18" s="4">
        <v>0</v>
      </c>
      <c r="G18" s="7">
        <v>0</v>
      </c>
      <c r="H18" s="7">
        <v>0</v>
      </c>
      <c r="I18" s="7">
        <v>0</v>
      </c>
    </row>
    <row r="19" spans="1:9" x14ac:dyDescent="0.25">
      <c r="A19" s="2">
        <v>43191</v>
      </c>
      <c r="B19" s="4">
        <v>773.64000000000101</v>
      </c>
      <c r="C19" s="4">
        <v>324.56000000000091</v>
      </c>
      <c r="D19" s="4">
        <v>449.08000000000004</v>
      </c>
      <c r="G19" s="7">
        <v>134.44437712888566</v>
      </c>
      <c r="H19" s="7">
        <v>56.402547749536218</v>
      </c>
      <c r="I19" s="7">
        <v>78.041829379349437</v>
      </c>
    </row>
    <row r="20" spans="1:9" x14ac:dyDescent="0.25">
      <c r="A20" s="2">
        <v>43221</v>
      </c>
      <c r="B20" s="4">
        <v>825.65999999999906</v>
      </c>
      <c r="C20" s="4">
        <v>431.39999999999895</v>
      </c>
      <c r="D20" s="4">
        <v>394.2600000000001</v>
      </c>
      <c r="G20" s="7">
        <v>342.68218311369219</v>
      </c>
      <c r="H20" s="7">
        <v>158.53744127746654</v>
      </c>
      <c r="I20" s="7">
        <v>184.14474183622565</v>
      </c>
    </row>
    <row r="21" spans="1:9" x14ac:dyDescent="0.25">
      <c r="A21" s="2">
        <v>43252</v>
      </c>
      <c r="B21" s="4">
        <v>0</v>
      </c>
      <c r="C21" s="4">
        <v>0</v>
      </c>
      <c r="D21" s="4">
        <v>0</v>
      </c>
      <c r="G21" s="7">
        <v>433.94577173147809</v>
      </c>
      <c r="H21" s="7">
        <v>203.94047580691574</v>
      </c>
      <c r="I21" s="7">
        <v>230.00529592456232</v>
      </c>
    </row>
    <row r="22" spans="1:9" x14ac:dyDescent="0.25">
      <c r="A22" s="2">
        <v>43282</v>
      </c>
      <c r="B22" s="4">
        <v>1.8000000000000003</v>
      </c>
      <c r="C22" s="4">
        <v>1.8000000000000003</v>
      </c>
      <c r="D22" s="4">
        <v>0</v>
      </c>
      <c r="G22" s="7">
        <v>455.19470623174971</v>
      </c>
      <c r="H22" s="7">
        <v>215.47125512858827</v>
      </c>
      <c r="I22" s="7">
        <v>239.72345110316138</v>
      </c>
    </row>
    <row r="23" spans="1:9" x14ac:dyDescent="0.25">
      <c r="A23" s="2">
        <v>43313</v>
      </c>
      <c r="B23" s="4">
        <v>0</v>
      </c>
      <c r="C23" s="4">
        <v>0</v>
      </c>
      <c r="D23" s="4">
        <v>0</v>
      </c>
      <c r="G23" s="7">
        <v>233.80923463183865</v>
      </c>
      <c r="H23" s="7">
        <v>122.38455287513726</v>
      </c>
      <c r="I23" s="7">
        <v>111.42468175670137</v>
      </c>
    </row>
    <row r="24" spans="1:9" x14ac:dyDescent="0.25">
      <c r="A24" s="2">
        <v>43344</v>
      </c>
      <c r="B24" s="4">
        <v>607.16</v>
      </c>
      <c r="C24" s="4">
        <v>0</v>
      </c>
      <c r="D24" s="4">
        <v>607.16</v>
      </c>
      <c r="G24" s="7">
        <v>106.02823673269627</v>
      </c>
      <c r="H24" s="7">
        <v>0.51501609057058606</v>
      </c>
      <c r="I24" s="7">
        <v>105.51322064212569</v>
      </c>
    </row>
    <row r="25" spans="1:9" x14ac:dyDescent="0.25">
      <c r="A25" s="2">
        <v>43374</v>
      </c>
      <c r="B25" s="4">
        <v>300.72000000000003</v>
      </c>
      <c r="C25" s="4">
        <v>0</v>
      </c>
      <c r="D25" s="4">
        <v>300.72000000000003</v>
      </c>
      <c r="G25" s="7">
        <v>209.10053883939065</v>
      </c>
      <c r="H25" s="7">
        <v>0.50871107178527486</v>
      </c>
      <c r="I25" s="7">
        <v>208.59182776760537</v>
      </c>
    </row>
    <row r="26" spans="1:9" x14ac:dyDescent="0.25">
      <c r="A26" s="2">
        <v>43405</v>
      </c>
      <c r="B26" s="4">
        <v>0</v>
      </c>
      <c r="C26" s="4">
        <v>0</v>
      </c>
      <c r="D26" s="4">
        <v>0</v>
      </c>
      <c r="G26" s="7">
        <v>251.15037014093457</v>
      </c>
      <c r="H26" s="7">
        <v>0</v>
      </c>
      <c r="I26" s="7">
        <v>251.15037014093457</v>
      </c>
    </row>
    <row r="27" spans="1:9" x14ac:dyDescent="0.25">
      <c r="A27" s="2">
        <v>43435</v>
      </c>
      <c r="B27" s="4">
        <v>0</v>
      </c>
      <c r="C27" s="4">
        <v>0</v>
      </c>
      <c r="D27" s="4">
        <v>0</v>
      </c>
      <c r="G27" s="7">
        <v>257.63591838974116</v>
      </c>
      <c r="H27" s="7">
        <v>0</v>
      </c>
      <c r="I27" s="7">
        <v>257.63591838974116</v>
      </c>
    </row>
    <row r="28" spans="1:9" x14ac:dyDescent="0.25">
      <c r="A28" s="2">
        <v>43466</v>
      </c>
      <c r="B28" s="4">
        <v>618.14000000000124</v>
      </c>
      <c r="C28" s="4">
        <v>618.14000000000124</v>
      </c>
      <c r="D28" s="4">
        <v>0</v>
      </c>
      <c r="G28" s="7">
        <v>192.4100053873548</v>
      </c>
      <c r="H28" s="7">
        <v>107.42134232776155</v>
      </c>
      <c r="I28" s="7">
        <v>84.98866305959325</v>
      </c>
    </row>
    <row r="29" spans="1:9" x14ac:dyDescent="0.25">
      <c r="A29" s="2">
        <v>43497</v>
      </c>
      <c r="B29" s="4">
        <v>1780.5600000000088</v>
      </c>
      <c r="C29" s="4">
        <v>1780.5600000000088</v>
      </c>
      <c r="D29" s="4">
        <v>0</v>
      </c>
      <c r="G29" s="7">
        <v>468.58789527967531</v>
      </c>
      <c r="H29" s="7">
        <v>468.58789527967531</v>
      </c>
      <c r="I29" s="7">
        <v>0</v>
      </c>
    </row>
    <row r="30" spans="1:9" x14ac:dyDescent="0.25">
      <c r="A30" s="2">
        <v>43525</v>
      </c>
      <c r="B30" s="4">
        <v>1297.3000000000081</v>
      </c>
      <c r="C30" s="4">
        <v>1297.3000000000081</v>
      </c>
      <c r="D30" s="4">
        <v>0</v>
      </c>
      <c r="G30" s="7">
        <v>860.76965531216399</v>
      </c>
      <c r="H30" s="7">
        <v>860.76965531216399</v>
      </c>
      <c r="I30" s="7">
        <v>0</v>
      </c>
    </row>
    <row r="31" spans="1:9" x14ac:dyDescent="0.25">
      <c r="A31" s="2">
        <v>43556</v>
      </c>
      <c r="B31" s="4">
        <v>3569.4000000000192</v>
      </c>
      <c r="C31" s="4">
        <v>1457.5600000000195</v>
      </c>
      <c r="D31" s="4">
        <v>2111.8399999999997</v>
      </c>
      <c r="G31" s="7">
        <v>1638.4771507164951</v>
      </c>
      <c r="H31" s="7">
        <v>1271.4782708810867</v>
      </c>
      <c r="I31" s="7">
        <v>366.99887983540862</v>
      </c>
    </row>
    <row r="32" spans="1:9" x14ac:dyDescent="0.25">
      <c r="A32" s="2">
        <v>43586</v>
      </c>
      <c r="B32" s="4">
        <v>4144.860000000037</v>
      </c>
      <c r="C32" s="4">
        <v>1788.6000000000372</v>
      </c>
      <c r="D32" s="4">
        <v>2356.2599999999993</v>
      </c>
      <c r="G32" s="7">
        <v>2513.7539152719028</v>
      </c>
      <c r="H32" s="7">
        <v>1560.5204287463566</v>
      </c>
      <c r="I32" s="7">
        <v>953.23348652554614</v>
      </c>
    </row>
    <row r="33" spans="1:9" x14ac:dyDescent="0.25">
      <c r="A33" s="2">
        <v>43617</v>
      </c>
      <c r="B33" s="4">
        <v>1848.9799999999987</v>
      </c>
      <c r="C33" s="4">
        <v>1094.339999999999</v>
      </c>
      <c r="D33" s="4">
        <v>754.63999999999965</v>
      </c>
      <c r="G33" s="7">
        <v>2776.4581042041891</v>
      </c>
      <c r="H33" s="7">
        <v>1434.3833619096695</v>
      </c>
      <c r="I33" s="7">
        <v>1342.0747422945192</v>
      </c>
    </row>
    <row r="34" spans="1:9" x14ac:dyDescent="0.25">
      <c r="A34" s="2">
        <v>43647</v>
      </c>
      <c r="B34" s="4">
        <v>0</v>
      </c>
      <c r="C34" s="4">
        <v>0</v>
      </c>
      <c r="D34" s="4">
        <v>0</v>
      </c>
      <c r="G34" s="7">
        <v>2670.7790359697351</v>
      </c>
      <c r="H34" s="7">
        <v>1205.4578200724311</v>
      </c>
      <c r="I34" s="7">
        <v>1465.3212158973038</v>
      </c>
    </row>
    <row r="35" spans="1:9" x14ac:dyDescent="0.25">
      <c r="A35" s="2">
        <v>43678</v>
      </c>
      <c r="B35" s="4">
        <v>0</v>
      </c>
      <c r="C35" s="4">
        <v>0</v>
      </c>
      <c r="D35" s="4">
        <v>0</v>
      </c>
      <c r="G35" s="7">
        <v>1700.4392356350745</v>
      </c>
      <c r="H35" s="7">
        <v>818.60185086120885</v>
      </c>
      <c r="I35" s="7">
        <v>881.83738477386555</v>
      </c>
    </row>
    <row r="36" spans="1:9" x14ac:dyDescent="0.25">
      <c r="A36" s="2">
        <v>43709</v>
      </c>
      <c r="B36" s="4">
        <v>0</v>
      </c>
      <c r="C36" s="4">
        <v>0</v>
      </c>
      <c r="D36" s="4">
        <v>0</v>
      </c>
      <c r="G36" s="7">
        <v>522.55366528307593</v>
      </c>
      <c r="H36" s="7">
        <v>309.27937460972061</v>
      </c>
      <c r="I36" s="7">
        <v>213.27429067335532</v>
      </c>
    </row>
    <row r="37" spans="1:9" x14ac:dyDescent="0.25">
      <c r="A37" s="2">
        <v>43739</v>
      </c>
      <c r="B37" s="4">
        <v>0</v>
      </c>
      <c r="C37" s="4">
        <v>0</v>
      </c>
      <c r="D37" s="4">
        <v>0</v>
      </c>
      <c r="G37" s="7">
        <v>0</v>
      </c>
      <c r="H37" s="7">
        <v>0</v>
      </c>
      <c r="I37" s="7">
        <v>0</v>
      </c>
    </row>
    <row r="38" spans="1:9" x14ac:dyDescent="0.25">
      <c r="A38" s="2">
        <v>43770</v>
      </c>
      <c r="B38" s="4">
        <v>0</v>
      </c>
      <c r="C38" s="4">
        <v>0</v>
      </c>
      <c r="D38" s="4">
        <v>0</v>
      </c>
      <c r="G38" s="7">
        <v>0</v>
      </c>
      <c r="H38" s="7">
        <v>0</v>
      </c>
      <c r="I38" s="7">
        <v>0</v>
      </c>
    </row>
    <row r="39" spans="1:9" x14ac:dyDescent="0.25">
      <c r="A39" s="2">
        <v>43800</v>
      </c>
      <c r="B39" s="4">
        <v>0</v>
      </c>
      <c r="C39" s="4">
        <v>0</v>
      </c>
      <c r="D39" s="4">
        <v>0</v>
      </c>
      <c r="G39" s="7">
        <v>0</v>
      </c>
      <c r="H39" s="7">
        <v>0</v>
      </c>
      <c r="I39" s="7">
        <v>0</v>
      </c>
    </row>
    <row r="40" spans="1:9" x14ac:dyDescent="0.25">
      <c r="A40" s="2" t="s">
        <v>4</v>
      </c>
      <c r="B40" s="4">
        <v>15768.220000000074</v>
      </c>
      <c r="C40" s="4">
        <v>8794.260000000073</v>
      </c>
      <c r="D40" s="4">
        <v>6973.9599999999982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Tool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Richagulwani</dc:creator>
  <cp:lastModifiedBy>mohammedhamid</cp:lastModifiedBy>
  <dcterms:created xsi:type="dcterms:W3CDTF">2021-03-11T09:34:53Z</dcterms:created>
  <dcterms:modified xsi:type="dcterms:W3CDTF">2021-04-07T17:02:39Z</dcterms:modified>
</cp:coreProperties>
</file>