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13C07373-881C-434B-895D-20210ADF5862}" xr6:coauthVersionLast="47" xr6:coauthVersionMax="47" xr10:uidLastSave="{00000000-0000-0000-0000-000000000000}"/>
  <bookViews>
    <workbookView xWindow="-120" yWindow="-120" windowWidth="20730" windowHeight="11160" xr2:uid="{6997D9B8-A8E5-416A-B5AB-F5A3AF437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F11" i="1"/>
  <c r="E11" i="1"/>
  <c r="F26" i="1"/>
  <c r="E26" i="1"/>
  <c r="F20" i="1"/>
  <c r="E20" i="1"/>
  <c r="I24" i="1"/>
  <c r="I23" i="1"/>
  <c r="I22" i="1"/>
  <c r="H16" i="1"/>
  <c r="J18" i="1"/>
  <c r="I18" i="1"/>
  <c r="H18" i="1"/>
  <c r="J17" i="1"/>
  <c r="I17" i="1"/>
  <c r="H17" i="1"/>
  <c r="J16" i="1"/>
  <c r="I16" i="1"/>
  <c r="K9" i="1" l="1"/>
  <c r="K10" i="1"/>
  <c r="K8" i="1"/>
  <c r="K4" i="1"/>
  <c r="K5" i="1"/>
  <c r="K3" i="1"/>
  <c r="I9" i="1"/>
  <c r="I10" i="1"/>
  <c r="I8" i="1"/>
  <c r="I4" i="1"/>
  <c r="I5" i="1"/>
  <c r="I3" i="1"/>
  <c r="H5" i="1"/>
  <c r="H4" i="1"/>
  <c r="H3" i="1"/>
  <c r="J5" i="1" l="1"/>
  <c r="J3" i="1"/>
  <c r="J4" i="1" l="1"/>
</calcChain>
</file>

<file path=xl/sharedStrings.xml><?xml version="1.0" encoding="utf-8"?>
<sst xmlns="http://schemas.openxmlformats.org/spreadsheetml/2006/main" count="49" uniqueCount="21">
  <si>
    <t>Year</t>
  </si>
  <si>
    <t>Digital Type</t>
  </si>
  <si>
    <t>Tactic</t>
  </si>
  <si>
    <t>Impressions</t>
  </si>
  <si>
    <t>Uplift Total</t>
  </si>
  <si>
    <t>CPM</t>
  </si>
  <si>
    <t>Efficiency</t>
  </si>
  <si>
    <t>Effectiveness (Incremental Volume Per M Imp)</t>
  </si>
  <si>
    <t>Digital</t>
  </si>
  <si>
    <t>FB TON Lower Funnel</t>
  </si>
  <si>
    <t>FB TON Mid Funnel</t>
  </si>
  <si>
    <t>FB TON Top Funnel</t>
  </si>
  <si>
    <t>FB Leads Lower Funnel</t>
  </si>
  <si>
    <t>FB Leads Mid Funnel</t>
  </si>
  <si>
    <t>FB Leads Top Funnel</t>
  </si>
  <si>
    <t>FB Ton</t>
  </si>
  <si>
    <t>FB Leads</t>
  </si>
  <si>
    <t>Spends (BRL)</t>
  </si>
  <si>
    <t>New</t>
  </si>
  <si>
    <t>Imp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</si>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</sst>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5C36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 applyAlignment="1">
      <alignment horizontal="center" vertical="center"/>
    </xf>
    <xf numFmtId="3" fontId="5" fillId="0" borderId="5" xfId="1" applyNumberFormat="1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164" fontId="4" fillId="0" borderId="5" xfId="1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3" fontId="4" fillId="0" borderId="5" xfId="1" applyNumberFormat="1" applyFont="1" applyFill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/>
    <xf numFmtId="0" fontId="4" fillId="0" borderId="10" xfId="0" applyFont="1" applyBorder="1" applyAlignment="1">
      <alignment horizontal="center" vertical="center"/>
    </xf>
    <xf numFmtId="3" fontId="5" fillId="0" borderId="10" xfId="1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164" fontId="4" fillId="0" borderId="10" xfId="1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2" fillId="3" borderId="0" xfId="0" applyFont="1" applyFill="1"/>
    <xf numFmtId="0" fontId="2" fillId="3" borderId="7" xfId="0" applyFont="1" applyFill="1" applyBorder="1"/>
    <xf numFmtId="0" fontId="4" fillId="0" borderId="1" xfId="0" applyFont="1" applyBorder="1"/>
    <xf numFmtId="0" fontId="4" fillId="0" borderId="2" xfId="0" applyFont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164" fontId="4" fillId="0" borderId="2" xfId="1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9" fontId="0" fillId="0" borderId="0" xfId="2" applyFont="1"/>
    <xf numFmtId="3" fontId="0" fillId="0" borderId="0" xfId="0" applyNumberFormat="1"/>
    <xf numFmtId="3" fontId="0" fillId="0" borderId="5" xfId="0" applyNumberFormat="1" applyBorder="1"/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9D6A-A49A-4E69-9C74-B9BB22E4B0B5}">
  <dimension ref="A1:N26"/>
  <sheetViews>
    <sheetView showGridLines="0" tabSelected="1" workbookViewId="0">
      <selection activeCell="F6" sqref="F6"/>
    </sheetView>
  </sheetViews>
  <sheetFormatPr defaultRowHeight="15" x14ac:dyDescent="0.25"/>
  <cols>
    <col min="4" max="4" width="18.7109375" bestFit="1" customWidth="1"/>
    <col min="5" max="5" width="15.42578125" bestFit="1" customWidth="1"/>
    <col min="6" max="6" width="12.7109375" bestFit="1" customWidth="1"/>
    <col min="9" max="9" width="9.85546875" bestFit="1" customWidth="1"/>
    <col min="10" max="10" width="21.140625" customWidth="1"/>
    <col min="13" max="13" width="15.42578125" bestFit="1" customWidth="1"/>
    <col min="14" max="14" width="12.7109375" bestFit="1" customWidth="1"/>
  </cols>
  <sheetData>
    <row r="1" spans="1:14" ht="41.25" customHeight="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6</v>
      </c>
      <c r="J1" s="3" t="s">
        <v>7</v>
      </c>
      <c r="N1" t="s">
        <v>18</v>
      </c>
    </row>
    <row r="2" spans="1:14" x14ac:dyDescent="0.25">
      <c r="A2" s="19" t="s">
        <v>15</v>
      </c>
      <c r="J2" s="11"/>
      <c r="N2" t="s">
        <v>19</v>
      </c>
    </row>
    <row r="3" spans="1:14" x14ac:dyDescent="0.25">
      <c r="B3" s="4">
        <v>2021</v>
      </c>
      <c r="C3" s="5" t="s">
        <v>8</v>
      </c>
      <c r="D3" s="5" t="s">
        <v>9</v>
      </c>
      <c r="E3" s="6">
        <v>6908348812</v>
      </c>
      <c r="F3" s="6">
        <v>84072674.310000017</v>
      </c>
      <c r="G3" s="7">
        <v>92994.068053808631</v>
      </c>
      <c r="H3" s="8">
        <f>F3/E3*1000</f>
        <v>12.16972052192318</v>
      </c>
      <c r="I3" s="10">
        <f>G3/F3*1000000</f>
        <v>1106.1152606007615</v>
      </c>
      <c r="J3" s="9">
        <f>IFERROR(G3/E3*1000000,0)</f>
        <v>13.461113586545496</v>
      </c>
      <c r="K3" s="26">
        <f>E3/SUM($E$3:$E$5)</f>
        <v>0.95084557483719112</v>
      </c>
    </row>
    <row r="4" spans="1:14" x14ac:dyDescent="0.25">
      <c r="B4" s="4">
        <v>2021</v>
      </c>
      <c r="C4" s="5" t="s">
        <v>8</v>
      </c>
      <c r="D4" s="5" t="s">
        <v>10</v>
      </c>
      <c r="E4" s="6">
        <v>248289077</v>
      </c>
      <c r="F4" s="6">
        <v>1585568.6100000003</v>
      </c>
      <c r="G4" s="10">
        <v>2127.5660214076779</v>
      </c>
      <c r="H4" s="8">
        <f>F4/E4*1000</f>
        <v>6.3859781072850028</v>
      </c>
      <c r="I4" s="10">
        <f t="shared" ref="I4:I5" si="0">G4/F4*1000000</f>
        <v>1341.8315725912846</v>
      </c>
      <c r="J4" s="9">
        <f>IFERROR(G4/E4*1000000,0)</f>
        <v>8.568907046231752</v>
      </c>
      <c r="K4" s="26">
        <f t="shared" ref="K4:K5" si="1">E4/SUM($E$3:$E$5)</f>
        <v>3.417380571979442E-2</v>
      </c>
    </row>
    <row r="5" spans="1:14" ht="15.75" thickBot="1" x14ac:dyDescent="0.3">
      <c r="B5" s="12">
        <v>2021</v>
      </c>
      <c r="C5" s="13" t="s">
        <v>8</v>
      </c>
      <c r="D5" s="13" t="s">
        <v>11</v>
      </c>
      <c r="E5" s="14">
        <v>108841380</v>
      </c>
      <c r="F5" s="14">
        <v>392819.29</v>
      </c>
      <c r="G5" s="15">
        <v>638.34314465792238</v>
      </c>
      <c r="H5" s="16">
        <f>F5/E5*1000</f>
        <v>3.6090987637238703</v>
      </c>
      <c r="I5" s="10">
        <f t="shared" si="0"/>
        <v>1625.0300352050492</v>
      </c>
      <c r="J5" s="17">
        <f>IFERROR(G5/E5*1000000,0)</f>
        <v>5.8648938910727004</v>
      </c>
      <c r="K5" s="26">
        <f t="shared" si="1"/>
        <v>1.4980619443014476E-2</v>
      </c>
    </row>
    <row r="6" spans="1:14" x14ac:dyDescent="0.25">
      <c r="E6" s="27">
        <f>SUM(E3:E5)</f>
        <v>7265479269</v>
      </c>
      <c r="F6" s="27">
        <f>SUM(F3:F5)</f>
        <v>86051062.210000023</v>
      </c>
    </row>
    <row r="7" spans="1:14" ht="15.75" thickBot="1" x14ac:dyDescent="0.3">
      <c r="A7" s="18" t="s">
        <v>16</v>
      </c>
    </row>
    <row r="8" spans="1:14" x14ac:dyDescent="0.25">
      <c r="B8" s="20">
        <v>2021</v>
      </c>
      <c r="C8" s="21" t="s">
        <v>8</v>
      </c>
      <c r="D8" s="21" t="s">
        <v>12</v>
      </c>
      <c r="E8" s="22">
        <v>2614806888</v>
      </c>
      <c r="F8" s="22">
        <v>36168478.910000004</v>
      </c>
      <c r="G8" s="23">
        <v>25460.452479806529</v>
      </c>
      <c r="H8" s="24">
        <v>13.832179759043072</v>
      </c>
      <c r="I8" s="10">
        <f t="shared" ref="I8:I10" si="2">G8/F8*1000000</f>
        <v>703.94037148095617</v>
      </c>
      <c r="J8" s="25">
        <v>9.7370297579721417</v>
      </c>
      <c r="K8" s="26">
        <f>E8/SUM($E$8:$E$10)</f>
        <v>0.93848704719475051</v>
      </c>
    </row>
    <row r="9" spans="1:14" x14ac:dyDescent="0.25">
      <c r="B9" s="4">
        <v>2021</v>
      </c>
      <c r="C9" s="5" t="s">
        <v>8</v>
      </c>
      <c r="D9" s="5" t="s">
        <v>13</v>
      </c>
      <c r="E9" s="6">
        <v>86529698</v>
      </c>
      <c r="F9" s="6">
        <v>983425.47</v>
      </c>
      <c r="G9" s="10">
        <v>437.93992515780036</v>
      </c>
      <c r="H9" s="8">
        <v>11.365178577186297</v>
      </c>
      <c r="I9" s="10">
        <f t="shared" si="2"/>
        <v>445.3209099392152</v>
      </c>
      <c r="J9" s="9">
        <v>5.0611516656142772</v>
      </c>
      <c r="K9" s="26">
        <f t="shared" ref="K9:K10" si="3">E9/SUM($E$8:$E$10)</f>
        <v>3.1056595859278426E-2</v>
      </c>
    </row>
    <row r="10" spans="1:14" ht="15.75" thickBot="1" x14ac:dyDescent="0.3">
      <c r="B10" s="12">
        <v>2021</v>
      </c>
      <c r="C10" s="13" t="s">
        <v>8</v>
      </c>
      <c r="D10" s="13" t="s">
        <v>14</v>
      </c>
      <c r="E10" s="14">
        <v>84857316</v>
      </c>
      <c r="F10" s="14">
        <v>263828.21000000002</v>
      </c>
      <c r="G10" s="15">
        <v>1436.1525450871352</v>
      </c>
      <c r="H10" s="16">
        <v>3.1090803060516317</v>
      </c>
      <c r="I10" s="10">
        <f t="shared" si="2"/>
        <v>5443.5139634504403</v>
      </c>
      <c r="J10" s="17">
        <v>16.924322059480826</v>
      </c>
      <c r="K10" s="26">
        <f t="shared" si="3"/>
        <v>3.0456356945971094E-2</v>
      </c>
    </row>
    <row r="11" spans="1:14" x14ac:dyDescent="0.25">
      <c r="E11" s="27">
        <f>SUM(E8:E10)</f>
        <v>2786193902</v>
      </c>
      <c r="F11" s="27">
        <f>SUM(F8:F10)</f>
        <v>37415732.590000004</v>
      </c>
    </row>
    <row r="12" spans="1:14" s="29" customFormat="1" x14ac:dyDescent="0.25">
      <c r="F12" s="29" t="s">
        <v>18</v>
      </c>
    </row>
    <row r="13" spans="1:14" ht="15.75" thickBot="1" x14ac:dyDescent="0.3"/>
    <row r="14" spans="1:14" ht="38.25" x14ac:dyDescent="0.25">
      <c r="B14" s="1" t="s">
        <v>0</v>
      </c>
      <c r="C14" s="2" t="s">
        <v>1</v>
      </c>
      <c r="D14" s="2" t="s">
        <v>2</v>
      </c>
      <c r="E14" s="2" t="s">
        <v>3</v>
      </c>
      <c r="F14" s="2" t="s">
        <v>17</v>
      </c>
      <c r="G14" s="2" t="s">
        <v>4</v>
      </c>
      <c r="H14" s="2" t="s">
        <v>5</v>
      </c>
      <c r="I14" s="2" t="s">
        <v>6</v>
      </c>
      <c r="J14" s="3" t="s">
        <v>7</v>
      </c>
    </row>
    <row r="15" spans="1:14" x14ac:dyDescent="0.25">
      <c r="J15" s="11"/>
    </row>
    <row r="16" spans="1:14" x14ac:dyDescent="0.25">
      <c r="B16" s="4">
        <v>2021</v>
      </c>
      <c r="C16" s="5" t="s">
        <v>8</v>
      </c>
      <c r="D16" s="5" t="s">
        <v>9</v>
      </c>
      <c r="E16" s="6">
        <v>7286273419</v>
      </c>
      <c r="F16" s="6">
        <v>87736645.61999996</v>
      </c>
      <c r="G16" s="7">
        <v>92994.068053808631</v>
      </c>
      <c r="H16" s="8">
        <f>F16/E16*1000</f>
        <v>12.041360593360951</v>
      </c>
      <c r="I16" s="10">
        <f>G16/F16*1000000</f>
        <v>1059.9227654152555</v>
      </c>
      <c r="J16" s="9">
        <f>IFERROR(G16/E16*1000000,0)</f>
        <v>12.762912219477421</v>
      </c>
    </row>
    <row r="17" spans="1:14" x14ac:dyDescent="0.25">
      <c r="B17" s="4">
        <v>2021</v>
      </c>
      <c r="C17" s="5" t="s">
        <v>8</v>
      </c>
      <c r="D17" s="5" t="s">
        <v>10</v>
      </c>
      <c r="E17" s="28">
        <v>254534003</v>
      </c>
      <c r="F17" s="28">
        <v>1630589.96</v>
      </c>
      <c r="G17" s="10">
        <v>2127.5660214076779</v>
      </c>
      <c r="H17" s="8">
        <f>F17/E17*1000</f>
        <v>6.4061773310499506</v>
      </c>
      <c r="I17" s="10">
        <f t="shared" ref="I17:I18" si="4">G17/F17*1000000</f>
        <v>1304.782976468025</v>
      </c>
      <c r="J17" s="9">
        <f>IFERROR(G17/E17*1000000,0)</f>
        <v>8.3586711257893427</v>
      </c>
    </row>
    <row r="18" spans="1:14" ht="15.75" thickBot="1" x14ac:dyDescent="0.3">
      <c r="B18" s="12">
        <v>2021</v>
      </c>
      <c r="C18" s="13" t="s">
        <v>8</v>
      </c>
      <c r="D18" s="13" t="s">
        <v>11</v>
      </c>
      <c r="E18" s="28">
        <v>113432479</v>
      </c>
      <c r="F18" s="28">
        <v>403310.44999999995</v>
      </c>
      <c r="G18" s="15">
        <v>638.34314465792238</v>
      </c>
      <c r="H18" s="16">
        <f>F18/E18*1000</f>
        <v>3.5555112041587309</v>
      </c>
      <c r="I18" s="10">
        <f t="shared" si="4"/>
        <v>1582.7587523653863</v>
      </c>
      <c r="J18" s="17">
        <f>IFERROR(G18/E18*1000000,0)</f>
        <v>5.6275164775154245</v>
      </c>
    </row>
    <row r="20" spans="1:14" x14ac:dyDescent="0.25">
      <c r="B20" t="s">
        <v>20</v>
      </c>
      <c r="E20" s="27">
        <f>SUM(E16:E18)</f>
        <v>7654239901</v>
      </c>
      <c r="F20" s="27">
        <f>SUM(F16:F18)</f>
        <v>89770546.029999956</v>
      </c>
      <c r="M20" s="27">
        <v>7286273419</v>
      </c>
      <c r="N20" s="27">
        <v>87736645.619999945</v>
      </c>
    </row>
    <row r="21" spans="1:14" ht="15.75" thickBot="1" x14ac:dyDescent="0.3">
      <c r="A21" s="18" t="s">
        <v>16</v>
      </c>
    </row>
    <row r="22" spans="1:14" x14ac:dyDescent="0.25">
      <c r="B22" s="20">
        <v>2021</v>
      </c>
      <c r="C22" s="21" t="s">
        <v>8</v>
      </c>
      <c r="D22" s="21" t="s">
        <v>12</v>
      </c>
      <c r="E22" s="22">
        <v>2805882560</v>
      </c>
      <c r="F22" s="22">
        <v>38213398.750000007</v>
      </c>
      <c r="G22" s="23">
        <v>25460.452479806529</v>
      </c>
      <c r="H22" s="24">
        <v>13.832179759043072</v>
      </c>
      <c r="I22" s="10">
        <f t="shared" ref="I22:I24" si="5">G22/F22*1000000</f>
        <v>666.2702955676383</v>
      </c>
      <c r="J22" s="25">
        <v>9.7370297579721417</v>
      </c>
    </row>
    <row r="23" spans="1:14" x14ac:dyDescent="0.25">
      <c r="B23" s="4">
        <v>2021</v>
      </c>
      <c r="C23" s="5" t="s">
        <v>8</v>
      </c>
      <c r="D23" s="5" t="s">
        <v>13</v>
      </c>
      <c r="E23" s="6">
        <v>86528844</v>
      </c>
      <c r="F23" s="6">
        <v>983421.72</v>
      </c>
      <c r="G23" s="10">
        <v>437.93992515780036</v>
      </c>
      <c r="H23" s="8">
        <v>11.365178577186297</v>
      </c>
      <c r="I23" s="10">
        <f t="shared" si="5"/>
        <v>445.32260804428887</v>
      </c>
      <c r="J23" s="9">
        <v>5.0611516656142772</v>
      </c>
    </row>
    <row r="24" spans="1:14" ht="15.75" thickBot="1" x14ac:dyDescent="0.3">
      <c r="B24" s="12">
        <v>2021</v>
      </c>
      <c r="C24" s="13" t="s">
        <v>8</v>
      </c>
      <c r="D24" s="13" t="s">
        <v>14</v>
      </c>
      <c r="E24" s="14">
        <v>84857316</v>
      </c>
      <c r="F24" s="14">
        <v>263828.21000000002</v>
      </c>
      <c r="G24" s="15">
        <v>1436.1525450871352</v>
      </c>
      <c r="H24" s="16">
        <v>3.1090803060516317</v>
      </c>
      <c r="I24" s="10">
        <f t="shared" si="5"/>
        <v>5443.5139634504403</v>
      </c>
      <c r="J24" s="17">
        <v>16.924322059480826</v>
      </c>
    </row>
    <row r="25" spans="1:14" x14ac:dyDescent="0.25">
      <c r="M25" s="27">
        <v>2079936687</v>
      </c>
      <c r="N25" s="27">
        <v>29217110.920000002</v>
      </c>
    </row>
    <row r="26" spans="1:14" x14ac:dyDescent="0.25">
      <c r="E26" s="27">
        <f>SUM(E22:E24)</f>
        <v>2977268720</v>
      </c>
      <c r="F26" s="27">
        <f>SUM(F22:F24)</f>
        <v>39460648.680000007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2022-11-23T13:51:38Z</dcterms:created>
  <dcterms:modified xsi:type="dcterms:W3CDTF">2023-02-14T06:19:10Z</dcterms:modified>
</cp:coreProperties>
</file>