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2340" yWindow="1005" windowWidth="23205" windowHeight="13875" activeTab="3"/>
  </bookViews>
  <sheets>
    <sheet name="graph-report" sheetId="3" r:id="rId1"/>
    <sheet name="report" sheetId="2" r:id="rId2"/>
    <sheet name="sprint1" sheetId="1" r:id="rId3"/>
    <sheet name="sprint2" sheetId="4" r:id="rId4"/>
  </sheets>
  <definedNames>
    <definedName name="_xlnm.Print_Area" localSheetId="2">sprint1!$I$11</definedName>
    <definedName name="_xlnm.Print_Area" localSheetId="3">sprint2!#REF!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4" l="1"/>
  <c r="A13" i="4"/>
  <c r="A14" i="4"/>
  <c r="A11" i="4"/>
  <c r="E114" i="2"/>
  <c r="F114" i="2"/>
  <c r="X114" i="2"/>
  <c r="E115" i="2"/>
  <c r="F115" i="2"/>
  <c r="X115" i="2"/>
  <c r="E116" i="2"/>
  <c r="F116" i="2"/>
  <c r="X116" i="2"/>
  <c r="X118" i="2"/>
  <c r="E109" i="2"/>
  <c r="E118" i="2"/>
  <c r="F118" i="2"/>
  <c r="E126" i="2"/>
  <c r="E179" i="2"/>
  <c r="E232" i="2"/>
  <c r="E100" i="2"/>
  <c r="E127" i="2"/>
  <c r="E180" i="2"/>
  <c r="E233" i="2"/>
  <c r="E101" i="2"/>
  <c r="E102" i="2"/>
  <c r="F126" i="2"/>
  <c r="F179" i="2"/>
  <c r="F232" i="2"/>
  <c r="F100" i="2"/>
  <c r="F127" i="2"/>
  <c r="F180" i="2"/>
  <c r="F233" i="2"/>
  <c r="F101" i="2"/>
  <c r="F102" i="2"/>
  <c r="E103" i="2"/>
  <c r="F103" i="2"/>
  <c r="B500" i="2"/>
  <c r="F500" i="2"/>
  <c r="F501" i="2"/>
  <c r="F502" i="2"/>
  <c r="B503" i="2"/>
  <c r="F503" i="2"/>
  <c r="F504" i="2"/>
  <c r="F505" i="2"/>
  <c r="B506" i="2"/>
  <c r="F506" i="2"/>
  <c r="F507" i="2"/>
  <c r="F508" i="2"/>
  <c r="B509" i="2"/>
  <c r="F509" i="2"/>
  <c r="F510" i="2"/>
  <c r="F511" i="2"/>
  <c r="B512" i="2"/>
  <c r="F512" i="2"/>
  <c r="F513" i="2"/>
  <c r="F514" i="2"/>
  <c r="B515" i="2"/>
  <c r="F515" i="2"/>
  <c r="F516" i="2"/>
  <c r="F517" i="2"/>
  <c r="B518" i="2"/>
  <c r="F518" i="2"/>
  <c r="F519" i="2"/>
  <c r="F520" i="2"/>
  <c r="B521" i="2"/>
  <c r="F521" i="2"/>
  <c r="F522" i="2"/>
  <c r="F523" i="2"/>
  <c r="B524" i="2"/>
  <c r="F524" i="2"/>
  <c r="F525" i="2"/>
  <c r="F526" i="2"/>
  <c r="B527" i="2"/>
  <c r="F527" i="2"/>
  <c r="F528" i="2"/>
  <c r="F529" i="2"/>
  <c r="B530" i="2"/>
  <c r="F530" i="2"/>
  <c r="F531" i="2"/>
  <c r="F532" i="2"/>
  <c r="B533" i="2"/>
  <c r="F533" i="2"/>
  <c r="F534" i="2"/>
  <c r="F535" i="2"/>
  <c r="B536" i="2"/>
  <c r="F536" i="2"/>
  <c r="F537" i="2"/>
  <c r="F538" i="2"/>
  <c r="B539" i="2"/>
  <c r="F539" i="2"/>
  <c r="F540" i="2"/>
  <c r="F541" i="2"/>
  <c r="B542" i="2"/>
  <c r="F542" i="2"/>
  <c r="F543" i="2"/>
  <c r="F544" i="2"/>
  <c r="B545" i="2"/>
  <c r="F545" i="2"/>
  <c r="F546" i="2"/>
  <c r="F547" i="2"/>
  <c r="B548" i="2"/>
  <c r="F548" i="2"/>
  <c r="F549" i="2"/>
  <c r="F550" i="2"/>
  <c r="B551" i="2"/>
  <c r="F551" i="2"/>
  <c r="F552" i="2"/>
  <c r="F553" i="2"/>
  <c r="B554" i="2"/>
  <c r="F554" i="2"/>
  <c r="F555" i="2"/>
  <c r="F556" i="2"/>
  <c r="B557" i="2"/>
  <c r="F557" i="2"/>
  <c r="F558" i="2"/>
  <c r="F559" i="2"/>
  <c r="B560" i="2"/>
  <c r="F560" i="2"/>
  <c r="F561" i="2"/>
  <c r="F562" i="2"/>
  <c r="B563" i="2"/>
  <c r="F563" i="2"/>
  <c r="F564" i="2"/>
  <c r="F565" i="2"/>
  <c r="B566" i="2"/>
  <c r="F566" i="2"/>
  <c r="F567" i="2"/>
  <c r="F568" i="2"/>
  <c r="B569" i="2"/>
  <c r="F569" i="2"/>
  <c r="F570" i="2"/>
  <c r="F571" i="2"/>
  <c r="B572" i="2"/>
  <c r="F572" i="2"/>
  <c r="F573" i="2"/>
  <c r="F574" i="2"/>
  <c r="B575" i="2"/>
  <c r="F575" i="2"/>
  <c r="F576" i="2"/>
  <c r="F577" i="2"/>
  <c r="B578" i="2"/>
  <c r="F578" i="2"/>
  <c r="F579" i="2"/>
  <c r="F580" i="2"/>
  <c r="B581" i="2"/>
  <c r="F581" i="2"/>
  <c r="F582" i="2"/>
  <c r="F583" i="2"/>
  <c r="F111" i="2"/>
  <c r="D116" i="2"/>
  <c r="D114" i="2"/>
  <c r="D115" i="2"/>
  <c r="F113" i="2"/>
  <c r="F117" i="2"/>
  <c r="B119" i="2"/>
  <c r="A3" i="4"/>
  <c r="A4" i="4"/>
  <c r="A5" i="4"/>
  <c r="A6" i="4"/>
  <c r="A7" i="4"/>
  <c r="A8" i="4"/>
  <c r="A9" i="4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B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B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B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A278" i="2"/>
  <c r="F278" i="2"/>
  <c r="B279" i="2"/>
  <c r="A279" i="2"/>
  <c r="F279" i="2"/>
  <c r="B280" i="2"/>
  <c r="A280" i="2"/>
  <c r="F280" i="2"/>
  <c r="B281" i="2"/>
  <c r="A281" i="2"/>
  <c r="F281" i="2"/>
  <c r="B282" i="2"/>
  <c r="A282" i="2"/>
  <c r="F282" i="2"/>
  <c r="B283" i="2"/>
  <c r="A283" i="2"/>
  <c r="F283" i="2"/>
  <c r="B284" i="2"/>
  <c r="A284" i="2"/>
  <c r="F284" i="2"/>
  <c r="B285" i="2"/>
  <c r="A285" i="2"/>
  <c r="F285" i="2"/>
  <c r="B286" i="2"/>
  <c r="A286" i="2"/>
  <c r="F286" i="2"/>
  <c r="B287" i="2"/>
  <c r="A287" i="2"/>
  <c r="F287" i="2"/>
  <c r="B288" i="2"/>
  <c r="A288" i="2"/>
  <c r="F288" i="2"/>
  <c r="B289" i="2"/>
  <c r="A289" i="2"/>
  <c r="F289" i="2"/>
  <c r="B290" i="2"/>
  <c r="A290" i="2"/>
  <c r="F290" i="2"/>
  <c r="B291" i="2"/>
  <c r="A291" i="2"/>
  <c r="F291" i="2"/>
  <c r="B292" i="2"/>
  <c r="A292" i="2"/>
  <c r="F292" i="2"/>
  <c r="B293" i="2"/>
  <c r="A293" i="2"/>
  <c r="F293" i="2"/>
  <c r="B294" i="2"/>
  <c r="A294" i="2"/>
  <c r="F294" i="2"/>
  <c r="B295" i="2"/>
  <c r="A295" i="2"/>
  <c r="F295" i="2"/>
  <c r="B296" i="2"/>
  <c r="A296" i="2"/>
  <c r="F296" i="2"/>
  <c r="B297" i="2"/>
  <c r="A297" i="2"/>
  <c r="F297" i="2"/>
  <c r="B298" i="2"/>
  <c r="A298" i="2"/>
  <c r="F298" i="2"/>
  <c r="B299" i="2"/>
  <c r="A299" i="2"/>
  <c r="F299" i="2"/>
  <c r="B300" i="2"/>
  <c r="A300" i="2"/>
  <c r="F300" i="2"/>
  <c r="B301" i="2"/>
  <c r="A301" i="2"/>
  <c r="F301" i="2"/>
  <c r="B302" i="2"/>
  <c r="A302" i="2"/>
  <c r="F302" i="2"/>
  <c r="B303" i="2"/>
  <c r="A303" i="2"/>
  <c r="F303" i="2"/>
  <c r="B304" i="2"/>
  <c r="A304" i="2"/>
  <c r="F304" i="2"/>
  <c r="B305" i="2"/>
  <c r="A305" i="2"/>
  <c r="F305" i="2"/>
  <c r="B306" i="2"/>
  <c r="A306" i="2"/>
  <c r="F306" i="2"/>
  <c r="B307" i="2"/>
  <c r="A307" i="2"/>
  <c r="F307" i="2"/>
  <c r="B308" i="2"/>
  <c r="A308" i="2"/>
  <c r="F308" i="2"/>
  <c r="B309" i="2"/>
  <c r="A309" i="2"/>
  <c r="F309" i="2"/>
  <c r="B310" i="2"/>
  <c r="A310" i="2"/>
  <c r="F310" i="2"/>
  <c r="B311" i="2"/>
  <c r="A311" i="2"/>
  <c r="F311" i="2"/>
  <c r="B312" i="2"/>
  <c r="A312" i="2"/>
  <c r="F312" i="2"/>
  <c r="B313" i="2"/>
  <c r="A313" i="2"/>
  <c r="F313" i="2"/>
  <c r="B314" i="2"/>
  <c r="A314" i="2"/>
  <c r="F314" i="2"/>
  <c r="B315" i="2"/>
  <c r="A315" i="2"/>
  <c r="F315" i="2"/>
  <c r="B316" i="2"/>
  <c r="A316" i="2"/>
  <c r="F316" i="2"/>
  <c r="B317" i="2"/>
  <c r="A317" i="2"/>
  <c r="F317" i="2"/>
  <c r="B318" i="2"/>
  <c r="A318" i="2"/>
  <c r="F318" i="2"/>
  <c r="B319" i="2"/>
  <c r="A319" i="2"/>
  <c r="F319" i="2"/>
  <c r="B320" i="2"/>
  <c r="A320" i="2"/>
  <c r="F320" i="2"/>
  <c r="B321" i="2"/>
  <c r="A321" i="2"/>
  <c r="F321" i="2"/>
  <c r="B322" i="2"/>
  <c r="A322" i="2"/>
  <c r="F322" i="2"/>
  <c r="B323" i="2"/>
  <c r="A323" i="2"/>
  <c r="F323" i="2"/>
  <c r="B324" i="2"/>
  <c r="A324" i="2"/>
  <c r="F324" i="2"/>
  <c r="B325" i="2"/>
  <c r="A325" i="2"/>
  <c r="F325" i="2"/>
  <c r="B326" i="2"/>
  <c r="A326" i="2"/>
  <c r="F326" i="2"/>
  <c r="B327" i="2"/>
  <c r="A327" i="2"/>
  <c r="F327" i="2"/>
  <c r="B328" i="2"/>
  <c r="A328" i="2"/>
  <c r="F328" i="2"/>
  <c r="B329" i="2"/>
  <c r="A329" i="2"/>
  <c r="F329" i="2"/>
  <c r="B330" i="2"/>
  <c r="A330" i="2"/>
  <c r="F330" i="2"/>
  <c r="B331" i="2"/>
  <c r="A331" i="2"/>
  <c r="F331" i="2"/>
  <c r="B332" i="2"/>
  <c r="A332" i="2"/>
  <c r="F332" i="2"/>
  <c r="B333" i="2"/>
  <c r="A333" i="2"/>
  <c r="F333" i="2"/>
  <c r="B334" i="2"/>
  <c r="A334" i="2"/>
  <c r="F334" i="2"/>
  <c r="B335" i="2"/>
  <c r="A335" i="2"/>
  <c r="F335" i="2"/>
  <c r="B336" i="2"/>
  <c r="A336" i="2"/>
  <c r="F336" i="2"/>
  <c r="B337" i="2"/>
  <c r="A337" i="2"/>
  <c r="F337" i="2"/>
  <c r="B338" i="2"/>
  <c r="A338" i="2"/>
  <c r="F338" i="2"/>
  <c r="B339" i="2"/>
  <c r="A339" i="2"/>
  <c r="F339" i="2"/>
  <c r="B340" i="2"/>
  <c r="A340" i="2"/>
  <c r="F340" i="2"/>
  <c r="B341" i="2"/>
  <c r="A341" i="2"/>
  <c r="F341" i="2"/>
  <c r="B342" i="2"/>
  <c r="A342" i="2"/>
  <c r="F342" i="2"/>
  <c r="B343" i="2"/>
  <c r="A343" i="2"/>
  <c r="F343" i="2"/>
  <c r="B344" i="2"/>
  <c r="A344" i="2"/>
  <c r="F344" i="2"/>
  <c r="B345" i="2"/>
  <c r="A345" i="2"/>
  <c r="F345" i="2"/>
  <c r="B346" i="2"/>
  <c r="A346" i="2"/>
  <c r="F346" i="2"/>
  <c r="B347" i="2"/>
  <c r="A347" i="2"/>
  <c r="F347" i="2"/>
  <c r="B348" i="2"/>
  <c r="A348" i="2"/>
  <c r="F348" i="2"/>
  <c r="B349" i="2"/>
  <c r="A349" i="2"/>
  <c r="F349" i="2"/>
  <c r="B350" i="2"/>
  <c r="A350" i="2"/>
  <c r="F350" i="2"/>
  <c r="B351" i="2"/>
  <c r="A351" i="2"/>
  <c r="F351" i="2"/>
  <c r="B352" i="2"/>
  <c r="F352" i="2"/>
  <c r="B353" i="2"/>
  <c r="A353" i="2"/>
  <c r="F353" i="2"/>
  <c r="B354" i="2"/>
  <c r="A354" i="2"/>
  <c r="F354" i="2"/>
  <c r="B355" i="2"/>
  <c r="A355" i="2"/>
  <c r="F355" i="2"/>
  <c r="B356" i="2"/>
  <c r="A356" i="2"/>
  <c r="F356" i="2"/>
  <c r="B357" i="2"/>
  <c r="A357" i="2"/>
  <c r="F357" i="2"/>
  <c r="B358" i="2"/>
  <c r="A358" i="2"/>
  <c r="F358" i="2"/>
  <c r="B359" i="2"/>
  <c r="A359" i="2"/>
  <c r="F359" i="2"/>
  <c r="B360" i="2"/>
  <c r="A360" i="2"/>
  <c r="F360" i="2"/>
  <c r="B361" i="2"/>
  <c r="A361" i="2"/>
  <c r="F361" i="2"/>
  <c r="B362" i="2"/>
  <c r="A362" i="2"/>
  <c r="F362" i="2"/>
  <c r="B363" i="2"/>
  <c r="A363" i="2"/>
  <c r="F363" i="2"/>
  <c r="B364" i="2"/>
  <c r="A364" i="2"/>
  <c r="F364" i="2"/>
  <c r="B365" i="2"/>
  <c r="A365" i="2"/>
  <c r="F365" i="2"/>
  <c r="B366" i="2"/>
  <c r="A366" i="2"/>
  <c r="F366" i="2"/>
  <c r="B367" i="2"/>
  <c r="A367" i="2"/>
  <c r="F367" i="2"/>
  <c r="B368" i="2"/>
  <c r="A368" i="2"/>
  <c r="F368" i="2"/>
  <c r="B369" i="2"/>
  <c r="A369" i="2"/>
  <c r="F369" i="2"/>
  <c r="B370" i="2"/>
  <c r="A370" i="2"/>
  <c r="F370" i="2"/>
  <c r="B371" i="2"/>
  <c r="A371" i="2"/>
  <c r="F371" i="2"/>
  <c r="B372" i="2"/>
  <c r="A372" i="2"/>
  <c r="F372" i="2"/>
  <c r="B373" i="2"/>
  <c r="A373" i="2"/>
  <c r="F373" i="2"/>
  <c r="B374" i="2"/>
  <c r="A374" i="2"/>
  <c r="F374" i="2"/>
  <c r="B375" i="2"/>
  <c r="A375" i="2"/>
  <c r="F375" i="2"/>
  <c r="B376" i="2"/>
  <c r="A376" i="2"/>
  <c r="F376" i="2"/>
  <c r="B377" i="2"/>
  <c r="A377" i="2"/>
  <c r="F377" i="2"/>
  <c r="B378" i="2"/>
  <c r="A378" i="2"/>
  <c r="F378" i="2"/>
  <c r="B379" i="2"/>
  <c r="A379" i="2"/>
  <c r="F379" i="2"/>
  <c r="B380" i="2"/>
  <c r="A380" i="2"/>
  <c r="F380" i="2"/>
  <c r="B381" i="2"/>
  <c r="A381" i="2"/>
  <c r="F381" i="2"/>
  <c r="B382" i="2"/>
  <c r="A382" i="2"/>
  <c r="F382" i="2"/>
  <c r="B383" i="2"/>
  <c r="A383" i="2"/>
  <c r="F383" i="2"/>
  <c r="B384" i="2"/>
  <c r="A384" i="2"/>
  <c r="F384" i="2"/>
  <c r="B385" i="2"/>
  <c r="A385" i="2"/>
  <c r="F385" i="2"/>
  <c r="B386" i="2"/>
  <c r="A386" i="2"/>
  <c r="F386" i="2"/>
  <c r="B387" i="2"/>
  <c r="A387" i="2"/>
  <c r="F387" i="2"/>
  <c r="B388" i="2"/>
  <c r="A388" i="2"/>
  <c r="F388" i="2"/>
  <c r="B389" i="2"/>
  <c r="F389" i="2"/>
  <c r="B390" i="2"/>
  <c r="A390" i="2"/>
  <c r="F390" i="2"/>
  <c r="B391" i="2"/>
  <c r="A391" i="2"/>
  <c r="F391" i="2"/>
  <c r="B392" i="2"/>
  <c r="A392" i="2"/>
  <c r="F392" i="2"/>
  <c r="B393" i="2"/>
  <c r="A393" i="2"/>
  <c r="F393" i="2"/>
  <c r="B394" i="2"/>
  <c r="A394" i="2"/>
  <c r="F394" i="2"/>
  <c r="B395" i="2"/>
  <c r="A395" i="2"/>
  <c r="F395" i="2"/>
  <c r="B396" i="2"/>
  <c r="A396" i="2"/>
  <c r="F396" i="2"/>
  <c r="B397" i="2"/>
  <c r="A397" i="2"/>
  <c r="F397" i="2"/>
  <c r="B398" i="2"/>
  <c r="A398" i="2"/>
  <c r="F398" i="2"/>
  <c r="B399" i="2"/>
  <c r="A399" i="2"/>
  <c r="F399" i="2"/>
  <c r="B400" i="2"/>
  <c r="A400" i="2"/>
  <c r="F400" i="2"/>
  <c r="B401" i="2"/>
  <c r="A401" i="2"/>
  <c r="F401" i="2"/>
  <c r="B402" i="2"/>
  <c r="A402" i="2"/>
  <c r="F402" i="2"/>
  <c r="B403" i="2"/>
  <c r="A403" i="2"/>
  <c r="F403" i="2"/>
  <c r="B404" i="2"/>
  <c r="A404" i="2"/>
  <c r="F404" i="2"/>
  <c r="B405" i="2"/>
  <c r="A405" i="2"/>
  <c r="F405" i="2"/>
  <c r="B406" i="2"/>
  <c r="A406" i="2"/>
  <c r="F406" i="2"/>
  <c r="B407" i="2"/>
  <c r="A407" i="2"/>
  <c r="F407" i="2"/>
  <c r="B408" i="2"/>
  <c r="A408" i="2"/>
  <c r="F408" i="2"/>
  <c r="B409" i="2"/>
  <c r="A409" i="2"/>
  <c r="F409" i="2"/>
  <c r="B410" i="2"/>
  <c r="A410" i="2"/>
  <c r="F410" i="2"/>
  <c r="B411" i="2"/>
  <c r="A411" i="2"/>
  <c r="F411" i="2"/>
  <c r="B412" i="2"/>
  <c r="A412" i="2"/>
  <c r="F412" i="2"/>
  <c r="B413" i="2"/>
  <c r="A413" i="2"/>
  <c r="F413" i="2"/>
  <c r="B414" i="2"/>
  <c r="A414" i="2"/>
  <c r="F414" i="2"/>
  <c r="B415" i="2"/>
  <c r="A415" i="2"/>
  <c r="F415" i="2"/>
  <c r="B416" i="2"/>
  <c r="A416" i="2"/>
  <c r="F416" i="2"/>
  <c r="B417" i="2"/>
  <c r="A417" i="2"/>
  <c r="F417" i="2"/>
  <c r="B418" i="2"/>
  <c r="A418" i="2"/>
  <c r="F418" i="2"/>
  <c r="B419" i="2"/>
  <c r="A419" i="2"/>
  <c r="F419" i="2"/>
  <c r="B420" i="2"/>
  <c r="A420" i="2"/>
  <c r="F420" i="2"/>
  <c r="B421" i="2"/>
  <c r="A421" i="2"/>
  <c r="F421" i="2"/>
  <c r="B422" i="2"/>
  <c r="A422" i="2"/>
  <c r="F422" i="2"/>
  <c r="B423" i="2"/>
  <c r="A423" i="2"/>
  <c r="F423" i="2"/>
  <c r="B424" i="2"/>
  <c r="A424" i="2"/>
  <c r="F424" i="2"/>
  <c r="B425" i="2"/>
  <c r="A425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G100" i="2"/>
  <c r="G101" i="2"/>
  <c r="G102" i="2"/>
  <c r="H100" i="2"/>
  <c r="H101" i="2"/>
  <c r="H102" i="2"/>
  <c r="I100" i="2"/>
  <c r="I101" i="2"/>
  <c r="I102" i="2"/>
  <c r="J100" i="2"/>
  <c r="J101" i="2"/>
  <c r="J102" i="2"/>
  <c r="K100" i="2"/>
  <c r="K101" i="2"/>
  <c r="K102" i="2"/>
  <c r="L100" i="2"/>
  <c r="L101" i="2"/>
  <c r="L102" i="2"/>
  <c r="M100" i="2"/>
  <c r="M101" i="2"/>
  <c r="M102" i="2"/>
  <c r="N100" i="2"/>
  <c r="N101" i="2"/>
  <c r="N102" i="2"/>
  <c r="O100" i="2"/>
  <c r="O101" i="2"/>
  <c r="O102" i="2"/>
  <c r="P100" i="2"/>
  <c r="P101" i="2"/>
  <c r="P102" i="2"/>
  <c r="Q100" i="2"/>
  <c r="Q101" i="2"/>
  <c r="Q102" i="2"/>
  <c r="R100" i="2"/>
  <c r="R101" i="2"/>
  <c r="R102" i="2"/>
  <c r="S100" i="2"/>
  <c r="S101" i="2"/>
  <c r="S102" i="2"/>
  <c r="T100" i="2"/>
  <c r="T101" i="2"/>
  <c r="T102" i="2"/>
  <c r="U100" i="2"/>
  <c r="U101" i="2"/>
  <c r="U102" i="2"/>
  <c r="V100" i="2"/>
  <c r="V101" i="2"/>
  <c r="V102" i="2"/>
  <c r="W100" i="2"/>
  <c r="W101" i="2"/>
  <c r="W102" i="2"/>
  <c r="F104" i="2"/>
  <c r="F105" i="2"/>
  <c r="A39" i="1"/>
  <c r="A40" i="1"/>
  <c r="A41" i="1"/>
  <c r="A42" i="1"/>
  <c r="A43" i="1"/>
  <c r="A44" i="1"/>
  <c r="A45" i="1"/>
  <c r="A46" i="1"/>
  <c r="A47" i="1"/>
  <c r="F586" i="2"/>
  <c r="G586" i="2"/>
  <c r="H586" i="2"/>
  <c r="I586" i="2"/>
  <c r="J586" i="2"/>
  <c r="K586" i="2"/>
  <c r="L586" i="2"/>
  <c r="M586" i="2"/>
  <c r="N586" i="2"/>
  <c r="O586" i="2"/>
  <c r="P586" i="2"/>
  <c r="Q586" i="2"/>
  <c r="Q587" i="2"/>
  <c r="E536" i="2"/>
  <c r="Q588" i="2"/>
  <c r="E537" i="2"/>
  <c r="Q589" i="2"/>
  <c r="E538" i="2"/>
  <c r="Q590" i="2"/>
  <c r="Q591" i="2"/>
  <c r="Q592" i="2"/>
  <c r="E539" i="2"/>
  <c r="R586" i="2"/>
  <c r="R588" i="2"/>
  <c r="E540" i="2"/>
  <c r="R589" i="2"/>
  <c r="E541" i="2"/>
  <c r="R590" i="2"/>
  <c r="R591" i="2"/>
  <c r="R592" i="2"/>
  <c r="E542" i="2"/>
  <c r="S586" i="2"/>
  <c r="S588" i="2"/>
  <c r="E543" i="2"/>
  <c r="S589" i="2"/>
  <c r="E544" i="2"/>
  <c r="S590" i="2"/>
  <c r="S591" i="2"/>
  <c r="S592" i="2"/>
  <c r="E545" i="2"/>
  <c r="T586" i="2"/>
  <c r="T588" i="2"/>
  <c r="E546" i="2"/>
  <c r="T589" i="2"/>
  <c r="E547" i="2"/>
  <c r="T590" i="2"/>
  <c r="T591" i="2"/>
  <c r="T592" i="2"/>
  <c r="E548" i="2"/>
  <c r="U586" i="2"/>
  <c r="U588" i="2"/>
  <c r="E549" i="2"/>
  <c r="U589" i="2"/>
  <c r="E550" i="2"/>
  <c r="U590" i="2"/>
  <c r="U591" i="2"/>
  <c r="U592" i="2"/>
  <c r="E551" i="2"/>
  <c r="V586" i="2"/>
  <c r="V588" i="2"/>
  <c r="E552" i="2"/>
  <c r="V589" i="2"/>
  <c r="E553" i="2"/>
  <c r="V590" i="2"/>
  <c r="V591" i="2"/>
  <c r="V592" i="2"/>
  <c r="E554" i="2"/>
  <c r="W586" i="2"/>
  <c r="W588" i="2"/>
  <c r="E555" i="2"/>
  <c r="W589" i="2"/>
  <c r="E556" i="2"/>
  <c r="W590" i="2"/>
  <c r="W591" i="2"/>
  <c r="W592" i="2"/>
  <c r="E557" i="2"/>
  <c r="X586" i="2"/>
  <c r="X588" i="2"/>
  <c r="E558" i="2"/>
  <c r="X589" i="2"/>
  <c r="E559" i="2"/>
  <c r="X590" i="2"/>
  <c r="X591" i="2"/>
  <c r="X592" i="2"/>
  <c r="E560" i="2"/>
  <c r="Y586" i="2"/>
  <c r="Y588" i="2"/>
  <c r="E561" i="2"/>
  <c r="Y589" i="2"/>
  <c r="E562" i="2"/>
  <c r="Y590" i="2"/>
  <c r="Y591" i="2"/>
  <c r="Y592" i="2"/>
  <c r="E563" i="2"/>
  <c r="Z586" i="2"/>
  <c r="Z588" i="2"/>
  <c r="E564" i="2"/>
  <c r="Z589" i="2"/>
  <c r="E565" i="2"/>
  <c r="Z590" i="2"/>
  <c r="Z591" i="2"/>
  <c r="Z592" i="2"/>
  <c r="E566" i="2"/>
  <c r="AA586" i="2"/>
  <c r="AA588" i="2"/>
  <c r="E567" i="2"/>
  <c r="AA589" i="2"/>
  <c r="E568" i="2"/>
  <c r="AA590" i="2"/>
  <c r="AA591" i="2"/>
  <c r="AA592" i="2"/>
  <c r="E569" i="2"/>
  <c r="AB586" i="2"/>
  <c r="AB588" i="2"/>
  <c r="E570" i="2"/>
  <c r="AB589" i="2"/>
  <c r="E571" i="2"/>
  <c r="AB590" i="2"/>
  <c r="AB591" i="2"/>
  <c r="AB592" i="2"/>
  <c r="E503" i="2"/>
  <c r="F588" i="2"/>
  <c r="E506" i="2"/>
  <c r="G588" i="2"/>
  <c r="E509" i="2"/>
  <c r="H588" i="2"/>
  <c r="E512" i="2"/>
  <c r="I588" i="2"/>
  <c r="E515" i="2"/>
  <c r="J588" i="2"/>
  <c r="E518" i="2"/>
  <c r="K588" i="2"/>
  <c r="E521" i="2"/>
  <c r="L588" i="2"/>
  <c r="E524" i="2"/>
  <c r="M588" i="2"/>
  <c r="E527" i="2"/>
  <c r="N588" i="2"/>
  <c r="E530" i="2"/>
  <c r="O588" i="2"/>
  <c r="E533" i="2"/>
  <c r="P588" i="2"/>
  <c r="E504" i="2"/>
  <c r="F589" i="2"/>
  <c r="E507" i="2"/>
  <c r="G589" i="2"/>
  <c r="E510" i="2"/>
  <c r="H589" i="2"/>
  <c r="E513" i="2"/>
  <c r="I589" i="2"/>
  <c r="E516" i="2"/>
  <c r="J589" i="2"/>
  <c r="E519" i="2"/>
  <c r="K589" i="2"/>
  <c r="E522" i="2"/>
  <c r="L589" i="2"/>
  <c r="E525" i="2"/>
  <c r="M589" i="2"/>
  <c r="E528" i="2"/>
  <c r="N589" i="2"/>
  <c r="E531" i="2"/>
  <c r="O589" i="2"/>
  <c r="E534" i="2"/>
  <c r="P589" i="2"/>
  <c r="E505" i="2"/>
  <c r="F590" i="2"/>
  <c r="E508" i="2"/>
  <c r="G590" i="2"/>
  <c r="E511" i="2"/>
  <c r="H590" i="2"/>
  <c r="E514" i="2"/>
  <c r="I590" i="2"/>
  <c r="E517" i="2"/>
  <c r="J590" i="2"/>
  <c r="E520" i="2"/>
  <c r="K590" i="2"/>
  <c r="E523" i="2"/>
  <c r="L590" i="2"/>
  <c r="E526" i="2"/>
  <c r="M590" i="2"/>
  <c r="E529" i="2"/>
  <c r="N590" i="2"/>
  <c r="E532" i="2"/>
  <c r="O590" i="2"/>
  <c r="E535" i="2"/>
  <c r="P590" i="2"/>
  <c r="E502" i="2"/>
  <c r="E590" i="2"/>
  <c r="E501" i="2"/>
  <c r="E589" i="2"/>
  <c r="E500" i="2"/>
  <c r="E588" i="2"/>
  <c r="X501" i="2"/>
  <c r="X587" i="2"/>
  <c r="Y587" i="2"/>
  <c r="Z587" i="2"/>
  <c r="AA587" i="2"/>
  <c r="AB587" i="2"/>
  <c r="E583" i="2"/>
  <c r="X583" i="2"/>
  <c r="E582" i="2"/>
  <c r="X582" i="2"/>
  <c r="E581" i="2"/>
  <c r="X581" i="2"/>
  <c r="E580" i="2"/>
  <c r="X580" i="2"/>
  <c r="E579" i="2"/>
  <c r="X579" i="2"/>
  <c r="E578" i="2"/>
  <c r="X578" i="2"/>
  <c r="E577" i="2"/>
  <c r="X577" i="2"/>
  <c r="E576" i="2"/>
  <c r="X576" i="2"/>
  <c r="E575" i="2"/>
  <c r="X575" i="2"/>
  <c r="E574" i="2"/>
  <c r="X574" i="2"/>
  <c r="E573" i="2"/>
  <c r="X573" i="2"/>
  <c r="E572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F591" i="2"/>
  <c r="F592" i="2"/>
  <c r="G591" i="2"/>
  <c r="G592" i="2"/>
  <c r="H591" i="2"/>
  <c r="H592" i="2"/>
  <c r="I591" i="2"/>
  <c r="I592" i="2"/>
  <c r="J591" i="2"/>
  <c r="J592" i="2"/>
  <c r="K591" i="2"/>
  <c r="K592" i="2"/>
  <c r="L591" i="2"/>
  <c r="L592" i="2"/>
  <c r="M591" i="2"/>
  <c r="M592" i="2"/>
  <c r="N591" i="2"/>
  <c r="N592" i="2"/>
  <c r="O591" i="2"/>
  <c r="O592" i="2"/>
  <c r="P591" i="2"/>
  <c r="P592" i="2"/>
  <c r="E587" i="2"/>
  <c r="X502" i="2"/>
  <c r="E591" i="2"/>
  <c r="E592" i="2"/>
  <c r="F587" i="2"/>
  <c r="G587" i="2"/>
  <c r="H587" i="2"/>
  <c r="I587" i="2"/>
  <c r="J587" i="2"/>
  <c r="K587" i="2"/>
  <c r="L587" i="2"/>
  <c r="M587" i="2"/>
  <c r="N587" i="2"/>
  <c r="O587" i="2"/>
  <c r="P587" i="2"/>
  <c r="R587" i="2"/>
  <c r="S587" i="2"/>
  <c r="T587" i="2"/>
  <c r="U587" i="2"/>
  <c r="V587" i="2"/>
  <c r="W587" i="2"/>
  <c r="X500" i="2"/>
  <c r="X503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E499" i="2"/>
  <c r="X499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E425" i="2"/>
  <c r="X425" i="2"/>
  <c r="E424" i="2"/>
  <c r="X424" i="2"/>
  <c r="E423" i="2"/>
  <c r="X423" i="2"/>
  <c r="E422" i="2"/>
  <c r="X422" i="2"/>
  <c r="E421" i="2"/>
  <c r="X421" i="2"/>
  <c r="E420" i="2"/>
  <c r="X420" i="2"/>
  <c r="E419" i="2"/>
  <c r="X419" i="2"/>
  <c r="E418" i="2"/>
  <c r="X418" i="2"/>
  <c r="E417" i="2"/>
  <c r="X417" i="2"/>
  <c r="E416" i="2"/>
  <c r="X416" i="2"/>
  <c r="E415" i="2"/>
  <c r="X415" i="2"/>
  <c r="E414" i="2"/>
  <c r="X414" i="2"/>
  <c r="E413" i="2"/>
  <c r="X413" i="2"/>
  <c r="E412" i="2"/>
  <c r="X412" i="2"/>
  <c r="E411" i="2"/>
  <c r="X411" i="2"/>
  <c r="E410" i="2"/>
  <c r="X410" i="2"/>
  <c r="E409" i="2"/>
  <c r="X409" i="2"/>
  <c r="E408" i="2"/>
  <c r="X408" i="2"/>
  <c r="E407" i="2"/>
  <c r="X407" i="2"/>
  <c r="E406" i="2"/>
  <c r="X406" i="2"/>
  <c r="E405" i="2"/>
  <c r="X405" i="2"/>
  <c r="E404" i="2"/>
  <c r="X404" i="2"/>
  <c r="E403" i="2"/>
  <c r="X403" i="2"/>
  <c r="E402" i="2"/>
  <c r="X402" i="2"/>
  <c r="E401" i="2"/>
  <c r="X401" i="2"/>
  <c r="E400" i="2"/>
  <c r="X400" i="2"/>
  <c r="E399" i="2"/>
  <c r="X399" i="2"/>
  <c r="E398" i="2"/>
  <c r="X398" i="2"/>
  <c r="E397" i="2"/>
  <c r="X397" i="2"/>
  <c r="E396" i="2"/>
  <c r="X396" i="2"/>
  <c r="E395" i="2"/>
  <c r="X395" i="2"/>
  <c r="E394" i="2"/>
  <c r="X394" i="2"/>
  <c r="E393" i="2"/>
  <c r="X393" i="2"/>
  <c r="E392" i="2"/>
  <c r="X392" i="2"/>
  <c r="E391" i="2"/>
  <c r="X391" i="2"/>
  <c r="E390" i="2"/>
  <c r="X390" i="2"/>
  <c r="E389" i="2"/>
  <c r="X389" i="2"/>
  <c r="E388" i="2"/>
  <c r="X388" i="2"/>
  <c r="E387" i="2"/>
  <c r="X387" i="2"/>
  <c r="E386" i="2"/>
  <c r="X386" i="2"/>
  <c r="E385" i="2"/>
  <c r="X385" i="2"/>
  <c r="E384" i="2"/>
  <c r="X384" i="2"/>
  <c r="E383" i="2"/>
  <c r="X383" i="2"/>
  <c r="E382" i="2"/>
  <c r="X382" i="2"/>
  <c r="E381" i="2"/>
  <c r="X381" i="2"/>
  <c r="E380" i="2"/>
  <c r="X380" i="2"/>
  <c r="E379" i="2"/>
  <c r="X379" i="2"/>
  <c r="E378" i="2"/>
  <c r="X378" i="2"/>
  <c r="E377" i="2"/>
  <c r="X377" i="2"/>
  <c r="E376" i="2"/>
  <c r="X376" i="2"/>
  <c r="E375" i="2"/>
  <c r="X375" i="2"/>
  <c r="E374" i="2"/>
  <c r="X374" i="2"/>
  <c r="E373" i="2"/>
  <c r="X373" i="2"/>
  <c r="E372" i="2"/>
  <c r="X372" i="2"/>
  <c r="E371" i="2"/>
  <c r="X371" i="2"/>
  <c r="E370" i="2"/>
  <c r="X370" i="2"/>
  <c r="E369" i="2"/>
  <c r="X369" i="2"/>
  <c r="E368" i="2"/>
  <c r="X368" i="2"/>
  <c r="E367" i="2"/>
  <c r="X367" i="2"/>
  <c r="E366" i="2"/>
  <c r="X366" i="2"/>
  <c r="E365" i="2"/>
  <c r="X365" i="2"/>
  <c r="E364" i="2"/>
  <c r="X364" i="2"/>
  <c r="E363" i="2"/>
  <c r="X363" i="2"/>
  <c r="E362" i="2"/>
  <c r="X362" i="2"/>
  <c r="E361" i="2"/>
  <c r="X361" i="2"/>
  <c r="E360" i="2"/>
  <c r="X360" i="2"/>
  <c r="E359" i="2"/>
  <c r="X359" i="2"/>
  <c r="E358" i="2"/>
  <c r="X358" i="2"/>
  <c r="E357" i="2"/>
  <c r="X357" i="2"/>
  <c r="E356" i="2"/>
  <c r="X356" i="2"/>
  <c r="E355" i="2"/>
  <c r="X355" i="2"/>
  <c r="E354" i="2"/>
  <c r="X354" i="2"/>
  <c r="E353" i="2"/>
  <c r="X353" i="2"/>
  <c r="E352" i="2"/>
  <c r="X352" i="2"/>
  <c r="E351" i="2"/>
  <c r="X351" i="2"/>
  <c r="E350" i="2"/>
  <c r="X350" i="2"/>
  <c r="E349" i="2"/>
  <c r="X349" i="2"/>
  <c r="E348" i="2"/>
  <c r="X348" i="2"/>
  <c r="E347" i="2"/>
  <c r="X347" i="2"/>
  <c r="E346" i="2"/>
  <c r="X346" i="2"/>
  <c r="E345" i="2"/>
  <c r="X345" i="2"/>
  <c r="E344" i="2"/>
  <c r="X344" i="2"/>
  <c r="E343" i="2"/>
  <c r="X343" i="2"/>
  <c r="E342" i="2"/>
  <c r="X342" i="2"/>
  <c r="E341" i="2"/>
  <c r="X341" i="2"/>
  <c r="E340" i="2"/>
  <c r="X340" i="2"/>
  <c r="E339" i="2"/>
  <c r="X339" i="2"/>
  <c r="E338" i="2"/>
  <c r="X338" i="2"/>
  <c r="E337" i="2"/>
  <c r="X337" i="2"/>
  <c r="E336" i="2"/>
  <c r="X336" i="2"/>
  <c r="E335" i="2"/>
  <c r="X335" i="2"/>
  <c r="E334" i="2"/>
  <c r="X334" i="2"/>
  <c r="E333" i="2"/>
  <c r="X333" i="2"/>
  <c r="E332" i="2"/>
  <c r="X332" i="2"/>
  <c r="E331" i="2"/>
  <c r="X331" i="2"/>
  <c r="E330" i="2"/>
  <c r="X330" i="2"/>
  <c r="E329" i="2"/>
  <c r="X329" i="2"/>
  <c r="E328" i="2"/>
  <c r="X328" i="2"/>
  <c r="E327" i="2"/>
  <c r="X327" i="2"/>
  <c r="E326" i="2"/>
  <c r="X326" i="2"/>
  <c r="E325" i="2"/>
  <c r="X325" i="2"/>
  <c r="E324" i="2"/>
  <c r="X324" i="2"/>
  <c r="E323" i="2"/>
  <c r="X323" i="2"/>
  <c r="E322" i="2"/>
  <c r="X322" i="2"/>
  <c r="E321" i="2"/>
  <c r="X321" i="2"/>
  <c r="E320" i="2"/>
  <c r="X320" i="2"/>
  <c r="E319" i="2"/>
  <c r="X319" i="2"/>
  <c r="E318" i="2"/>
  <c r="X318" i="2"/>
  <c r="E317" i="2"/>
  <c r="X317" i="2"/>
  <c r="E316" i="2"/>
  <c r="X316" i="2"/>
  <c r="E315" i="2"/>
  <c r="X315" i="2"/>
  <c r="E314" i="2"/>
  <c r="X314" i="2"/>
  <c r="E313" i="2"/>
  <c r="X313" i="2"/>
  <c r="E312" i="2"/>
  <c r="X312" i="2"/>
  <c r="E311" i="2"/>
  <c r="X311" i="2"/>
  <c r="E310" i="2"/>
  <c r="X310" i="2"/>
  <c r="E309" i="2"/>
  <c r="X309" i="2"/>
  <c r="E308" i="2"/>
  <c r="X308" i="2"/>
  <c r="E307" i="2"/>
  <c r="X307" i="2"/>
  <c r="E306" i="2"/>
  <c r="X306" i="2"/>
  <c r="E305" i="2"/>
  <c r="X305" i="2"/>
  <c r="E304" i="2"/>
  <c r="X304" i="2"/>
  <c r="E303" i="2"/>
  <c r="X303" i="2"/>
  <c r="E302" i="2"/>
  <c r="X302" i="2"/>
  <c r="E301" i="2"/>
  <c r="X301" i="2"/>
  <c r="E300" i="2"/>
  <c r="X300" i="2"/>
  <c r="E299" i="2"/>
  <c r="X299" i="2"/>
  <c r="E298" i="2"/>
  <c r="X298" i="2"/>
  <c r="E297" i="2"/>
  <c r="X297" i="2"/>
  <c r="E296" i="2"/>
  <c r="X296" i="2"/>
  <c r="E295" i="2"/>
  <c r="X295" i="2"/>
  <c r="E294" i="2"/>
  <c r="X294" i="2"/>
  <c r="E293" i="2"/>
  <c r="X293" i="2"/>
  <c r="E292" i="2"/>
  <c r="X292" i="2"/>
  <c r="E291" i="2"/>
  <c r="X291" i="2"/>
  <c r="E290" i="2"/>
  <c r="X290" i="2"/>
  <c r="E289" i="2"/>
  <c r="X289" i="2"/>
  <c r="E288" i="2"/>
  <c r="X288" i="2"/>
  <c r="E287" i="2"/>
  <c r="X287" i="2"/>
  <c r="E286" i="2"/>
  <c r="X286" i="2"/>
  <c r="E285" i="2"/>
  <c r="X285" i="2"/>
  <c r="E284" i="2"/>
  <c r="X284" i="2"/>
  <c r="E283" i="2"/>
  <c r="X283" i="2"/>
  <c r="E282" i="2"/>
  <c r="X282" i="2"/>
  <c r="E281" i="2"/>
  <c r="X281" i="2"/>
  <c r="E280" i="2"/>
  <c r="X280" i="2"/>
  <c r="E279" i="2"/>
  <c r="X279" i="2"/>
  <c r="E278" i="2"/>
  <c r="X278" i="2"/>
  <c r="E277" i="2"/>
  <c r="X277" i="2"/>
  <c r="E276" i="2"/>
  <c r="X276" i="2"/>
  <c r="E275" i="2"/>
  <c r="X275" i="2"/>
  <c r="E274" i="2"/>
  <c r="X274" i="2"/>
  <c r="E273" i="2"/>
  <c r="X273" i="2"/>
  <c r="E272" i="2"/>
  <c r="X272" i="2"/>
  <c r="E271" i="2"/>
  <c r="X271" i="2"/>
  <c r="E270" i="2"/>
  <c r="X270" i="2"/>
  <c r="E269" i="2"/>
  <c r="X269" i="2"/>
  <c r="E268" i="2"/>
  <c r="X268" i="2"/>
  <c r="E267" i="2"/>
  <c r="X267" i="2"/>
  <c r="E266" i="2"/>
  <c r="X266" i="2"/>
  <c r="E265" i="2"/>
  <c r="X265" i="2"/>
  <c r="E264" i="2"/>
  <c r="X264" i="2"/>
  <c r="E263" i="2"/>
  <c r="X263" i="2"/>
  <c r="E262" i="2"/>
  <c r="X262" i="2"/>
  <c r="E261" i="2"/>
  <c r="X261" i="2"/>
  <c r="E260" i="2"/>
  <c r="X260" i="2"/>
  <c r="E259" i="2"/>
  <c r="X259" i="2"/>
  <c r="E258" i="2"/>
  <c r="X258" i="2"/>
  <c r="E257" i="2"/>
  <c r="X257" i="2"/>
  <c r="E256" i="2"/>
  <c r="X256" i="2"/>
  <c r="E255" i="2"/>
  <c r="X255" i="2"/>
  <c r="E254" i="2"/>
  <c r="X254" i="2"/>
  <c r="E253" i="2"/>
  <c r="X253" i="2"/>
  <c r="E252" i="2"/>
  <c r="X252" i="2"/>
  <c r="E251" i="2"/>
  <c r="X251" i="2"/>
  <c r="E250" i="2"/>
  <c r="X250" i="2"/>
  <c r="E249" i="2"/>
  <c r="X249" i="2"/>
  <c r="E248" i="2"/>
  <c r="X248" i="2"/>
  <c r="E247" i="2"/>
  <c r="X247" i="2"/>
  <c r="E246" i="2"/>
  <c r="X246" i="2"/>
  <c r="E245" i="2"/>
  <c r="X245" i="2"/>
  <c r="E244" i="2"/>
  <c r="X244" i="2"/>
  <c r="E243" i="2"/>
  <c r="X243" i="2"/>
  <c r="E242" i="2"/>
  <c r="X242" i="2"/>
  <c r="E241" i="2"/>
  <c r="X241" i="2"/>
  <c r="E240" i="2"/>
  <c r="X240" i="2"/>
  <c r="E239" i="2"/>
  <c r="X239" i="2"/>
  <c r="E238" i="2"/>
  <c r="X238" i="2"/>
  <c r="E237" i="2"/>
  <c r="X237" i="2"/>
  <c r="E236" i="2"/>
  <c r="X236" i="2"/>
  <c r="E235" i="2"/>
  <c r="X235" i="2"/>
  <c r="E234" i="2"/>
  <c r="X234" i="2"/>
  <c r="X233" i="2"/>
  <c r="X232" i="2"/>
  <c r="E231" i="2"/>
  <c r="X231" i="2"/>
  <c r="E230" i="2"/>
  <c r="X230" i="2"/>
  <c r="E229" i="2"/>
  <c r="X229" i="2"/>
  <c r="E228" i="2"/>
  <c r="X228" i="2"/>
  <c r="E227" i="2"/>
  <c r="X227" i="2"/>
  <c r="E226" i="2"/>
  <c r="X226" i="2"/>
  <c r="E225" i="2"/>
  <c r="X225" i="2"/>
  <c r="E224" i="2"/>
  <c r="X224" i="2"/>
  <c r="E223" i="2"/>
  <c r="X223" i="2"/>
  <c r="E222" i="2"/>
  <c r="X222" i="2"/>
  <c r="E221" i="2"/>
  <c r="X221" i="2"/>
  <c r="E220" i="2"/>
  <c r="X220" i="2"/>
  <c r="E219" i="2"/>
  <c r="X219" i="2"/>
  <c r="E218" i="2"/>
  <c r="X218" i="2"/>
  <c r="E217" i="2"/>
  <c r="X217" i="2"/>
  <c r="E216" i="2"/>
  <c r="X216" i="2"/>
  <c r="E215" i="2"/>
  <c r="X215" i="2"/>
  <c r="E214" i="2"/>
  <c r="X214" i="2"/>
  <c r="E213" i="2"/>
  <c r="X213" i="2"/>
  <c r="E212" i="2"/>
  <c r="X212" i="2"/>
  <c r="E211" i="2"/>
  <c r="X211" i="2"/>
  <c r="E210" i="2"/>
  <c r="X210" i="2"/>
  <c r="E209" i="2"/>
  <c r="X209" i="2"/>
  <c r="E208" i="2"/>
  <c r="X208" i="2"/>
  <c r="E207" i="2"/>
  <c r="X207" i="2"/>
  <c r="E206" i="2"/>
  <c r="X206" i="2"/>
  <c r="E205" i="2"/>
  <c r="X205" i="2"/>
  <c r="E204" i="2"/>
  <c r="X204" i="2"/>
  <c r="E203" i="2"/>
  <c r="X203" i="2"/>
  <c r="E202" i="2"/>
  <c r="X202" i="2"/>
  <c r="E201" i="2"/>
  <c r="X201" i="2"/>
  <c r="E200" i="2"/>
  <c r="X200" i="2"/>
  <c r="E199" i="2"/>
  <c r="X199" i="2"/>
  <c r="E198" i="2"/>
  <c r="X198" i="2"/>
  <c r="E197" i="2"/>
  <c r="X197" i="2"/>
  <c r="E196" i="2"/>
  <c r="X196" i="2"/>
  <c r="E195" i="2"/>
  <c r="X195" i="2"/>
  <c r="E194" i="2"/>
  <c r="X194" i="2"/>
  <c r="E193" i="2"/>
  <c r="X193" i="2"/>
  <c r="E192" i="2"/>
  <c r="X192" i="2"/>
  <c r="E191" i="2"/>
  <c r="X191" i="2"/>
  <c r="E190" i="2"/>
  <c r="X190" i="2"/>
  <c r="E189" i="2"/>
  <c r="X189" i="2"/>
  <c r="E188" i="2"/>
  <c r="X188" i="2"/>
  <c r="E187" i="2"/>
  <c r="X187" i="2"/>
  <c r="E186" i="2"/>
  <c r="X186" i="2"/>
  <c r="E185" i="2"/>
  <c r="X185" i="2"/>
  <c r="E184" i="2"/>
  <c r="X184" i="2"/>
  <c r="E183" i="2"/>
  <c r="X183" i="2"/>
  <c r="E182" i="2"/>
  <c r="X182" i="2"/>
  <c r="E181" i="2"/>
  <c r="X181" i="2"/>
  <c r="X180" i="2"/>
  <c r="X179" i="2"/>
  <c r="E178" i="2"/>
  <c r="X178" i="2"/>
  <c r="E177" i="2"/>
  <c r="X177" i="2"/>
  <c r="E176" i="2"/>
  <c r="X176" i="2"/>
  <c r="E175" i="2"/>
  <c r="X175" i="2"/>
  <c r="E174" i="2"/>
  <c r="X174" i="2"/>
  <c r="E173" i="2"/>
  <c r="X173" i="2"/>
  <c r="E172" i="2"/>
  <c r="X172" i="2"/>
  <c r="E171" i="2"/>
  <c r="X171" i="2"/>
  <c r="E170" i="2"/>
  <c r="X170" i="2"/>
  <c r="E169" i="2"/>
  <c r="X169" i="2"/>
  <c r="E168" i="2"/>
  <c r="X168" i="2"/>
  <c r="E167" i="2"/>
  <c r="X167" i="2"/>
  <c r="E166" i="2"/>
  <c r="X166" i="2"/>
  <c r="E165" i="2"/>
  <c r="X165" i="2"/>
  <c r="E164" i="2"/>
  <c r="X164" i="2"/>
  <c r="E163" i="2"/>
  <c r="X163" i="2"/>
  <c r="E162" i="2"/>
  <c r="X162" i="2"/>
  <c r="E161" i="2"/>
  <c r="X161" i="2"/>
  <c r="E160" i="2"/>
  <c r="X160" i="2"/>
  <c r="E159" i="2"/>
  <c r="X159" i="2"/>
  <c r="E158" i="2"/>
  <c r="X158" i="2"/>
  <c r="E157" i="2"/>
  <c r="X157" i="2"/>
  <c r="E156" i="2"/>
  <c r="X156" i="2"/>
  <c r="E155" i="2"/>
  <c r="X155" i="2"/>
  <c r="E154" i="2"/>
  <c r="X154" i="2"/>
  <c r="E153" i="2"/>
  <c r="X153" i="2"/>
  <c r="E152" i="2"/>
  <c r="X152" i="2"/>
  <c r="E151" i="2"/>
  <c r="X151" i="2"/>
  <c r="E150" i="2"/>
  <c r="X150" i="2"/>
  <c r="E149" i="2"/>
  <c r="X149" i="2"/>
  <c r="E148" i="2"/>
  <c r="X148" i="2"/>
  <c r="E147" i="2"/>
  <c r="X147" i="2"/>
  <c r="E146" i="2"/>
  <c r="X146" i="2"/>
  <c r="E145" i="2"/>
  <c r="X145" i="2"/>
  <c r="E144" i="2"/>
  <c r="X144" i="2"/>
  <c r="E143" i="2"/>
  <c r="X143" i="2"/>
  <c r="E142" i="2"/>
  <c r="X142" i="2"/>
  <c r="E141" i="2"/>
  <c r="X141" i="2"/>
  <c r="E140" i="2"/>
  <c r="X140" i="2"/>
  <c r="E139" i="2"/>
  <c r="X139" i="2"/>
  <c r="E138" i="2"/>
  <c r="X138" i="2"/>
  <c r="E137" i="2"/>
  <c r="X137" i="2"/>
  <c r="E136" i="2"/>
  <c r="X136" i="2"/>
  <c r="E135" i="2"/>
  <c r="X135" i="2"/>
  <c r="E134" i="2"/>
  <c r="X134" i="2"/>
  <c r="E133" i="2"/>
  <c r="X133" i="2"/>
  <c r="E132" i="2"/>
  <c r="X132" i="2"/>
  <c r="E131" i="2"/>
  <c r="X131" i="2"/>
  <c r="E130" i="2"/>
  <c r="X130" i="2"/>
  <c r="E129" i="2"/>
  <c r="X129" i="2"/>
  <c r="E128" i="2"/>
  <c r="X128" i="2"/>
  <c r="X127" i="2"/>
  <c r="X126" i="2"/>
  <c r="E125" i="2"/>
  <c r="X125" i="2"/>
  <c r="E124" i="2"/>
  <c r="X124" i="2"/>
  <c r="E123" i="2"/>
  <c r="X123" i="2"/>
  <c r="E122" i="2"/>
  <c r="X122" i="2"/>
  <c r="E121" i="2"/>
  <c r="X121" i="2"/>
  <c r="E120" i="2"/>
  <c r="X120" i="2"/>
  <c r="E119" i="2"/>
  <c r="X119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E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<sst xmlns="http://schemas.openxmlformats.org/spreadsheetml/2006/main" count="1068" uniqueCount="191">
  <si>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</si>
  <si>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</si>
  <si>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</si>
  <si>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</si>
  <si>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</si>
  <si>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</si>
  <si>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</si>
  <si>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</si>
  <si>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</si>
  <si>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</si>
  <si>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</si>
  <si>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</si>
  <si>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</si>
  <si>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</si>
  <si>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</si>
  <si>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</si>
  <si>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</si>
  <si>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</si>
  <si>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</si>
  <si>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</si>
  <si>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</si>
  <si>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</si>
  <si>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</si>
  <si>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</si>
  <si>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</si>
  <si>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</si>
  <si>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</si>
  <si>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</si>
  <si>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</si>
  <si>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</si>
  <si>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</si>
  <si>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</si>
  <si>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</si>
  <si>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</si>
  <si>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</si>
  <si>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</si>
  <si>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</si>
  <si>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</si>
  <si>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</si>
  <si>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</si>
  <si>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</si>
  <si>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</si>
  <si>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</si>
  <si>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</si>
  <si>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</si>
  <si>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</si>
  <si>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</si>
  <si>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</si>
  <si>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</si>
  <si>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</si>
  <si>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</si>
  <si>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</si>
  <si>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</si>
  <si>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</si>
  <si>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</si>
  <si>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</si>
  <si>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</si>
  <si>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</si>
  <si>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</si>
  <si>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</si>
  <si>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</si>
  <si>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</si>
  <si>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</si>
  <si>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</si>
  <si>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</si>
  <si>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</si>
  <si>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</si>
  <si>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</si>
  <si>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</si>
  <si>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</si>
  <si>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</si>
  <si>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</si>
  <si>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</si>
  <si>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</si>
  <si>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</si>
  <si>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</si>
  <si>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</si>
  <si>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</si>
  <si>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</si>
  <si>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</si>
  <si>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</si>
  <si>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</si>
  <si>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</si>
  <si>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</si>
  <si>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</si>
  <si>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</si>
  <si>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</si>
  <si>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</si>
  <si>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</si>
  <si>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</si>
  <si>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</si>
  <si>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</si>
  <si>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</si>
  <si>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</si>
  <si>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</si>
  <si>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</si>
  <si>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</si>
  <si>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</si>
  <si>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</si>
  <si>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</si>
  <si>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</si>
  <si>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</si>
  <si>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</si>
  <si>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</si>
  <si>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</si>
  <si>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</si>
  <si>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</si>
  <si>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</si>
  <si>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</si>
  <si>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</si>
  <si>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</si>
  <si>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</si>
  <si>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</si>
  <si>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</si>
  <si>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</si>
  <si>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</si>
  <si>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</si>
  <si>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</si>
  <si>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</si>
  <si>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</si>
  <si>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</si>
  <si>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</si>
  <si>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</si>
  <si>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</si>
  <si>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</si>
  <si>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</si>
  <si>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</si>
  <si>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</si>
  <si>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</si>
  <si>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</si>
  <si>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</si>
  <si>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</si>
  <si>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</si>
  <si>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</si>
  <si>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</si>
  <si>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</si>
  <si>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</si>
  <si>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</si>
  <si>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</si>
  <si>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</si>
  <si>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</si>
  <si>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</si>
  <si>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</si>
  <si>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</si>
  <si>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</si>
  <si>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</si>
  <si>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</si>
  <si>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</si>
  <si>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</si>
  <si>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</si>
  <si>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</si>
  <si>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</si>
  <si>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</si>
  <si>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</si>
  <si>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</si>
  <si>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</si>
  <si>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</si>
  <si>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</si>
  <si>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</si>
  <si>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</si>
  <si>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</si>
  <si>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</si>
  <si>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</si>
  <si>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</si>
  <si>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</si>
  <si>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</si>
  <si>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</si>
  <si>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</si>
  <si>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</si>
  <si>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</si>
  <si>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</si>
  <si>
    <t>win rate</t>
    <phoneticPr fontId="1"/>
  </si>
  <si>
    <t>Saturday</t>
  </si>
  <si>
    <t>NZAD</t>
    <phoneticPr fontId="1"/>
  </si>
  <si>
    <t>エンスク</t>
    <phoneticPr fontId="1"/>
  </si>
  <si>
    <t>ANZUS</t>
    <phoneticPr fontId="1"/>
  </si>
  <si>
    <t>SPFU</t>
    <phoneticPr fontId="1"/>
  </si>
  <si>
    <t>MIX</t>
    <phoneticPr fontId="1"/>
  </si>
  <si>
    <t>崖</t>
  </si>
  <si>
    <t>SZ</t>
    <phoneticPr fontId="1"/>
  </si>
  <si>
    <t>MIX</t>
    <phoneticPr fontId="1"/>
  </si>
  <si>
    <t>east</t>
    <phoneticPr fontId="1"/>
  </si>
  <si>
    <t>draw</t>
    <phoneticPr fontId="1"/>
  </si>
  <si>
    <t>center</t>
    <phoneticPr fontId="1"/>
  </si>
  <si>
    <t>プロクホロフカ</t>
  </si>
  <si>
    <t>THA-F</t>
    <phoneticPr fontId="1"/>
  </si>
  <si>
    <t>north</t>
    <phoneticPr fontId="1"/>
  </si>
  <si>
    <t>THA-F</t>
    <phoneticPr fontId="1"/>
  </si>
  <si>
    <t>Tuesday</t>
  </si>
  <si>
    <t>LAOS</t>
    <phoneticPr fontId="1"/>
  </si>
  <si>
    <t>west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</si>
</sst>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textRotation="180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</cellXfs>
  <cellStyles count="5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15"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31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3.1746031746031744E-2</c:v>
                </c:pt>
                <c:pt idx="1">
                  <c:v>1.5873015873015872E-2</c:v>
                </c:pt>
                <c:pt idx="2">
                  <c:v>0</c:v>
                </c:pt>
                <c:pt idx="3">
                  <c:v>1.5873015873015872E-2</c:v>
                </c:pt>
                <c:pt idx="4">
                  <c:v>3.1746031746031744E-2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9.5238095238095233E-2</c:v>
                </c:pt>
                <c:pt idx="1">
                  <c:v>3.1746031746031744E-2</c:v>
                </c:pt>
                <c:pt idx="2">
                  <c:v>3.1746031746031744E-2</c:v>
                </c:pt>
                <c:pt idx="3">
                  <c:v>3.1746031746031744E-2</c:v>
                </c:pt>
                <c:pt idx="4">
                  <c:v>0.17460317460317459</c:v>
                </c:pt>
                <c:pt idx="5">
                  <c:v>0</c:v>
                </c:pt>
                <c:pt idx="6">
                  <c:v>4.7619047619047616E-2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4.7619047619047616E-2</c:v>
                </c:pt>
                <c:pt idx="1">
                  <c:v>3.1746031746031744E-2</c:v>
                </c:pt>
                <c:pt idx="2">
                  <c:v>4.7619047619047616E-2</c:v>
                </c:pt>
                <c:pt idx="3">
                  <c:v>9.5238095238095233E-2</c:v>
                </c:pt>
                <c:pt idx="4">
                  <c:v>0.15873015873015872</c:v>
                </c:pt>
                <c:pt idx="5">
                  <c:v>0</c:v>
                </c:pt>
                <c:pt idx="6">
                  <c:v>0.1111111111111111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75680648"/>
        <c:axId val="371478232"/>
      </c:barChart>
      <c:catAx>
        <c:axId val="37568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1478232"/>
        <c:crosses val="autoZero"/>
        <c:auto val="1"/>
        <c:lblAlgn val="ctr"/>
        <c:lblOffset val="100"/>
        <c:noMultiLvlLbl val="0"/>
      </c:catAx>
      <c:valAx>
        <c:axId val="3714782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568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0.91666666666666663</c:v>
                </c:pt>
                <c:pt idx="1">
                  <c:v>0</c:v>
                </c:pt>
                <c:pt idx="2">
                  <c:v>0</c:v>
                </c:pt>
                <c:pt idx="3">
                  <c:v>1.1363636363636365</c:v>
                </c:pt>
                <c:pt idx="4">
                  <c:v>0</c:v>
                </c:pt>
                <c:pt idx="5">
                  <c:v>1.263157894736842</c:v>
                </c:pt>
                <c:pt idx="6">
                  <c:v>0</c:v>
                </c:pt>
                <c:pt idx="7">
                  <c:v>0</c:v>
                </c:pt>
                <c:pt idx="8">
                  <c:v>1.7857142857142858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1.3947368421052631</c:v>
                </c:pt>
                <c:pt idx="20">
                  <c:v>1.0769230769230769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0.78260869565217395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6812240"/>
        <c:axId val="376812632"/>
      </c:barChart>
      <c:catAx>
        <c:axId val="3768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6812632"/>
        <c:crosses val="autoZero"/>
        <c:auto val="1"/>
        <c:lblAlgn val="ctr"/>
        <c:lblOffset val="100"/>
        <c:noMultiLvlLbl val="0"/>
      </c:catAx>
      <c:valAx>
        <c:axId val="376812632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3768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vs</a:t>
            </a:r>
            <a:r>
              <a:rPr lang="en-US" altLang="ja-JP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ja-JP" altLang="en-US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対戦チーム別勝率</a:t>
            </a:r>
            <a:endParaRPr lang="ja-JP" altLang="en-US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report!$E$587:$AB$587</c:f>
              <c:strCache>
                <c:ptCount val="24"/>
                <c:pt idx="0">
                  <c:v>MIX</c:v>
                </c:pt>
                <c:pt idx="1">
                  <c:v>BUTPH</c:v>
                </c:pt>
                <c:pt idx="2">
                  <c:v>DLT</c:v>
                </c:pt>
                <c:pt idx="3">
                  <c:v>MSD</c:v>
                </c:pt>
                <c:pt idx="4">
                  <c:v>SZ</c:v>
                </c:pt>
                <c:pt idx="5">
                  <c:v>TOG1R</c:v>
                </c:pt>
                <c:pt idx="6">
                  <c:v>STARK</c:v>
                </c:pt>
                <c:pt idx="7">
                  <c:v>YSD-N</c:v>
                </c:pt>
                <c:pt idx="8">
                  <c:v>RT</c:v>
                </c:pt>
                <c:pt idx="9">
                  <c:v>T_O_T</c:v>
                </c:pt>
                <c:pt idx="10">
                  <c:v>TH-GT</c:v>
                </c:pt>
                <c:pt idx="11">
                  <c:v>TWCAT</c:v>
                </c:pt>
                <c:pt idx="12">
                  <c:v>ANZUS</c:v>
                </c:pt>
                <c:pt idx="13">
                  <c:v>SPFU</c:v>
                </c:pt>
                <c:pt idx="14">
                  <c:v>NZAD</c:v>
                </c:pt>
                <c:pt idx="15">
                  <c:v>THA-F</c:v>
                </c:pt>
                <c:pt idx="16">
                  <c:v>LAOS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report!$E$592:$AB$592</c:f>
              <c:numCache>
                <c:formatCode>0%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6814200"/>
        <c:axId val="376814592"/>
      </c:barChart>
      <c:catAx>
        <c:axId val="37681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814592"/>
        <c:crosses val="autoZero"/>
        <c:auto val="1"/>
        <c:lblAlgn val="ctr"/>
        <c:lblOffset val="100"/>
        <c:noMultiLvlLbl val="0"/>
      </c:catAx>
      <c:valAx>
        <c:axId val="376814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681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Header>&amp;L&amp;"メイリオ,ボールド"&amp;18 7J&amp;C&amp;"メイリオ,ボールド"&amp;20performance report&amp;R&amp;"メイリオ,ボールド"&amp;16&amp;D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0.4838709677419355</c:v>
                </c:pt>
                <c:pt idx="1">
                  <c:v>0.5161290322580645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0.29032258064516131</c:v>
                </c:pt>
                <c:pt idx="1">
                  <c:v>0.35483870967741937</c:v>
                </c:pt>
                <c:pt idx="2">
                  <c:v>0.35483870967741937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0.35483870967741937</c:v>
                </c:pt>
                <c:pt idx="1">
                  <c:v>0.64516129032258063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0.42857142857142855</c:v>
                </c:pt>
                <c:pt idx="20">
                  <c:v>0.18181818181818182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0.2857142857142857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0.44444444444444442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0.66666666666666663</c:v>
                </c:pt>
                <c:pt idx="19">
                  <c:v>0.2857142857142857</c:v>
                </c:pt>
                <c:pt idx="20">
                  <c:v>0.18181818181818182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11096"/>
        <c:axId val="371479800"/>
      </c:barChart>
      <c:catAx>
        <c:axId val="3747110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479800"/>
        <c:crosses val="autoZero"/>
        <c:auto val="1"/>
        <c:lblAlgn val="ctr"/>
        <c:lblOffset val="100"/>
        <c:noMultiLvlLbl val="0"/>
      </c:catAx>
      <c:valAx>
        <c:axId val="3714798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47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17</c:v>
                </c:pt>
                <c:pt idx="1">
                  <c:v>9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25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4600712"/>
        <c:axId val="374599928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31.5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77512"/>
        <c:axId val="375677120"/>
      </c:lineChart>
      <c:dateAx>
        <c:axId val="37460071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4599928"/>
        <c:crosses val="autoZero"/>
        <c:auto val="1"/>
        <c:lblOffset val="100"/>
        <c:baseTimeUnit val="days"/>
      </c:dateAx>
      <c:valAx>
        <c:axId val="374599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374600712"/>
        <c:crosses val="autoZero"/>
        <c:crossBetween val="between"/>
      </c:valAx>
      <c:valAx>
        <c:axId val="3756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77512"/>
        <c:crosses val="max"/>
        <c:crossBetween val="between"/>
      </c:valAx>
      <c:catAx>
        <c:axId val="375677512"/>
        <c:scaling>
          <c:orientation val="minMax"/>
        </c:scaling>
        <c:delete val="1"/>
        <c:axPos val="b"/>
        <c:majorTickMark val="out"/>
        <c:minorTickMark val="none"/>
        <c:tickLblPos val="none"/>
        <c:crossAx val="3756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0.54347826086956519</c:v>
                </c:pt>
                <c:pt idx="1">
                  <c:v>0.35294117647058826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5678296"/>
        <c:axId val="375678688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0.44820971867007675</c:v>
                </c:pt>
                <c:pt idx="1">
                  <c:v>0.44820971867007675</c:v>
                </c:pt>
                <c:pt idx="2">
                  <c:v>0.44820971867007675</c:v>
                </c:pt>
                <c:pt idx="3">
                  <c:v>0.44820971867007675</c:v>
                </c:pt>
                <c:pt idx="4">
                  <c:v>0.44820971867007675</c:v>
                </c:pt>
                <c:pt idx="5">
                  <c:v>0.44820971867007675</c:v>
                </c:pt>
                <c:pt idx="6">
                  <c:v>0.44820971867007675</c:v>
                </c:pt>
                <c:pt idx="7">
                  <c:v>0.44820971867007675</c:v>
                </c:pt>
                <c:pt idx="8">
                  <c:v>0.44820971867007675</c:v>
                </c:pt>
                <c:pt idx="9">
                  <c:v>0.44820971867007675</c:v>
                </c:pt>
                <c:pt idx="10">
                  <c:v>0.44820971867007675</c:v>
                </c:pt>
                <c:pt idx="11">
                  <c:v>0.44820971867007675</c:v>
                </c:pt>
                <c:pt idx="12">
                  <c:v>0.44820971867007675</c:v>
                </c:pt>
                <c:pt idx="13">
                  <c:v>0.44820971867007675</c:v>
                </c:pt>
                <c:pt idx="14">
                  <c:v>0.44820971867007675</c:v>
                </c:pt>
                <c:pt idx="15">
                  <c:v>0.44820971867007675</c:v>
                </c:pt>
                <c:pt idx="16">
                  <c:v>0.44820971867007675</c:v>
                </c:pt>
                <c:pt idx="17">
                  <c:v>0.44820971867007675</c:v>
                </c:pt>
                <c:pt idx="18">
                  <c:v>0.44820971867007675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78296"/>
        <c:axId val="375678688"/>
      </c:lineChart>
      <c:dateAx>
        <c:axId val="37567829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5678688"/>
        <c:crosses val="autoZero"/>
        <c:auto val="1"/>
        <c:lblOffset val="100"/>
        <c:baseTimeUnit val="days"/>
      </c:dateAx>
      <c:valAx>
        <c:axId val="3756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7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Footer>&amp;C&amp;"メイリオ,ボールド"&amp;16&amp;P / &amp;N&amp;R&amp;G</c:oddFooter>
    </c:headerFooter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1.2469879518072289</c:v>
                </c:pt>
                <c:pt idx="1">
                  <c:v>1.3962264150943395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374695952"/>
        <c:axId val="375679472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1.3216071834507841</c:v>
                </c:pt>
                <c:pt idx="1">
                  <c:v>1.3216071834507841</c:v>
                </c:pt>
                <c:pt idx="2">
                  <c:v>1.3216071834507841</c:v>
                </c:pt>
                <c:pt idx="3">
                  <c:v>1.3216071834507841</c:v>
                </c:pt>
                <c:pt idx="4">
                  <c:v>1.3216071834507841</c:v>
                </c:pt>
                <c:pt idx="5">
                  <c:v>1.3216071834507841</c:v>
                </c:pt>
                <c:pt idx="6">
                  <c:v>1.3216071834507841</c:v>
                </c:pt>
                <c:pt idx="7">
                  <c:v>1.3216071834507841</c:v>
                </c:pt>
                <c:pt idx="8">
                  <c:v>1.3216071834507841</c:v>
                </c:pt>
                <c:pt idx="9">
                  <c:v>1.3216071834507841</c:v>
                </c:pt>
                <c:pt idx="10">
                  <c:v>1.3216071834507841</c:v>
                </c:pt>
                <c:pt idx="11">
                  <c:v>1.3216071834507841</c:v>
                </c:pt>
                <c:pt idx="12">
                  <c:v>1.3216071834507841</c:v>
                </c:pt>
                <c:pt idx="13">
                  <c:v>1.3216071834507841</c:v>
                </c:pt>
                <c:pt idx="14">
                  <c:v>1.3216071834507841</c:v>
                </c:pt>
                <c:pt idx="15">
                  <c:v>1.3216071834507841</c:v>
                </c:pt>
                <c:pt idx="16">
                  <c:v>1.3216071834507841</c:v>
                </c:pt>
                <c:pt idx="17">
                  <c:v>1.3216071834507841</c:v>
                </c:pt>
                <c:pt idx="18">
                  <c:v>1.3216071834507841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95952"/>
        <c:axId val="375679472"/>
      </c:lineChart>
      <c:dateAx>
        <c:axId val="37469595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79472"/>
        <c:crosses val="autoZero"/>
        <c:auto val="1"/>
        <c:lblOffset val="100"/>
        <c:baseTimeUnit val="days"/>
      </c:dateAx>
      <c:valAx>
        <c:axId val="375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6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0.22222222222222221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0.42857142857142855</c:v>
                </c:pt>
                <c:pt idx="20">
                  <c:v>0.27272727272727271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0.14285714285714285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0.22222222222222221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0.2857142857142857</c:v>
                </c:pt>
                <c:pt idx="20">
                  <c:v>9.0909090909090912E-2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0.14285714285714285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74696736"/>
        <c:axId val="374697128"/>
      </c:barChart>
      <c:catAx>
        <c:axId val="37469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4697128"/>
        <c:crosses val="autoZero"/>
        <c:auto val="1"/>
        <c:lblAlgn val="ctr"/>
        <c:lblOffset val="100"/>
        <c:noMultiLvlLbl val="0"/>
      </c:catAx>
      <c:valAx>
        <c:axId val="3746971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46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50</xdr:row>
      <xdr:rowOff>12701</xdr:rowOff>
    </xdr:from>
    <xdr:to>
      <xdr:col>9</xdr:col>
      <xdr:colOff>266700</xdr:colOff>
      <xdr:row>64</xdr:row>
      <xdr:rowOff>25400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81</xdr:row>
      <xdr:rowOff>12700</xdr:rowOff>
    </xdr:from>
    <xdr:to>
      <xdr:col>9</xdr:col>
      <xdr:colOff>215900</xdr:colOff>
      <xdr:row>99</xdr:row>
      <xdr:rowOff>50800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topLeftCell="A13" zoomScale="75" zoomScalePageLayoutView="75" workbookViewId="0">
      <selection activeCell="D50" sqref="D50"/>
    </sheetView>
  </sheetViews>
  <sheetFormatPr defaultColWidth="8.875"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4"/>
  <sheetViews>
    <sheetView topLeftCell="B1" workbookViewId="0">
      <selection activeCell="D7" sqref="D7"/>
    </sheetView>
  </sheetViews>
  <sheetFormatPr defaultColWidth="13" defaultRowHeight="16.5" x14ac:dyDescent="0.15"/>
  <cols>
    <col min="1" max="1" width="13" style="2"/>
    <col min="2" max="2" width="10.375" style="2" customWidth="1"/>
    <col min="3" max="3" width="13" style="2"/>
    <col min="4" max="4" width="19.375" style="2" customWidth="1"/>
    <col min="5" max="24" width="5.125" style="2" customWidth="1"/>
    <col min="25" max="28" width="3.625" style="2" customWidth="1"/>
    <col min="29" max="16384" width="13" style="2"/>
  </cols>
  <sheetData>
    <row r="1" spans="2:24" x14ac:dyDescent="0.15">
      <c r="B1" s="1"/>
      <c r="C1" s="1"/>
      <c r="D1" s="1"/>
      <c r="E1" s="31" t="s">
        <v>84</v>
      </c>
      <c r="F1" s="31"/>
      <c r="G1" s="31"/>
      <c r="H1" s="31" t="s">
        <v>92</v>
      </c>
      <c r="I1" s="31"/>
      <c r="J1" s="31"/>
      <c r="K1" s="31" t="s">
        <v>91</v>
      </c>
      <c r="L1" s="31"/>
      <c r="M1" s="31"/>
      <c r="N1" s="31" t="s">
        <v>93</v>
      </c>
      <c r="O1" s="31"/>
      <c r="P1" s="31"/>
      <c r="Q1" s="31" t="s">
        <v>90</v>
      </c>
      <c r="R1" s="31"/>
      <c r="S1" s="31"/>
      <c r="T1" s="32"/>
      <c r="U1" s="33"/>
      <c r="V1" s="34"/>
      <c r="W1" s="32" t="s">
        <v>87</v>
      </c>
      <c r="X1" s="34"/>
    </row>
    <row r="2" spans="2:24" ht="42.75" x14ac:dyDescent="0.15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 x14ac:dyDescent="0.15">
      <c r="B3" s="1"/>
      <c r="C3" s="35" t="s">
        <v>28</v>
      </c>
      <c r="D3" s="1" t="s">
        <v>29</v>
      </c>
      <c r="E3" s="1">
        <f ca="1">X119</f>
        <v>2</v>
      </c>
      <c r="F3" s="1">
        <f ca="1">X172</f>
        <v>6</v>
      </c>
      <c r="G3" s="1">
        <f ca="1">X225</f>
        <v>3</v>
      </c>
      <c r="H3" s="8">
        <f ca="1">E3/$X3</f>
        <v>0.18181818181818182</v>
      </c>
      <c r="I3" s="8">
        <f ca="1">F3/$X3</f>
        <v>0.54545454545454541</v>
      </c>
      <c r="J3" s="8">
        <f ca="1">G3/$X3</f>
        <v>0.27272727272727271</v>
      </c>
      <c r="K3" s="8">
        <f t="shared" ref="K3:M9" ca="1" si="1">E3/SUM($X$3:$X$9)</f>
        <v>3.1746031746031744E-2</v>
      </c>
      <c r="L3" s="8">
        <f t="shared" ca="1" si="1"/>
        <v>9.5238095238095233E-2</v>
      </c>
      <c r="M3" s="8">
        <f t="shared" ca="1" si="1"/>
        <v>4.7619047619047616E-2</v>
      </c>
      <c r="N3" s="8">
        <f t="shared" ref="N3:N9" ca="1" si="2">E3/SUM($E$3:$E$9)</f>
        <v>0.33333333333333331</v>
      </c>
      <c r="O3" s="8">
        <f t="shared" ref="O3:O9" ca="1" si="3">F3/SUM($F$3:$F$9)</f>
        <v>0.23076923076923078</v>
      </c>
      <c r="P3" s="8">
        <f ca="1">G3/SUM($G$3:$G$9)</f>
        <v>9.6774193548387094E-2</v>
      </c>
      <c r="Q3" s="8">
        <f ca="1">SUM(E$3:E$9)/SUM($X$3:$X$9)</f>
        <v>9.5238095238095233E-2</v>
      </c>
      <c r="R3" s="8">
        <f ca="1">SUM(F$3:F$9)/SUM($X$3:$X$9)</f>
        <v>0.41269841269841268</v>
      </c>
      <c r="S3" s="8">
        <f ca="1">SUM(G$3:G$9)/SUM($X$3:$X$9)</f>
        <v>0.49206349206349204</v>
      </c>
      <c r="T3" s="8">
        <f t="shared" ref="T3:T9" ca="1" si="4">SUM($E3:$G3)/SUM($X$3:$X$9)</f>
        <v>0.17460317460317459</v>
      </c>
      <c r="U3" s="1"/>
      <c r="V3" s="1"/>
      <c r="W3" s="8">
        <f ca="1">X3/SUM($X$3:$X$9)</f>
        <v>0.17460317460317459</v>
      </c>
      <c r="X3" s="1">
        <f ca="1">SUM(E3:G3)</f>
        <v>11</v>
      </c>
    </row>
    <row r="4" spans="2:24" x14ac:dyDescent="0.15">
      <c r="B4" s="1"/>
      <c r="C4" s="35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1.5873015873015872E-2</v>
      </c>
      <c r="L4" s="8">
        <f t="shared" ca="1" si="1"/>
        <v>3.1746031746031744E-2</v>
      </c>
      <c r="M4" s="8">
        <f t="shared" ca="1" si="1"/>
        <v>3.1746031746031744E-2</v>
      </c>
      <c r="N4" s="8">
        <f t="shared" ca="1" si="2"/>
        <v>0.16666666666666666</v>
      </c>
      <c r="O4" s="8">
        <f t="shared" ca="1" si="3"/>
        <v>7.6923076923076927E-2</v>
      </c>
      <c r="P4" s="8">
        <f t="shared" ref="P4:P9" ca="1" si="11">G4/SUM($G$3:$G$9)</f>
        <v>6.4516129032258063E-2</v>
      </c>
      <c r="Q4" s="1"/>
      <c r="R4" s="1"/>
      <c r="S4" s="1"/>
      <c r="T4" s="8">
        <f t="shared" ca="1" si="4"/>
        <v>7.9365079365079361E-2</v>
      </c>
      <c r="U4" s="1"/>
      <c r="V4" s="1"/>
      <c r="W4" s="8">
        <f t="shared" ref="W4:W9" ca="1" si="12">X4/SUM($X$3:$X$9)</f>
        <v>7.9365079365079361E-2</v>
      </c>
      <c r="X4" s="1">
        <f t="shared" ref="X4:X53" ca="1" si="13">SUM(E4:G4)</f>
        <v>5</v>
      </c>
    </row>
    <row r="5" spans="2:24" x14ac:dyDescent="0.15">
      <c r="B5" s="1"/>
      <c r="C5" s="35"/>
      <c r="D5" s="1" t="s">
        <v>31</v>
      </c>
      <c r="E5" s="1">
        <f t="shared" ca="1" si="5"/>
        <v>0</v>
      </c>
      <c r="F5" s="1">
        <f t="shared" ca="1" si="6"/>
        <v>2</v>
      </c>
      <c r="G5" s="1">
        <f t="shared" ca="1" si="7"/>
        <v>3</v>
      </c>
      <c r="H5" s="8">
        <f t="shared" ca="1" si="8"/>
        <v>0</v>
      </c>
      <c r="I5" s="8">
        <f t="shared" ca="1" si="9"/>
        <v>0.4</v>
      </c>
      <c r="J5" s="8">
        <f t="shared" ca="1" si="10"/>
        <v>0.6</v>
      </c>
      <c r="K5" s="8">
        <f t="shared" ca="1" si="1"/>
        <v>0</v>
      </c>
      <c r="L5" s="8">
        <f t="shared" ca="1" si="1"/>
        <v>3.1746031746031744E-2</v>
      </c>
      <c r="M5" s="8">
        <f t="shared" ca="1" si="1"/>
        <v>4.7619047619047616E-2</v>
      </c>
      <c r="N5" s="8">
        <f t="shared" ca="1" si="2"/>
        <v>0</v>
      </c>
      <c r="O5" s="8">
        <f t="shared" ca="1" si="3"/>
        <v>7.6923076923076927E-2</v>
      </c>
      <c r="P5" s="8">
        <f t="shared" ca="1" si="11"/>
        <v>9.6774193548387094E-2</v>
      </c>
      <c r="Q5" s="1"/>
      <c r="R5" s="1"/>
      <c r="S5" s="1"/>
      <c r="T5" s="8">
        <f t="shared" ca="1" si="4"/>
        <v>7.9365079365079361E-2</v>
      </c>
      <c r="U5" s="1"/>
      <c r="V5" s="1"/>
      <c r="W5" s="8">
        <f t="shared" ca="1" si="12"/>
        <v>7.9365079365079361E-2</v>
      </c>
      <c r="X5" s="1">
        <f t="shared" ca="1" si="13"/>
        <v>5</v>
      </c>
    </row>
    <row r="6" spans="2:24" x14ac:dyDescent="0.15">
      <c r="B6" s="1"/>
      <c r="C6" s="35"/>
      <c r="D6" s="1" t="s">
        <v>32</v>
      </c>
      <c r="E6" s="1">
        <f t="shared" ca="1" si="5"/>
        <v>1</v>
      </c>
      <c r="F6" s="1">
        <f t="shared" ca="1" si="6"/>
        <v>2</v>
      </c>
      <c r="G6" s="1">
        <f t="shared" ca="1" si="7"/>
        <v>6</v>
      </c>
      <c r="H6" s="8">
        <f t="shared" ca="1" si="8"/>
        <v>0.1111111111111111</v>
      </c>
      <c r="I6" s="8">
        <f t="shared" ca="1" si="9"/>
        <v>0.22222222222222221</v>
      </c>
      <c r="J6" s="8">
        <f t="shared" ca="1" si="10"/>
        <v>0.66666666666666663</v>
      </c>
      <c r="K6" s="8">
        <f t="shared" ca="1" si="1"/>
        <v>1.5873015873015872E-2</v>
      </c>
      <c r="L6" s="8">
        <f t="shared" ca="1" si="1"/>
        <v>3.1746031746031744E-2</v>
      </c>
      <c r="M6" s="8">
        <f t="shared" ca="1" si="1"/>
        <v>9.5238095238095233E-2</v>
      </c>
      <c r="N6" s="8">
        <f t="shared" ca="1" si="2"/>
        <v>0.16666666666666666</v>
      </c>
      <c r="O6" s="8">
        <f t="shared" ca="1" si="3"/>
        <v>7.6923076923076927E-2</v>
      </c>
      <c r="P6" s="8">
        <f t="shared" ca="1" si="11"/>
        <v>0.19354838709677419</v>
      </c>
      <c r="Q6" s="1"/>
      <c r="R6" s="1"/>
      <c r="S6" s="1"/>
      <c r="T6" s="8">
        <f t="shared" ca="1" si="4"/>
        <v>0.14285714285714285</v>
      </c>
      <c r="U6" s="1"/>
      <c r="V6" s="1"/>
      <c r="W6" s="8">
        <f t="shared" ca="1" si="12"/>
        <v>0.14285714285714285</v>
      </c>
      <c r="X6" s="1">
        <f t="shared" ca="1" si="13"/>
        <v>9</v>
      </c>
    </row>
    <row r="7" spans="2:24" x14ac:dyDescent="0.15">
      <c r="B7" s="1"/>
      <c r="C7" s="35"/>
      <c r="D7" s="1" t="s">
        <v>33</v>
      </c>
      <c r="E7" s="1">
        <f t="shared" ca="1" si="5"/>
        <v>2</v>
      </c>
      <c r="F7" s="1">
        <f t="shared" ca="1" si="6"/>
        <v>11</v>
      </c>
      <c r="G7" s="1">
        <f t="shared" ca="1" si="7"/>
        <v>10</v>
      </c>
      <c r="H7" s="8">
        <f t="shared" ca="1" si="8"/>
        <v>8.6956521739130432E-2</v>
      </c>
      <c r="I7" s="8">
        <f t="shared" ca="1" si="9"/>
        <v>0.47826086956521741</v>
      </c>
      <c r="J7" s="8">
        <f t="shared" ca="1" si="10"/>
        <v>0.43478260869565216</v>
      </c>
      <c r="K7" s="8">
        <f t="shared" ca="1" si="1"/>
        <v>3.1746031746031744E-2</v>
      </c>
      <c r="L7" s="8">
        <f t="shared" ca="1" si="1"/>
        <v>0.17460317460317459</v>
      </c>
      <c r="M7" s="8">
        <f t="shared" ca="1" si="1"/>
        <v>0.15873015873015872</v>
      </c>
      <c r="N7" s="8">
        <f t="shared" ca="1" si="2"/>
        <v>0.33333333333333331</v>
      </c>
      <c r="O7" s="8">
        <f t="shared" ca="1" si="3"/>
        <v>0.42307692307692307</v>
      </c>
      <c r="P7" s="8">
        <f t="shared" ca="1" si="11"/>
        <v>0.32258064516129031</v>
      </c>
      <c r="Q7" s="1"/>
      <c r="R7" s="1"/>
      <c r="S7" s="1"/>
      <c r="T7" s="8">
        <f t="shared" ca="1" si="4"/>
        <v>0.36507936507936506</v>
      </c>
      <c r="U7" s="1"/>
      <c r="V7" s="1"/>
      <c r="W7" s="8">
        <f t="shared" ca="1" si="12"/>
        <v>0.36507936507936506</v>
      </c>
      <c r="X7" s="1">
        <f t="shared" ca="1" si="13"/>
        <v>23</v>
      </c>
    </row>
    <row r="8" spans="2:24" x14ac:dyDescent="0.15">
      <c r="B8" s="1"/>
      <c r="C8" s="35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 x14ac:dyDescent="0.15">
      <c r="B9" s="1"/>
      <c r="C9" s="35"/>
      <c r="D9" s="1" t="s">
        <v>35</v>
      </c>
      <c r="E9" s="1">
        <f t="shared" ca="1" si="5"/>
        <v>0</v>
      </c>
      <c r="F9" s="1">
        <f t="shared" ca="1" si="6"/>
        <v>3</v>
      </c>
      <c r="G9" s="1">
        <f t="shared" ca="1" si="7"/>
        <v>7</v>
      </c>
      <c r="H9" s="8">
        <f t="shared" ca="1" si="8"/>
        <v>0</v>
      </c>
      <c r="I9" s="8">
        <f t="shared" ca="1" si="9"/>
        <v>0.3</v>
      </c>
      <c r="J9" s="8">
        <f t="shared" ca="1" si="10"/>
        <v>0.7</v>
      </c>
      <c r="K9" s="8">
        <f t="shared" ca="1" si="1"/>
        <v>0</v>
      </c>
      <c r="L9" s="8">
        <f t="shared" ca="1" si="1"/>
        <v>4.7619047619047616E-2</v>
      </c>
      <c r="M9" s="8">
        <f t="shared" ca="1" si="1"/>
        <v>0.1111111111111111</v>
      </c>
      <c r="N9" s="8">
        <f t="shared" ca="1" si="2"/>
        <v>0</v>
      </c>
      <c r="O9" s="8">
        <f t="shared" ca="1" si="3"/>
        <v>0.11538461538461539</v>
      </c>
      <c r="P9" s="8">
        <f t="shared" ca="1" si="11"/>
        <v>0.22580645161290322</v>
      </c>
      <c r="Q9" s="1"/>
      <c r="R9" s="1"/>
      <c r="S9" s="1"/>
      <c r="T9" s="8">
        <f t="shared" ca="1" si="4"/>
        <v>0.15873015873015872</v>
      </c>
      <c r="U9" s="1"/>
      <c r="V9" s="1"/>
      <c r="W9" s="8">
        <f t="shared" ca="1" si="12"/>
        <v>0.15873015873015872</v>
      </c>
      <c r="X9" s="1">
        <f t="shared" ca="1" si="13"/>
        <v>10</v>
      </c>
    </row>
    <row r="10" spans="2:24" x14ac:dyDescent="0.15">
      <c r="B10" s="1"/>
      <c r="C10" s="35" t="s">
        <v>37</v>
      </c>
      <c r="D10" s="1" t="s">
        <v>38</v>
      </c>
      <c r="E10" s="1">
        <f t="shared" ref="E10:E53" ca="1" si="14">X128</f>
        <v>1</v>
      </c>
      <c r="F10" s="1">
        <f t="shared" ref="F10:F53" ca="1" si="15">X181</f>
        <v>13</v>
      </c>
      <c r="G10" s="1">
        <f t="shared" ref="G10:G53" ca="1" si="16">X234</f>
        <v>15</v>
      </c>
      <c r="H10" s="8">
        <f t="shared" ref="H10:H53" ca="1" si="17">E10/$X10</f>
        <v>3.4482758620689655E-2</v>
      </c>
      <c r="I10" s="8">
        <f t="shared" ref="I10:I53" ca="1" si="18">F10/$X10</f>
        <v>0.44827586206896552</v>
      </c>
      <c r="J10" s="8">
        <f t="shared" ref="J10:J53" ca="1" si="19">G10/$X10</f>
        <v>0.51724137931034486</v>
      </c>
      <c r="K10" s="8">
        <f t="shared" ref="K10:M11" ca="1" si="20">E10/SUM($X$10:$X$11)</f>
        <v>1.5873015873015872E-2</v>
      </c>
      <c r="L10" s="8">
        <f t="shared" ca="1" si="20"/>
        <v>0.20634920634920634</v>
      </c>
      <c r="M10" s="8">
        <f t="shared" ca="1" si="20"/>
        <v>0.23809523809523808</v>
      </c>
      <c r="N10" s="8">
        <f t="shared" ref="N10:P11" ca="1" si="21">E10/SUM(E$10:E$11)</f>
        <v>0.16666666666666666</v>
      </c>
      <c r="O10" s="8">
        <f t="shared" ca="1" si="21"/>
        <v>0.5</v>
      </c>
      <c r="P10" s="8">
        <f t="shared" ca="1" si="21"/>
        <v>0.4838709677419355</v>
      </c>
      <c r="Q10" s="1"/>
      <c r="R10" s="1"/>
      <c r="S10" s="1"/>
      <c r="T10" s="1"/>
      <c r="U10" s="1"/>
      <c r="V10" s="1"/>
      <c r="W10" s="8">
        <f ca="1">X10/SUM($X$10:$X$11)</f>
        <v>0.46031746031746029</v>
      </c>
      <c r="X10" s="1">
        <f t="shared" ca="1" si="13"/>
        <v>29</v>
      </c>
    </row>
    <row r="11" spans="2:24" x14ac:dyDescent="0.15">
      <c r="B11" s="1"/>
      <c r="C11" s="35"/>
      <c r="D11" s="1" t="s">
        <v>39</v>
      </c>
      <c r="E11" s="1">
        <f t="shared" ca="1" si="14"/>
        <v>5</v>
      </c>
      <c r="F11" s="1">
        <f t="shared" ca="1" si="15"/>
        <v>13</v>
      </c>
      <c r="G11" s="1">
        <f t="shared" ca="1" si="16"/>
        <v>16</v>
      </c>
      <c r="H11" s="8">
        <f t="shared" ca="1" si="17"/>
        <v>0.14705882352941177</v>
      </c>
      <c r="I11" s="8">
        <f t="shared" ca="1" si="18"/>
        <v>0.38235294117647056</v>
      </c>
      <c r="J11" s="8">
        <f t="shared" ca="1" si="19"/>
        <v>0.47058823529411764</v>
      </c>
      <c r="K11" s="8">
        <f t="shared" ca="1" si="20"/>
        <v>7.9365079365079361E-2</v>
      </c>
      <c r="L11" s="8">
        <f t="shared" ca="1" si="20"/>
        <v>0.20634920634920634</v>
      </c>
      <c r="M11" s="8">
        <f t="shared" ca="1" si="20"/>
        <v>0.25396825396825395</v>
      </c>
      <c r="N11" s="8">
        <f t="shared" ca="1" si="21"/>
        <v>0.83333333333333337</v>
      </c>
      <c r="O11" s="8">
        <f t="shared" ca="1" si="21"/>
        <v>0.5</v>
      </c>
      <c r="P11" s="8">
        <f t="shared" ca="1" si="21"/>
        <v>0.5161290322580645</v>
      </c>
      <c r="Q11" s="1"/>
      <c r="R11" s="1"/>
      <c r="S11" s="1"/>
      <c r="T11" s="1"/>
      <c r="U11" s="1"/>
      <c r="V11" s="1"/>
      <c r="W11" s="8">
        <f ca="1">X11/SUM($X$10:$X$11)</f>
        <v>0.53968253968253965</v>
      </c>
      <c r="X11" s="1">
        <f t="shared" ca="1" si="13"/>
        <v>34</v>
      </c>
    </row>
    <row r="12" spans="2:24" x14ac:dyDescent="0.15">
      <c r="B12" s="1"/>
      <c r="C12" s="35" t="s">
        <v>76</v>
      </c>
      <c r="D12" s="1" t="s">
        <v>78</v>
      </c>
      <c r="E12" s="1">
        <f ca="1">X130</f>
        <v>2</v>
      </c>
      <c r="F12" s="1">
        <f ca="1">X183</f>
        <v>10</v>
      </c>
      <c r="G12" s="1">
        <f ca="1">X236</f>
        <v>9</v>
      </c>
      <c r="H12" s="8">
        <f t="shared" ca="1" si="17"/>
        <v>9.5238095238095233E-2</v>
      </c>
      <c r="I12" s="8">
        <f t="shared" ca="1" si="18"/>
        <v>0.47619047619047616</v>
      </c>
      <c r="J12" s="8">
        <f t="shared" ca="1" si="19"/>
        <v>0.42857142857142855</v>
      </c>
      <c r="K12" s="8">
        <f t="shared" ref="K12:M13" ca="1" si="22">E12/SUM($X$12:$X$14)</f>
        <v>3.1746031746031744E-2</v>
      </c>
      <c r="L12" s="8">
        <f t="shared" ca="1" si="22"/>
        <v>0.15873015873015872</v>
      </c>
      <c r="M12" s="8">
        <f t="shared" ca="1" si="22"/>
        <v>0.14285714285714285</v>
      </c>
      <c r="N12" s="8">
        <f t="shared" ref="N12:P14" ca="1" si="23">E12/SUM(E$12:E$14)</f>
        <v>0.33333333333333331</v>
      </c>
      <c r="O12" s="8">
        <f t="shared" ca="1" si="23"/>
        <v>0.38461538461538464</v>
      </c>
      <c r="P12" s="8">
        <f t="shared" ca="1" si="23"/>
        <v>0.29032258064516131</v>
      </c>
      <c r="Q12" s="1"/>
      <c r="R12" s="1"/>
      <c r="S12" s="1"/>
      <c r="T12" s="1"/>
      <c r="U12" s="1"/>
      <c r="V12" s="1"/>
      <c r="W12" s="8">
        <f ca="1">X12/SUM($X$12:$X$14)</f>
        <v>0.33333333333333331</v>
      </c>
      <c r="X12" s="1">
        <f t="shared" ca="1" si="13"/>
        <v>21</v>
      </c>
    </row>
    <row r="13" spans="2:24" x14ac:dyDescent="0.15">
      <c r="B13" s="1"/>
      <c r="C13" s="35"/>
      <c r="D13" s="1" t="s">
        <v>79</v>
      </c>
      <c r="E13" s="1">
        <f ca="1">X131</f>
        <v>2</v>
      </c>
      <c r="F13" s="1">
        <f ca="1">X184</f>
        <v>3</v>
      </c>
      <c r="G13" s="1">
        <f ca="1">X237</f>
        <v>11</v>
      </c>
      <c r="H13" s="8">
        <f t="shared" ca="1" si="17"/>
        <v>0.125</v>
      </c>
      <c r="I13" s="8">
        <f t="shared" ca="1" si="18"/>
        <v>0.1875</v>
      </c>
      <c r="J13" s="8">
        <f t="shared" ca="1" si="19"/>
        <v>0.6875</v>
      </c>
      <c r="K13" s="8">
        <f t="shared" ca="1" si="22"/>
        <v>3.1746031746031744E-2</v>
      </c>
      <c r="L13" s="8">
        <f t="shared" ca="1" si="22"/>
        <v>4.7619047619047616E-2</v>
      </c>
      <c r="M13" s="8">
        <f t="shared" ca="1" si="22"/>
        <v>0.17460317460317459</v>
      </c>
      <c r="N13" s="8">
        <f t="shared" ca="1" si="23"/>
        <v>0.33333333333333331</v>
      </c>
      <c r="O13" s="8">
        <f t="shared" ca="1" si="23"/>
        <v>0.11538461538461539</v>
      </c>
      <c r="P13" s="8">
        <f t="shared" ca="1" si="23"/>
        <v>0.35483870967741937</v>
      </c>
      <c r="Q13" s="1"/>
      <c r="R13" s="1"/>
      <c r="S13" s="1"/>
      <c r="T13" s="1"/>
      <c r="U13" s="1"/>
      <c r="V13" s="1"/>
      <c r="W13" s="8">
        <f ca="1">X13/SUM($X$12:$X$14)</f>
        <v>0.25396825396825395</v>
      </c>
      <c r="X13" s="1">
        <f t="shared" ca="1" si="13"/>
        <v>16</v>
      </c>
    </row>
    <row r="14" spans="2:24" x14ac:dyDescent="0.15">
      <c r="B14" s="1"/>
      <c r="C14" s="35"/>
      <c r="D14" s="1" t="s">
        <v>77</v>
      </c>
      <c r="E14" s="1">
        <f ca="1">X132</f>
        <v>2</v>
      </c>
      <c r="F14" s="1">
        <f ca="1">X185</f>
        <v>13</v>
      </c>
      <c r="G14" s="1">
        <f ca="1">X238</f>
        <v>11</v>
      </c>
      <c r="H14" s="8">
        <f t="shared" ca="1" si="17"/>
        <v>7.6923076923076927E-2</v>
      </c>
      <c r="I14" s="8">
        <f t="shared" ca="1" si="18"/>
        <v>0.5</v>
      </c>
      <c r="J14" s="8">
        <f t="shared" ca="1" si="19"/>
        <v>0.42307692307692307</v>
      </c>
      <c r="K14" s="8">
        <f ca="1">E14/SUM($X$15:$X$16)</f>
        <v>3.1746031746031744E-2</v>
      </c>
      <c r="L14" s="8">
        <f ca="1">F14/SUM($X$12:$X$14)</f>
        <v>0.20634920634920634</v>
      </c>
      <c r="M14" s="8">
        <f ca="1">G14/SUM($X$12:$X$14)</f>
        <v>0.17460317460317459</v>
      </c>
      <c r="N14" s="8">
        <f t="shared" ca="1" si="23"/>
        <v>0.33333333333333331</v>
      </c>
      <c r="O14" s="8">
        <f t="shared" ca="1" si="23"/>
        <v>0.5</v>
      </c>
      <c r="P14" s="8">
        <f t="shared" ca="1" si="23"/>
        <v>0.35483870967741937</v>
      </c>
      <c r="Q14" s="1"/>
      <c r="R14" s="1"/>
      <c r="S14" s="1"/>
      <c r="T14" s="1"/>
      <c r="U14" s="1"/>
      <c r="V14" s="1"/>
      <c r="W14" s="8">
        <f ca="1">X14/SUM($X$12:$X$14)</f>
        <v>0.41269841269841268</v>
      </c>
      <c r="X14" s="1">
        <f t="shared" ca="1" si="13"/>
        <v>26</v>
      </c>
    </row>
    <row r="15" spans="2:24" x14ac:dyDescent="0.15">
      <c r="B15" s="1"/>
      <c r="C15" s="35" t="s">
        <v>80</v>
      </c>
      <c r="D15" s="1" t="s">
        <v>81</v>
      </c>
      <c r="E15" s="1">
        <f t="shared" ca="1" si="14"/>
        <v>5</v>
      </c>
      <c r="F15" s="1">
        <f t="shared" ca="1" si="15"/>
        <v>15</v>
      </c>
      <c r="G15" s="1">
        <f t="shared" ca="1" si="16"/>
        <v>20</v>
      </c>
      <c r="H15" s="8">
        <f t="shared" ca="1" si="17"/>
        <v>0.125</v>
      </c>
      <c r="I15" s="8">
        <f ca="1">F15/$X15</f>
        <v>0.375</v>
      </c>
      <c r="J15" s="8">
        <f ca="1">G15/$X15</f>
        <v>0.5</v>
      </c>
      <c r="K15" s="8">
        <f ca="1">E15/SUM($X$15:$X$16)</f>
        <v>7.9365079365079361E-2</v>
      </c>
      <c r="L15" s="8">
        <f ca="1">F15/SUM($X$15:$X$16)</f>
        <v>0.23809523809523808</v>
      </c>
      <c r="M15" s="8">
        <f ca="1">G15/SUM($X$15:$X$16)</f>
        <v>0.31746031746031744</v>
      </c>
      <c r="N15" s="8">
        <f t="shared" ref="N15:P16" ca="1" si="24">E15/SUM(E$15:E$16)</f>
        <v>0.83333333333333337</v>
      </c>
      <c r="O15" s="8">
        <f t="shared" ca="1" si="24"/>
        <v>0.57692307692307687</v>
      </c>
      <c r="P15" s="8">
        <f t="shared" ca="1" si="24"/>
        <v>0.64516129032258063</v>
      </c>
      <c r="Q15" s="1"/>
      <c r="R15" s="1"/>
      <c r="S15" s="1"/>
      <c r="T15" s="1"/>
      <c r="U15" s="1"/>
      <c r="V15" s="1"/>
      <c r="W15" s="8">
        <f ca="1">X15/SUM($X$15:$X$16)</f>
        <v>0.63492063492063489</v>
      </c>
      <c r="X15" s="1">
        <f t="shared" ca="1" si="13"/>
        <v>40</v>
      </c>
    </row>
    <row r="16" spans="2:24" x14ac:dyDescent="0.15">
      <c r="B16" s="1"/>
      <c r="C16" s="35"/>
      <c r="D16" s="1" t="s">
        <v>82</v>
      </c>
      <c r="E16" s="1">
        <f t="shared" ca="1" si="14"/>
        <v>1</v>
      </c>
      <c r="F16" s="1">
        <f t="shared" ca="1" si="15"/>
        <v>11</v>
      </c>
      <c r="G16" s="1">
        <f t="shared" ca="1" si="16"/>
        <v>11</v>
      </c>
      <c r="H16" s="8">
        <f t="shared" ca="1" si="17"/>
        <v>4.3478260869565216E-2</v>
      </c>
      <c r="I16" s="8">
        <f ca="1">F16/$X16</f>
        <v>0.47826086956521741</v>
      </c>
      <c r="J16" s="8">
        <f ca="1">G16/$X16</f>
        <v>0.47826086956521741</v>
      </c>
      <c r="K16" s="8">
        <f ca="1">E16/SUM($X$15:$X$16)</f>
        <v>1.5873015873015872E-2</v>
      </c>
      <c r="L16" s="8">
        <f ca="1">F16/SUM($X$15:$X$16)</f>
        <v>0.17460317460317459</v>
      </c>
      <c r="M16" s="8">
        <f ca="1">G16/SUM($X$15:$X$16)</f>
        <v>0.17460317460317459</v>
      </c>
      <c r="N16" s="8">
        <f t="shared" ca="1" si="24"/>
        <v>0.16666666666666666</v>
      </c>
      <c r="O16" s="8">
        <f t="shared" ca="1" si="24"/>
        <v>0.42307692307692307</v>
      </c>
      <c r="P16" s="8">
        <f t="shared" ca="1" si="24"/>
        <v>0.35483870967741937</v>
      </c>
      <c r="Q16" s="1"/>
      <c r="R16" s="1"/>
      <c r="S16" s="1"/>
      <c r="T16" s="1"/>
      <c r="U16" s="1"/>
      <c r="V16" s="1"/>
      <c r="W16" s="8">
        <f ca="1">X16/SUM($X$15:$X$16)</f>
        <v>0.36507936507936506</v>
      </c>
      <c r="X16" s="1">
        <f t="shared" ca="1" si="13"/>
        <v>23</v>
      </c>
    </row>
    <row r="17" spans="2:24" x14ac:dyDescent="0.15">
      <c r="B17" s="1"/>
      <c r="C17" s="35" t="s">
        <v>36</v>
      </c>
      <c r="D17" s="1" t="s">
        <v>63</v>
      </c>
      <c r="E17" s="1">
        <f t="shared" ca="1" si="14"/>
        <v>0</v>
      </c>
      <c r="F17" s="1">
        <f t="shared" ca="1" si="15"/>
        <v>4</v>
      </c>
      <c r="G17" s="1">
        <f t="shared" ca="1" si="16"/>
        <v>2</v>
      </c>
      <c r="H17" s="8">
        <f t="shared" ca="1" si="17"/>
        <v>0</v>
      </c>
      <c r="I17" s="8">
        <f t="shared" ca="1" si="18"/>
        <v>0.66666666666666663</v>
      </c>
      <c r="J17" s="8">
        <f t="shared" ca="1" si="19"/>
        <v>0.33333333333333331</v>
      </c>
      <c r="K17" s="8">
        <f ca="1">E17/SUM($X$17:$X$53)</f>
        <v>0</v>
      </c>
      <c r="L17" s="8">
        <f ca="1">F17/SUM($X$17:$X$53)</f>
        <v>6.3492063492063489E-2</v>
      </c>
      <c r="M17" s="8">
        <f ca="1">G17/SUM($X$17:$X$53)</f>
        <v>3.1746031746031744E-2</v>
      </c>
      <c r="N17" s="8">
        <f ca="1">E17/SUM($E$17:$E$53)</f>
        <v>0</v>
      </c>
      <c r="O17" s="8">
        <f ca="1">F17/SUM($F$17:$F$53)</f>
        <v>0.15384615384615385</v>
      </c>
      <c r="P17" s="8">
        <f ca="1">G17/SUM($G$17:$G$53)</f>
        <v>6.4516129032258063E-2</v>
      </c>
      <c r="Q17" s="1"/>
      <c r="R17" s="1"/>
      <c r="S17" s="1"/>
      <c r="T17" s="1"/>
      <c r="U17" s="1"/>
      <c r="V17" s="1"/>
      <c r="W17" s="8">
        <f ca="1">X17/SUM($X$17:$X$53)</f>
        <v>9.5238095238095233E-2</v>
      </c>
      <c r="X17" s="1">
        <f t="shared" ca="1" si="13"/>
        <v>6</v>
      </c>
    </row>
    <row r="18" spans="2:24" x14ac:dyDescent="0.15">
      <c r="B18" s="1"/>
      <c r="C18" s="35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 x14ac:dyDescent="0.15">
      <c r="B19" s="1"/>
      <c r="C19" s="35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 x14ac:dyDescent="0.15">
      <c r="B20" s="1"/>
      <c r="C20" s="35"/>
      <c r="D20" s="1" t="s">
        <v>3</v>
      </c>
      <c r="E20" s="1">
        <f t="shared" ca="1" si="14"/>
        <v>1</v>
      </c>
      <c r="F20" s="1">
        <f t="shared" ca="1" si="15"/>
        <v>3</v>
      </c>
      <c r="G20" s="1">
        <f t="shared" ca="1" si="16"/>
        <v>2</v>
      </c>
      <c r="H20" s="8">
        <f t="shared" ca="1" si="17"/>
        <v>0.16666666666666666</v>
      </c>
      <c r="I20" s="8">
        <f t="shared" ca="1" si="18"/>
        <v>0.5</v>
      </c>
      <c r="J20" s="8">
        <f t="shared" ca="1" si="19"/>
        <v>0.33333333333333331</v>
      </c>
      <c r="K20" s="8">
        <f t="shared" ca="1" si="25"/>
        <v>1.5873015873015872E-2</v>
      </c>
      <c r="L20" s="8">
        <f t="shared" ca="1" si="26"/>
        <v>4.7619047619047616E-2</v>
      </c>
      <c r="M20" s="8">
        <f t="shared" ca="1" si="27"/>
        <v>3.1746031746031744E-2</v>
      </c>
      <c r="N20" s="8">
        <f t="shared" ca="1" si="28"/>
        <v>0.16666666666666666</v>
      </c>
      <c r="O20" s="8">
        <f t="shared" ca="1" si="29"/>
        <v>0.11538461538461539</v>
      </c>
      <c r="P20" s="8">
        <f t="shared" ca="1" si="30"/>
        <v>6.4516129032258063E-2</v>
      </c>
      <c r="Q20" s="1"/>
      <c r="R20" s="1"/>
      <c r="S20" s="1"/>
      <c r="T20" s="1"/>
      <c r="U20" s="1"/>
      <c r="V20" s="1"/>
      <c r="W20" s="8">
        <f t="shared" ca="1" si="31"/>
        <v>9.5238095238095233E-2</v>
      </c>
      <c r="X20" s="1">
        <f t="shared" ca="1" si="13"/>
        <v>6</v>
      </c>
    </row>
    <row r="21" spans="2:24" x14ac:dyDescent="0.15">
      <c r="B21" s="1"/>
      <c r="C21" s="35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 x14ac:dyDescent="0.15">
      <c r="B22" s="1"/>
      <c r="C22" s="35"/>
      <c r="D22" s="1" t="s">
        <v>0</v>
      </c>
      <c r="E22" s="1">
        <f t="shared" ca="1" si="14"/>
        <v>3</v>
      </c>
      <c r="F22" s="1">
        <f t="shared" ca="1" si="15"/>
        <v>2</v>
      </c>
      <c r="G22" s="1">
        <f t="shared" ca="1" si="16"/>
        <v>4</v>
      </c>
      <c r="H22" s="8">
        <f t="shared" ca="1" si="17"/>
        <v>0.33333333333333331</v>
      </c>
      <c r="I22" s="8">
        <f t="shared" ca="1" si="18"/>
        <v>0.22222222222222221</v>
      </c>
      <c r="J22" s="8">
        <f t="shared" ca="1" si="19"/>
        <v>0.44444444444444442</v>
      </c>
      <c r="K22" s="8">
        <f t="shared" ca="1" si="25"/>
        <v>4.7619047619047616E-2</v>
      </c>
      <c r="L22" s="8">
        <f t="shared" ca="1" si="26"/>
        <v>3.1746031746031744E-2</v>
      </c>
      <c r="M22" s="8">
        <f t="shared" ca="1" si="27"/>
        <v>6.3492063492063489E-2</v>
      </c>
      <c r="N22" s="8">
        <f t="shared" ca="1" si="28"/>
        <v>0.5</v>
      </c>
      <c r="O22" s="8">
        <f t="shared" ca="1" si="29"/>
        <v>7.6923076923076927E-2</v>
      </c>
      <c r="P22" s="8">
        <f t="shared" ca="1" si="30"/>
        <v>0.12903225806451613</v>
      </c>
      <c r="Q22" s="1"/>
      <c r="R22" s="1"/>
      <c r="S22" s="1"/>
      <c r="T22" s="1"/>
      <c r="U22" s="1"/>
      <c r="V22" s="1"/>
      <c r="W22" s="8">
        <f t="shared" ca="1" si="31"/>
        <v>0.14285714285714285</v>
      </c>
      <c r="X22" s="1">
        <f t="shared" ca="1" si="13"/>
        <v>9</v>
      </c>
    </row>
    <row r="23" spans="2:24" x14ac:dyDescent="0.15">
      <c r="B23" s="1"/>
      <c r="C23" s="35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 x14ac:dyDescent="0.15">
      <c r="B24" s="1"/>
      <c r="C24" s="35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 x14ac:dyDescent="0.15">
      <c r="B25" s="1"/>
      <c r="C25" s="35"/>
      <c r="D25" s="1" t="s">
        <v>61</v>
      </c>
      <c r="E25" s="1">
        <f t="shared" ca="1" si="14"/>
        <v>0</v>
      </c>
      <c r="F25" s="1">
        <f t="shared" ca="1" si="15"/>
        <v>1</v>
      </c>
      <c r="G25" s="1">
        <f t="shared" ca="1" si="16"/>
        <v>4</v>
      </c>
      <c r="H25" s="8">
        <f t="shared" ca="1" si="17"/>
        <v>0</v>
      </c>
      <c r="I25" s="8">
        <f t="shared" ca="1" si="18"/>
        <v>0.2</v>
      </c>
      <c r="J25" s="8">
        <f t="shared" ca="1" si="19"/>
        <v>0.8</v>
      </c>
      <c r="K25" s="8">
        <f t="shared" ca="1" si="25"/>
        <v>0</v>
      </c>
      <c r="L25" s="8">
        <f t="shared" ca="1" si="26"/>
        <v>1.5873015873015872E-2</v>
      </c>
      <c r="M25" s="8">
        <f t="shared" ca="1" si="27"/>
        <v>6.3492063492063489E-2</v>
      </c>
      <c r="N25" s="8">
        <f t="shared" ca="1" si="28"/>
        <v>0</v>
      </c>
      <c r="O25" s="8">
        <f t="shared" ca="1" si="29"/>
        <v>3.8461538461538464E-2</v>
      </c>
      <c r="P25" s="8">
        <f t="shared" ca="1" si="30"/>
        <v>0.12903225806451613</v>
      </c>
      <c r="Q25" s="1"/>
      <c r="R25" s="1"/>
      <c r="S25" s="1"/>
      <c r="T25" s="1"/>
      <c r="U25" s="1"/>
      <c r="V25" s="1"/>
      <c r="W25" s="8">
        <f t="shared" ca="1" si="31"/>
        <v>7.9365079365079361E-2</v>
      </c>
      <c r="X25" s="1">
        <f t="shared" ca="1" si="13"/>
        <v>5</v>
      </c>
    </row>
    <row r="26" spans="2:24" x14ac:dyDescent="0.15">
      <c r="B26" s="1"/>
      <c r="C26" s="35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 x14ac:dyDescent="0.15">
      <c r="B27" s="1"/>
      <c r="C27" s="35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 x14ac:dyDescent="0.15">
      <c r="B28" s="1"/>
      <c r="C28" s="35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 x14ac:dyDescent="0.15">
      <c r="B29" s="1"/>
      <c r="C29" s="35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 x14ac:dyDescent="0.15">
      <c r="B30" s="1"/>
      <c r="C30" s="35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 x14ac:dyDescent="0.15">
      <c r="B31" s="1"/>
      <c r="C31" s="35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 x14ac:dyDescent="0.15">
      <c r="B32" s="1"/>
      <c r="C32" s="35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 x14ac:dyDescent="0.15">
      <c r="B33" s="1"/>
      <c r="C33" s="35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 x14ac:dyDescent="0.15">
      <c r="B34" s="1"/>
      <c r="C34" s="35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 x14ac:dyDescent="0.15">
      <c r="B35" s="1"/>
      <c r="C35" s="35"/>
      <c r="D35" s="1" t="s">
        <v>1</v>
      </c>
      <c r="E35" s="1">
        <f t="shared" ca="1" si="14"/>
        <v>0</v>
      </c>
      <c r="F35" s="1">
        <f t="shared" ca="1" si="15"/>
        <v>1</v>
      </c>
      <c r="G35" s="1">
        <f t="shared" ca="1" si="16"/>
        <v>2</v>
      </c>
      <c r="H35" s="8">
        <f t="shared" ca="1" si="17"/>
        <v>0</v>
      </c>
      <c r="I35" s="8">
        <f t="shared" ca="1" si="18"/>
        <v>0.33333333333333331</v>
      </c>
      <c r="J35" s="8">
        <f t="shared" ca="1" si="19"/>
        <v>0.66666666666666663</v>
      </c>
      <c r="K35" s="8">
        <f t="shared" ca="1" si="25"/>
        <v>0</v>
      </c>
      <c r="L35" s="8">
        <f t="shared" ca="1" si="26"/>
        <v>1.5873015873015872E-2</v>
      </c>
      <c r="M35" s="8">
        <f t="shared" ca="1" si="27"/>
        <v>3.1746031746031744E-2</v>
      </c>
      <c r="N35" s="8">
        <f t="shared" ca="1" si="28"/>
        <v>0</v>
      </c>
      <c r="O35" s="8">
        <f t="shared" ca="1" si="29"/>
        <v>3.8461538461538464E-2</v>
      </c>
      <c r="P35" s="8">
        <f t="shared" ca="1" si="30"/>
        <v>6.4516129032258063E-2</v>
      </c>
      <c r="Q35" s="1"/>
      <c r="R35" s="1"/>
      <c r="S35" s="1"/>
      <c r="T35" s="1"/>
      <c r="U35" s="1"/>
      <c r="V35" s="1"/>
      <c r="W35" s="8">
        <f t="shared" ca="1" si="31"/>
        <v>4.7619047619047616E-2</v>
      </c>
      <c r="X35" s="1">
        <f t="shared" ca="1" si="13"/>
        <v>3</v>
      </c>
    </row>
    <row r="36" spans="2:24" x14ac:dyDescent="0.15">
      <c r="B36" s="1"/>
      <c r="C36" s="35"/>
      <c r="D36" s="1" t="s">
        <v>2</v>
      </c>
      <c r="E36" s="1">
        <f t="shared" ca="1" si="14"/>
        <v>0</v>
      </c>
      <c r="F36" s="1">
        <f t="shared" ca="1" si="15"/>
        <v>4</v>
      </c>
      <c r="G36" s="1">
        <f t="shared" ca="1" si="16"/>
        <v>10</v>
      </c>
      <c r="H36" s="8">
        <f t="shared" ca="1" si="17"/>
        <v>0</v>
      </c>
      <c r="I36" s="8">
        <f t="shared" ca="1" si="18"/>
        <v>0.2857142857142857</v>
      </c>
      <c r="J36" s="8">
        <f t="shared" ca="1" si="19"/>
        <v>0.7142857142857143</v>
      </c>
      <c r="K36" s="8">
        <f t="shared" ca="1" si="25"/>
        <v>0</v>
      </c>
      <c r="L36" s="8">
        <f t="shared" ca="1" si="26"/>
        <v>6.3492063492063489E-2</v>
      </c>
      <c r="M36" s="8">
        <f t="shared" ca="1" si="27"/>
        <v>0.15873015873015872</v>
      </c>
      <c r="N36" s="8">
        <f t="shared" ca="1" si="28"/>
        <v>0</v>
      </c>
      <c r="O36" s="8">
        <f t="shared" ca="1" si="29"/>
        <v>0.15384615384615385</v>
      </c>
      <c r="P36" s="8">
        <f t="shared" ca="1" si="30"/>
        <v>0.32258064516129031</v>
      </c>
      <c r="Q36" s="1"/>
      <c r="R36" s="1"/>
      <c r="S36" s="1"/>
      <c r="T36" s="1"/>
      <c r="U36" s="1"/>
      <c r="V36" s="1"/>
      <c r="W36" s="8">
        <f t="shared" ca="1" si="31"/>
        <v>0.22222222222222221</v>
      </c>
      <c r="X36" s="1">
        <f t="shared" ca="1" si="13"/>
        <v>14</v>
      </c>
    </row>
    <row r="37" spans="2:24" x14ac:dyDescent="0.15">
      <c r="B37" s="1"/>
      <c r="C37" s="35"/>
      <c r="D37" s="1" t="s">
        <v>4</v>
      </c>
      <c r="E37" s="1">
        <f t="shared" ca="1" si="14"/>
        <v>2</v>
      </c>
      <c r="F37" s="1">
        <f t="shared" ca="1" si="15"/>
        <v>5</v>
      </c>
      <c r="G37" s="1">
        <f t="shared" ca="1" si="16"/>
        <v>4</v>
      </c>
      <c r="H37" s="8">
        <f t="shared" ca="1" si="17"/>
        <v>0.18181818181818182</v>
      </c>
      <c r="I37" s="8">
        <f t="shared" ca="1" si="18"/>
        <v>0.45454545454545453</v>
      </c>
      <c r="J37" s="8">
        <f t="shared" ca="1" si="19"/>
        <v>0.36363636363636365</v>
      </c>
      <c r="K37" s="8">
        <f t="shared" ca="1" si="25"/>
        <v>3.1746031746031744E-2</v>
      </c>
      <c r="L37" s="8">
        <f t="shared" ca="1" si="26"/>
        <v>7.9365079365079361E-2</v>
      </c>
      <c r="M37" s="8">
        <f t="shared" ca="1" si="27"/>
        <v>6.3492063492063489E-2</v>
      </c>
      <c r="N37" s="8">
        <f t="shared" ca="1" si="28"/>
        <v>0.33333333333333331</v>
      </c>
      <c r="O37" s="8">
        <f t="shared" ca="1" si="29"/>
        <v>0.19230769230769232</v>
      </c>
      <c r="P37" s="8">
        <f t="shared" ca="1" si="30"/>
        <v>0.12903225806451613</v>
      </c>
      <c r="Q37" s="1"/>
      <c r="R37" s="1"/>
      <c r="S37" s="1"/>
      <c r="T37" s="1"/>
      <c r="U37" s="1"/>
      <c r="V37" s="1"/>
      <c r="W37" s="8">
        <f t="shared" ca="1" si="31"/>
        <v>0.17460317460317459</v>
      </c>
      <c r="X37" s="1">
        <f t="shared" ca="1" si="13"/>
        <v>11</v>
      </c>
    </row>
    <row r="38" spans="2:24" x14ac:dyDescent="0.15">
      <c r="B38" s="1"/>
      <c r="C38" s="35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 x14ac:dyDescent="0.15">
      <c r="B39" s="1"/>
      <c r="C39" s="35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 x14ac:dyDescent="0.15">
      <c r="B40" s="1"/>
      <c r="C40" s="35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 x14ac:dyDescent="0.15">
      <c r="B41" s="1"/>
      <c r="C41" s="35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 x14ac:dyDescent="0.15">
      <c r="B42" s="1"/>
      <c r="C42" s="35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 x14ac:dyDescent="0.15">
      <c r="B43" s="1"/>
      <c r="C43" s="35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 x14ac:dyDescent="0.15">
      <c r="B44" s="1"/>
      <c r="C44" s="35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 x14ac:dyDescent="0.15">
      <c r="B45" s="1"/>
      <c r="C45" s="35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 x14ac:dyDescent="0.15">
      <c r="B46" s="1"/>
      <c r="C46" s="35"/>
      <c r="D46" s="1" t="s">
        <v>52</v>
      </c>
      <c r="E46" s="1">
        <f t="shared" ca="1" si="14"/>
        <v>0</v>
      </c>
      <c r="F46" s="1">
        <f t="shared" ca="1" si="15"/>
        <v>1</v>
      </c>
      <c r="G46" s="1">
        <f t="shared" ca="1" si="16"/>
        <v>1</v>
      </c>
      <c r="H46" s="8">
        <f t="shared" ca="1" si="17"/>
        <v>0</v>
      </c>
      <c r="I46" s="8">
        <f t="shared" ca="1" si="18"/>
        <v>0.5</v>
      </c>
      <c r="J46" s="8">
        <f t="shared" ca="1" si="19"/>
        <v>0.5</v>
      </c>
      <c r="K46" s="8">
        <f t="shared" ca="1" si="25"/>
        <v>0</v>
      </c>
      <c r="L46" s="8">
        <f t="shared" ca="1" si="26"/>
        <v>1.5873015873015872E-2</v>
      </c>
      <c r="M46" s="8">
        <f t="shared" ca="1" si="27"/>
        <v>1.5873015873015872E-2</v>
      </c>
      <c r="N46" s="8">
        <f t="shared" ca="1" si="28"/>
        <v>0</v>
      </c>
      <c r="O46" s="8">
        <f t="shared" ca="1" si="29"/>
        <v>3.8461538461538464E-2</v>
      </c>
      <c r="P46" s="8">
        <f t="shared" ca="1" si="30"/>
        <v>3.2258064516129031E-2</v>
      </c>
      <c r="Q46" s="1"/>
      <c r="R46" s="1"/>
      <c r="S46" s="1"/>
      <c r="T46" s="1"/>
      <c r="U46" s="1"/>
      <c r="V46" s="1"/>
      <c r="W46" s="8">
        <f t="shared" ca="1" si="31"/>
        <v>3.1746031746031744E-2</v>
      </c>
      <c r="X46" s="1">
        <f t="shared" ca="1" si="13"/>
        <v>2</v>
      </c>
    </row>
    <row r="47" spans="2:24" x14ac:dyDescent="0.15">
      <c r="B47" s="1"/>
      <c r="C47" s="35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 x14ac:dyDescent="0.15">
      <c r="B48" s="1"/>
      <c r="C48" s="35"/>
      <c r="D48" s="1" t="s">
        <v>60</v>
      </c>
      <c r="E48" s="1">
        <f t="shared" ca="1" si="14"/>
        <v>0</v>
      </c>
      <c r="F48" s="1">
        <f t="shared" ca="1" si="15"/>
        <v>5</v>
      </c>
      <c r="G48" s="1">
        <f t="shared" ca="1" si="16"/>
        <v>2</v>
      </c>
      <c r="H48" s="8">
        <f t="shared" ca="1" si="17"/>
        <v>0</v>
      </c>
      <c r="I48" s="8">
        <f t="shared" ca="1" si="18"/>
        <v>0.7142857142857143</v>
      </c>
      <c r="J48" s="8">
        <f t="shared" ca="1" si="19"/>
        <v>0.2857142857142857</v>
      </c>
      <c r="K48" s="8">
        <f t="shared" ca="1" si="25"/>
        <v>0</v>
      </c>
      <c r="L48" s="8">
        <f t="shared" ca="1" si="26"/>
        <v>7.9365079365079361E-2</v>
      </c>
      <c r="M48" s="8">
        <f t="shared" ca="1" si="27"/>
        <v>3.1746031746031744E-2</v>
      </c>
      <c r="N48" s="8">
        <f t="shared" ca="1" si="28"/>
        <v>0</v>
      </c>
      <c r="O48" s="8">
        <f t="shared" ca="1" si="29"/>
        <v>0.19230769230769232</v>
      </c>
      <c r="P48" s="8">
        <f t="shared" ca="1" si="30"/>
        <v>6.4516129032258063E-2</v>
      </c>
      <c r="Q48" s="1"/>
      <c r="R48" s="1"/>
      <c r="S48" s="1"/>
      <c r="T48" s="1"/>
      <c r="U48" s="1"/>
      <c r="V48" s="1"/>
      <c r="W48" s="8">
        <f t="shared" ca="1" si="31"/>
        <v>0.1111111111111111</v>
      </c>
      <c r="X48" s="1">
        <f t="shared" ca="1" si="13"/>
        <v>7</v>
      </c>
    </row>
    <row r="49" spans="2:24" x14ac:dyDescent="0.15">
      <c r="B49" s="1"/>
      <c r="C49" s="35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 x14ac:dyDescent="0.15">
      <c r="B50" s="1"/>
      <c r="C50" s="35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 x14ac:dyDescent="0.15">
      <c r="B51" s="1"/>
      <c r="C51" s="35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 x14ac:dyDescent="0.15">
      <c r="B52" s="1"/>
      <c r="C52" s="35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 x14ac:dyDescent="0.15">
      <c r="B53" s="1"/>
      <c r="C53" s="35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 x14ac:dyDescent="0.15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2" x14ac:dyDescent="0.15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 x14ac:dyDescent="0.15">
      <c r="B56" s="4"/>
      <c r="C56" s="35" t="s">
        <v>36</v>
      </c>
      <c r="D56" s="9" t="s">
        <v>63</v>
      </c>
      <c r="E56" s="9">
        <f ca="1">X278</f>
        <v>0</v>
      </c>
      <c r="F56" s="9">
        <f ca="1">X315</f>
        <v>2</v>
      </c>
      <c r="G56" s="9">
        <f ca="1">SUM(E17:G17)</f>
        <v>6</v>
      </c>
      <c r="H56" s="8">
        <f ca="1">IFERROR(E56/G56,"")</f>
        <v>0</v>
      </c>
      <c r="I56" s="8">
        <f ca="1">IFERROR(F56/G56,"")</f>
        <v>0.33333333333333331</v>
      </c>
      <c r="J56" s="11">
        <f ca="1">X352</f>
        <v>2</v>
      </c>
      <c r="K56" s="11">
        <f ca="1">X389</f>
        <v>0</v>
      </c>
      <c r="L56" s="11">
        <f ca="1">G56</f>
        <v>6</v>
      </c>
      <c r="M56" s="8">
        <f ca="1">IFERROR(J56/L56,"")</f>
        <v>0.33333333333333331</v>
      </c>
      <c r="N56" s="8">
        <f ca="1">IFERROR(K56/L56,"")</f>
        <v>0</v>
      </c>
      <c r="O56" s="11">
        <f ca="1">E426</f>
        <v>11</v>
      </c>
      <c r="P56" s="11">
        <f ca="1">E463</f>
        <v>12</v>
      </c>
      <c r="Q56" s="17">
        <f ca="1">O56/P56</f>
        <v>0.91666666666666663</v>
      </c>
      <c r="R56" s="4"/>
      <c r="S56" s="4"/>
      <c r="T56" s="4"/>
      <c r="U56" s="4"/>
      <c r="V56" s="4"/>
      <c r="W56" s="10"/>
      <c r="X56" s="4"/>
    </row>
    <row r="57" spans="2:24" x14ac:dyDescent="0.15">
      <c r="B57" s="4"/>
      <c r="C57" s="35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 x14ac:dyDescent="0.15">
      <c r="B58" s="4"/>
      <c r="C58" s="35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 x14ac:dyDescent="0.15">
      <c r="B59" s="4"/>
      <c r="C59" s="35"/>
      <c r="D59" s="9" t="s">
        <v>3</v>
      </c>
      <c r="E59" s="9">
        <f t="shared" ca="1" si="32"/>
        <v>1</v>
      </c>
      <c r="F59" s="9">
        <f t="shared" ca="1" si="33"/>
        <v>1</v>
      </c>
      <c r="G59" s="9">
        <f t="shared" ca="1" si="34"/>
        <v>6</v>
      </c>
      <c r="H59" s="8">
        <f t="shared" ca="1" si="35"/>
        <v>0.16666666666666666</v>
      </c>
      <c r="I59" s="8">
        <f t="shared" ca="1" si="36"/>
        <v>0.16666666666666666</v>
      </c>
      <c r="J59" s="11">
        <f t="shared" ca="1" si="37"/>
        <v>2</v>
      </c>
      <c r="K59" s="11">
        <f t="shared" ca="1" si="38"/>
        <v>0</v>
      </c>
      <c r="L59" s="11">
        <f t="shared" ca="1" si="39"/>
        <v>6</v>
      </c>
      <c r="M59" s="8">
        <f t="shared" ca="1" si="40"/>
        <v>0.33333333333333331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 x14ac:dyDescent="0.15">
      <c r="B60" s="4"/>
      <c r="C60" s="35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 x14ac:dyDescent="0.15">
      <c r="B61" s="4"/>
      <c r="C61" s="35"/>
      <c r="D61" s="9" t="s">
        <v>0</v>
      </c>
      <c r="E61" s="9">
        <f t="shared" ca="1" si="32"/>
        <v>0</v>
      </c>
      <c r="F61" s="9">
        <f t="shared" ca="1" si="33"/>
        <v>4</v>
      </c>
      <c r="G61" s="9">
        <f t="shared" ca="1" si="34"/>
        <v>9</v>
      </c>
      <c r="H61" s="8">
        <f t="shared" ca="1" si="35"/>
        <v>0</v>
      </c>
      <c r="I61" s="8">
        <f t="shared" ca="1" si="36"/>
        <v>0.44444444444444442</v>
      </c>
      <c r="J61" s="11">
        <f t="shared" ca="1" si="37"/>
        <v>2</v>
      </c>
      <c r="K61" s="11">
        <f t="shared" ca="1" si="38"/>
        <v>2</v>
      </c>
      <c r="L61" s="11">
        <f t="shared" ca="1" si="39"/>
        <v>9</v>
      </c>
      <c r="M61" s="8">
        <f t="shared" ca="1" si="40"/>
        <v>0.22222222222222221</v>
      </c>
      <c r="N61" s="8">
        <f t="shared" ca="1" si="41"/>
        <v>0.22222222222222221</v>
      </c>
      <c r="O61" s="11">
        <f t="shared" ca="1" si="42"/>
        <v>24</v>
      </c>
      <c r="P61" s="11">
        <f t="shared" ca="1" si="43"/>
        <v>19</v>
      </c>
      <c r="Q61" s="17">
        <f t="shared" ca="1" si="44"/>
        <v>1.263157894736842</v>
      </c>
      <c r="R61" s="4"/>
      <c r="S61" s="4"/>
      <c r="T61" s="4"/>
      <c r="U61" s="4"/>
      <c r="V61" s="4"/>
      <c r="W61" s="10"/>
      <c r="X61" s="4"/>
    </row>
    <row r="62" spans="2:24" x14ac:dyDescent="0.15">
      <c r="B62" s="4"/>
      <c r="C62" s="35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 x14ac:dyDescent="0.15">
      <c r="B63" s="4"/>
      <c r="C63" s="35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 x14ac:dyDescent="0.15">
      <c r="B64" s="4"/>
      <c r="C64" s="35"/>
      <c r="D64" s="9" t="s">
        <v>61</v>
      </c>
      <c r="E64" s="9">
        <f t="shared" ca="1" si="32"/>
        <v>3</v>
      </c>
      <c r="F64" s="9">
        <f t="shared" ca="1" si="33"/>
        <v>1</v>
      </c>
      <c r="G64" s="9">
        <f t="shared" ca="1" si="34"/>
        <v>5</v>
      </c>
      <c r="H64" s="8">
        <f t="shared" ca="1" si="35"/>
        <v>0.6</v>
      </c>
      <c r="I64" s="8">
        <f t="shared" ca="1" si="36"/>
        <v>0.2</v>
      </c>
      <c r="J64" s="11">
        <f t="shared" ca="1" si="37"/>
        <v>2</v>
      </c>
      <c r="K64" s="11">
        <f t="shared" ca="1" si="38"/>
        <v>2</v>
      </c>
      <c r="L64" s="11">
        <f t="shared" ca="1" si="39"/>
        <v>5</v>
      </c>
      <c r="M64" s="8">
        <f t="shared" ca="1" si="40"/>
        <v>0.4</v>
      </c>
      <c r="N64" s="8">
        <f t="shared" ca="1" si="41"/>
        <v>0.4</v>
      </c>
      <c r="O64" s="11">
        <f t="shared" ca="1" si="42"/>
        <v>25</v>
      </c>
      <c r="P64" s="11">
        <f t="shared" ca="1" si="43"/>
        <v>14</v>
      </c>
      <c r="Q64" s="17">
        <f t="shared" ca="1" si="44"/>
        <v>1.7857142857142858</v>
      </c>
      <c r="R64" s="4"/>
      <c r="S64" s="4"/>
      <c r="T64" s="4"/>
      <c r="U64" s="4"/>
      <c r="V64" s="4"/>
      <c r="W64" s="10"/>
      <c r="X64" s="4"/>
    </row>
    <row r="65" spans="2:24" x14ac:dyDescent="0.15">
      <c r="B65" s="4"/>
      <c r="C65" s="35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 x14ac:dyDescent="0.15">
      <c r="B66" s="4"/>
      <c r="C66" s="35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 x14ac:dyDescent="0.15">
      <c r="B67" s="4"/>
      <c r="C67" s="35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 x14ac:dyDescent="0.15">
      <c r="B68" s="4"/>
      <c r="C68" s="35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 x14ac:dyDescent="0.15">
      <c r="B69" s="4"/>
      <c r="C69" s="35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 x14ac:dyDescent="0.15">
      <c r="B70" s="4"/>
      <c r="C70" s="35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 x14ac:dyDescent="0.15">
      <c r="B71" s="4"/>
      <c r="C71" s="35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 x14ac:dyDescent="0.15">
      <c r="B72" s="4"/>
      <c r="C72" s="35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 x14ac:dyDescent="0.15">
      <c r="B73" s="4"/>
      <c r="C73" s="35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 x14ac:dyDescent="0.15">
      <c r="B74" s="4"/>
      <c r="C74" s="35"/>
      <c r="D74" s="9" t="s">
        <v>1</v>
      </c>
      <c r="E74" s="9">
        <f t="shared" ca="1" si="32"/>
        <v>0</v>
      </c>
      <c r="F74" s="9">
        <f t="shared" ca="1" si="33"/>
        <v>2</v>
      </c>
      <c r="G74" s="9">
        <f t="shared" ca="1" si="34"/>
        <v>3</v>
      </c>
      <c r="H74" s="8">
        <f t="shared" ca="1" si="35"/>
        <v>0</v>
      </c>
      <c r="I74" s="8">
        <f t="shared" ca="1" si="36"/>
        <v>0.66666666666666663</v>
      </c>
      <c r="J74" s="11">
        <f t="shared" ca="1" si="37"/>
        <v>1</v>
      </c>
      <c r="K74" s="11">
        <f t="shared" ca="1" si="38"/>
        <v>1</v>
      </c>
      <c r="L74" s="11">
        <f t="shared" ca="1" si="39"/>
        <v>3</v>
      </c>
      <c r="M74" s="8">
        <f t="shared" ca="1" si="40"/>
        <v>0.33333333333333331</v>
      </c>
      <c r="N74" s="8">
        <f t="shared" ca="1" si="41"/>
        <v>0.33333333333333331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 x14ac:dyDescent="0.15">
      <c r="B75" s="4"/>
      <c r="C75" s="35"/>
      <c r="D75" s="9" t="s">
        <v>2</v>
      </c>
      <c r="E75" s="9">
        <f t="shared" ca="1" si="32"/>
        <v>6</v>
      </c>
      <c r="F75" s="9">
        <f t="shared" ca="1" si="33"/>
        <v>4</v>
      </c>
      <c r="G75" s="9">
        <f t="shared" ca="1" si="34"/>
        <v>14</v>
      </c>
      <c r="H75" s="8">
        <f t="shared" ca="1" si="35"/>
        <v>0.42857142857142855</v>
      </c>
      <c r="I75" s="8">
        <f t="shared" ca="1" si="36"/>
        <v>0.2857142857142857</v>
      </c>
      <c r="J75" s="11">
        <f t="shared" ca="1" si="37"/>
        <v>6</v>
      </c>
      <c r="K75" s="11">
        <f t="shared" ca="1" si="38"/>
        <v>4</v>
      </c>
      <c r="L75" s="11">
        <f t="shared" ca="1" si="39"/>
        <v>14</v>
      </c>
      <c r="M75" s="8">
        <f t="shared" ca="1" si="40"/>
        <v>0.42857142857142855</v>
      </c>
      <c r="N75" s="8">
        <f t="shared" ca="1" si="41"/>
        <v>0.2857142857142857</v>
      </c>
      <c r="O75" s="11">
        <f t="shared" ca="1" si="42"/>
        <v>53</v>
      </c>
      <c r="P75" s="11">
        <f t="shared" ca="1" si="43"/>
        <v>38</v>
      </c>
      <c r="Q75" s="17">
        <f t="shared" ca="1" si="44"/>
        <v>1.3947368421052631</v>
      </c>
      <c r="R75" s="4"/>
      <c r="S75" s="4"/>
      <c r="T75" s="4"/>
      <c r="U75" s="4"/>
      <c r="V75" s="4"/>
      <c r="W75" s="10"/>
      <c r="X75" s="4"/>
    </row>
    <row r="76" spans="2:24" x14ac:dyDescent="0.15">
      <c r="B76" s="4"/>
      <c r="C76" s="35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11</v>
      </c>
      <c r="H76" s="8">
        <f t="shared" ca="1" si="35"/>
        <v>0.18181818181818182</v>
      </c>
      <c r="I76" s="8">
        <f t="shared" ca="1" si="36"/>
        <v>0.18181818181818182</v>
      </c>
      <c r="J76" s="11">
        <f t="shared" ca="1" si="37"/>
        <v>3</v>
      </c>
      <c r="K76" s="11">
        <f t="shared" ca="1" si="38"/>
        <v>1</v>
      </c>
      <c r="L76" s="11">
        <f t="shared" ca="1" si="39"/>
        <v>11</v>
      </c>
      <c r="M76" s="8">
        <f t="shared" ca="1" si="40"/>
        <v>0.27272727272727271</v>
      </c>
      <c r="N76" s="8">
        <f t="shared" ca="1" si="41"/>
        <v>9.0909090909090912E-2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 x14ac:dyDescent="0.15">
      <c r="B77" s="4"/>
      <c r="C77" s="35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 x14ac:dyDescent="0.15">
      <c r="B78" s="4"/>
      <c r="C78" s="35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 x14ac:dyDescent="0.15">
      <c r="B79" s="4"/>
      <c r="C79" s="35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 x14ac:dyDescent="0.15">
      <c r="B80" s="4"/>
      <c r="C80" s="35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 x14ac:dyDescent="0.15">
      <c r="B81" s="4"/>
      <c r="C81" s="35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 x14ac:dyDescent="0.15">
      <c r="B82" s="4"/>
      <c r="C82" s="35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 x14ac:dyDescent="0.15">
      <c r="B83" s="4"/>
      <c r="C83" s="35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 x14ac:dyDescent="0.15">
      <c r="B84" s="4"/>
      <c r="C84" s="35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 x14ac:dyDescent="0.15">
      <c r="B85" s="4"/>
      <c r="C85" s="35"/>
      <c r="D85" s="9" t="s">
        <v>52</v>
      </c>
      <c r="E85" s="9">
        <f t="shared" ca="1" si="32"/>
        <v>1</v>
      </c>
      <c r="F85" s="9">
        <f t="shared" ca="1" si="33"/>
        <v>0</v>
      </c>
      <c r="G85" s="9">
        <f t="shared" ca="1" si="34"/>
        <v>2</v>
      </c>
      <c r="H85" s="8">
        <f t="shared" ca="1" si="35"/>
        <v>0.5</v>
      </c>
      <c r="I85" s="8">
        <f t="shared" ca="1" si="36"/>
        <v>0</v>
      </c>
      <c r="J85" s="11">
        <f ca="1">X381</f>
        <v>1</v>
      </c>
      <c r="K85" s="11">
        <f ca="1">X418</f>
        <v>0</v>
      </c>
      <c r="L85" s="11">
        <f t="shared" ca="1" si="39"/>
        <v>2</v>
      </c>
      <c r="M85" s="8">
        <f t="shared" ca="1" si="40"/>
        <v>0.5</v>
      </c>
      <c r="N85" s="8">
        <f t="shared" ca="1" si="41"/>
        <v>0</v>
      </c>
      <c r="O85" s="11">
        <f t="shared" ca="1" si="42"/>
        <v>6</v>
      </c>
      <c r="P85" s="11">
        <f t="shared" ca="1" si="43"/>
        <v>2</v>
      </c>
      <c r="Q85" s="17">
        <f t="shared" ca="1" si="44"/>
        <v>3</v>
      </c>
      <c r="R85" s="4"/>
      <c r="S85" s="4"/>
      <c r="T85" s="4"/>
      <c r="U85" s="4"/>
      <c r="V85" s="4"/>
      <c r="W85" s="10"/>
      <c r="X85" s="4"/>
    </row>
    <row r="86" spans="2:24" x14ac:dyDescent="0.15">
      <c r="B86" s="4"/>
      <c r="C86" s="35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 x14ac:dyDescent="0.15">
      <c r="B87" s="4"/>
      <c r="C87" s="35"/>
      <c r="D87" s="9" t="s">
        <v>60</v>
      </c>
      <c r="E87" s="9">
        <f t="shared" ca="1" si="32"/>
        <v>2</v>
      </c>
      <c r="F87" s="9">
        <f t="shared" ca="1" si="33"/>
        <v>0</v>
      </c>
      <c r="G87" s="9">
        <f t="shared" ca="1" si="34"/>
        <v>7</v>
      </c>
      <c r="H87" s="8">
        <f t="shared" ca="1" si="35"/>
        <v>0.2857142857142857</v>
      </c>
      <c r="I87" s="8">
        <f t="shared" ca="1" si="36"/>
        <v>0</v>
      </c>
      <c r="J87" s="11">
        <f t="shared" ca="1" si="45"/>
        <v>1</v>
      </c>
      <c r="K87" s="11">
        <f t="shared" ca="1" si="46"/>
        <v>1</v>
      </c>
      <c r="L87" s="11">
        <f t="shared" ca="1" si="39"/>
        <v>7</v>
      </c>
      <c r="M87" s="8">
        <f t="shared" ca="1" si="40"/>
        <v>0.14285714285714285</v>
      </c>
      <c r="N87" s="8">
        <f t="shared" ca="1" si="41"/>
        <v>0.14285714285714285</v>
      </c>
      <c r="O87" s="11">
        <f t="shared" ca="1" si="42"/>
        <v>18</v>
      </c>
      <c r="P87" s="11">
        <f t="shared" ca="1" si="43"/>
        <v>23</v>
      </c>
      <c r="Q87" s="17">
        <f t="shared" ca="1" si="44"/>
        <v>0.78260869565217395</v>
      </c>
      <c r="R87" s="4"/>
      <c r="S87" s="4"/>
      <c r="T87" s="4"/>
      <c r="U87" s="4"/>
      <c r="V87" s="4"/>
      <c r="W87" s="10"/>
      <c r="X87" s="4"/>
    </row>
    <row r="88" spans="2:24" x14ac:dyDescent="0.15">
      <c r="B88" s="4"/>
      <c r="C88" s="35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 x14ac:dyDescent="0.15">
      <c r="B89" s="4"/>
      <c r="C89" s="35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 x14ac:dyDescent="0.15">
      <c r="B90" s="4"/>
      <c r="C90" s="35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 x14ac:dyDescent="0.15">
      <c r="B91" s="4"/>
      <c r="C91" s="35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 x14ac:dyDescent="0.15">
      <c r="C92" s="35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 x14ac:dyDescent="0.15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 x14ac:dyDescent="0.15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 x14ac:dyDescent="0.15">
      <c r="C95" s="4"/>
      <c r="D95" s="12" t="s">
        <v>113</v>
      </c>
      <c r="E95" s="14">
        <f ca="1">X126</f>
        <v>21</v>
      </c>
      <c r="F95" s="14">
        <f ca="1">X127</f>
        <v>25</v>
      </c>
      <c r="G95" s="14">
        <f ca="1">E95/F95</f>
        <v>0.84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 x14ac:dyDescent="0.15">
      <c r="C96" s="4"/>
      <c r="D96" s="12" t="s">
        <v>112</v>
      </c>
      <c r="E96" s="14">
        <f ca="1">X179</f>
        <v>76</v>
      </c>
      <c r="F96" s="14">
        <f ca="1">X180</f>
        <v>137</v>
      </c>
      <c r="G96" s="14">
        <f ca="1">E96/F96</f>
        <v>0.55474452554744524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 x14ac:dyDescent="0.15">
      <c r="C97" s="4"/>
      <c r="D97" s="12" t="s">
        <v>119</v>
      </c>
      <c r="E97" s="14">
        <f ca="1">X232</f>
        <v>184</v>
      </c>
      <c r="F97" s="14">
        <f ca="1">X233</f>
        <v>57</v>
      </c>
      <c r="G97" s="14">
        <f ca="1">E97/F97</f>
        <v>3.2280701754385963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 x14ac:dyDescent="0.15">
      <c r="C98" s="4"/>
      <c r="D98" s="12" t="s">
        <v>120</v>
      </c>
      <c r="E98" s="14">
        <f ca="1">SUM(E95:E97)</f>
        <v>281</v>
      </c>
      <c r="F98" s="14">
        <f ca="1">SUM(F95:F97)</f>
        <v>219</v>
      </c>
      <c r="G98" s="14">
        <f ca="1">E98/F98</f>
        <v>1.2831050228310503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 x14ac:dyDescent="0.15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 x14ac:dyDescent="0.15">
      <c r="C100" s="35" t="s">
        <v>125</v>
      </c>
      <c r="D100" s="14" t="s">
        <v>122</v>
      </c>
      <c r="E100" s="14">
        <f ca="1">E126+E179+E232</f>
        <v>207</v>
      </c>
      <c r="F100" s="14">
        <f t="shared" ref="F100:W100" ca="1" si="47">F126+F179+F232</f>
        <v>74</v>
      </c>
      <c r="G100" s="14">
        <f t="shared" si="47"/>
        <v>0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 x14ac:dyDescent="0.15">
      <c r="C101" s="35"/>
      <c r="D101" s="14" t="s">
        <v>124</v>
      </c>
      <c r="E101" s="14">
        <f ca="1">E127+E180+E233</f>
        <v>166</v>
      </c>
      <c r="F101" s="14">
        <f t="shared" ref="F101:W101" ca="1" si="48">F127+F180+F233</f>
        <v>53</v>
      </c>
      <c r="G101" s="14">
        <f t="shared" si="48"/>
        <v>0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 x14ac:dyDescent="0.15">
      <c r="C102" s="35"/>
      <c r="D102" s="14" t="s">
        <v>125</v>
      </c>
      <c r="E102" s="14">
        <f ca="1">E100/E101</f>
        <v>1.2469879518072289</v>
      </c>
      <c r="F102" s="30">
        <f ca="1">F100/F101</f>
        <v>1.3962264150943395</v>
      </c>
      <c r="G102" s="14" t="str">
        <f t="shared" ref="G102:W102" si="49">IFERROR(G100/G101,"")</f>
        <v/>
      </c>
      <c r="H102" s="14" t="str">
        <f t="shared" si="49"/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 x14ac:dyDescent="0.15">
      <c r="C103" s="35"/>
      <c r="D103" s="14" t="s">
        <v>127</v>
      </c>
      <c r="E103" s="14">
        <f ca="1">SUM(E102:W102)/E109</f>
        <v>1.3216071834507841</v>
      </c>
      <c r="F103" s="30">
        <f ca="1">E103</f>
        <v>1.3216071834507841</v>
      </c>
      <c r="G103" s="14">
        <f t="shared" ref="G103:W103" ca="1" si="50">F103</f>
        <v>1.3216071834507841</v>
      </c>
      <c r="H103" s="14">
        <f t="shared" ca="1" si="50"/>
        <v>1.3216071834507841</v>
      </c>
      <c r="I103" s="14">
        <f t="shared" ca="1" si="50"/>
        <v>1.3216071834507841</v>
      </c>
      <c r="J103" s="14">
        <f t="shared" ca="1" si="50"/>
        <v>1.3216071834507841</v>
      </c>
      <c r="K103" s="14">
        <f t="shared" ca="1" si="50"/>
        <v>1.3216071834507841</v>
      </c>
      <c r="L103" s="14">
        <f t="shared" ca="1" si="50"/>
        <v>1.3216071834507841</v>
      </c>
      <c r="M103" s="14">
        <f t="shared" ca="1" si="50"/>
        <v>1.3216071834507841</v>
      </c>
      <c r="N103" s="14">
        <f t="shared" ca="1" si="50"/>
        <v>1.3216071834507841</v>
      </c>
      <c r="O103" s="14">
        <f t="shared" ca="1" si="50"/>
        <v>1.3216071834507841</v>
      </c>
      <c r="P103" s="14">
        <f t="shared" ca="1" si="50"/>
        <v>1.3216071834507841</v>
      </c>
      <c r="Q103" s="14">
        <f t="shared" ca="1" si="50"/>
        <v>1.3216071834507841</v>
      </c>
      <c r="R103" s="14">
        <f t="shared" ca="1" si="50"/>
        <v>1.3216071834507841</v>
      </c>
      <c r="S103" s="14">
        <f t="shared" ca="1" si="50"/>
        <v>1.3216071834507841</v>
      </c>
      <c r="T103" s="14">
        <f t="shared" ca="1" si="50"/>
        <v>1.3216071834507841</v>
      </c>
      <c r="U103" s="14">
        <f t="shared" ca="1" si="50"/>
        <v>1.3216071834507841</v>
      </c>
      <c r="V103" s="14">
        <f t="shared" ca="1" si="50"/>
        <v>1.3216071834507841</v>
      </c>
      <c r="W103" s="14">
        <f t="shared" ca="1" si="50"/>
        <v>1.3216071834507841</v>
      </c>
      <c r="X103" s="4"/>
    </row>
    <row r="104" spans="1:26" x14ac:dyDescent="0.15">
      <c r="C104" s="35"/>
      <c r="D104" s="14" t="s">
        <v>122</v>
      </c>
      <c r="E104" s="14">
        <f ca="1">E100/E117</f>
        <v>4.5</v>
      </c>
      <c r="F104" s="30">
        <f ca="1">F100/F117</f>
        <v>4.3529411764705879</v>
      </c>
      <c r="G104" s="14" t="str">
        <f t="shared" ref="G104:W104" si="51">IFERROR(G100/G117,"")</f>
        <v/>
      </c>
      <c r="H104" s="14" t="str">
        <f t="shared" si="51"/>
        <v/>
      </c>
      <c r="I104" s="14" t="str">
        <f t="shared" si="51"/>
        <v/>
      </c>
      <c r="J104" s="14" t="str">
        <f t="shared" si="51"/>
        <v/>
      </c>
      <c r="K104" s="14" t="str">
        <f t="shared" si="51"/>
        <v/>
      </c>
      <c r="L104" s="14" t="str">
        <f t="shared" si="51"/>
        <v/>
      </c>
      <c r="M104" s="14" t="str">
        <f t="shared" si="51"/>
        <v/>
      </c>
      <c r="N104" s="14" t="str">
        <f t="shared" si="51"/>
        <v/>
      </c>
      <c r="O104" s="14" t="str">
        <f t="shared" si="51"/>
        <v/>
      </c>
      <c r="P104" s="14" t="str">
        <f t="shared" si="51"/>
        <v/>
      </c>
      <c r="Q104" s="14" t="str">
        <f t="shared" si="51"/>
        <v/>
      </c>
      <c r="R104" s="14" t="str">
        <f t="shared" si="51"/>
        <v/>
      </c>
      <c r="S104" s="14" t="str">
        <f t="shared" si="51"/>
        <v/>
      </c>
      <c r="T104" s="14" t="str">
        <f t="shared" si="51"/>
        <v/>
      </c>
      <c r="U104" s="14" t="str">
        <f t="shared" si="51"/>
        <v/>
      </c>
      <c r="V104" s="14" t="str">
        <f t="shared" si="51"/>
        <v/>
      </c>
      <c r="W104" s="14" t="str">
        <f t="shared" si="51"/>
        <v/>
      </c>
      <c r="X104" s="14">
        <f ca="1">SUM(E104:W104)</f>
        <v>8.852941176470587</v>
      </c>
    </row>
    <row r="105" spans="1:26" x14ac:dyDescent="0.15">
      <c r="C105" s="35"/>
      <c r="D105" s="14" t="s">
        <v>124</v>
      </c>
      <c r="E105" s="14">
        <f ca="1">E101/E117</f>
        <v>3.6086956521739131</v>
      </c>
      <c r="F105" s="30">
        <f ca="1">F101/F117</f>
        <v>3.1176470588235294</v>
      </c>
      <c r="G105" s="14" t="str">
        <f t="shared" ref="G105:W105" si="52">IFERROR(G101/G117,"")</f>
        <v/>
      </c>
      <c r="H105" s="14" t="str">
        <f t="shared" si="52"/>
        <v/>
      </c>
      <c r="I105" s="14" t="str">
        <f t="shared" si="52"/>
        <v/>
      </c>
      <c r="J105" s="14" t="str">
        <f t="shared" si="52"/>
        <v/>
      </c>
      <c r="K105" s="14" t="str">
        <f t="shared" si="52"/>
        <v/>
      </c>
      <c r="L105" s="14" t="str">
        <f t="shared" si="52"/>
        <v/>
      </c>
      <c r="M105" s="14" t="str">
        <f t="shared" si="52"/>
        <v/>
      </c>
      <c r="N105" s="14" t="str">
        <f t="shared" si="52"/>
        <v/>
      </c>
      <c r="O105" s="14" t="str">
        <f t="shared" si="52"/>
        <v/>
      </c>
      <c r="P105" s="14" t="str">
        <f t="shared" si="52"/>
        <v/>
      </c>
      <c r="Q105" s="14" t="str">
        <f t="shared" si="52"/>
        <v/>
      </c>
      <c r="R105" s="14" t="str">
        <f t="shared" si="52"/>
        <v/>
      </c>
      <c r="S105" s="14" t="str">
        <f t="shared" si="52"/>
        <v/>
      </c>
      <c r="T105" s="14" t="str">
        <f t="shared" si="52"/>
        <v/>
      </c>
      <c r="U105" s="14" t="str">
        <f t="shared" si="52"/>
        <v/>
      </c>
      <c r="V105" s="14" t="str">
        <f t="shared" si="52"/>
        <v/>
      </c>
      <c r="W105" s="14" t="str">
        <f t="shared" si="52"/>
        <v/>
      </c>
      <c r="X105" s="14">
        <f ca="1">SUM(E105:W105)</f>
        <v>6.726342710997443</v>
      </c>
    </row>
    <row r="106" spans="1:26" x14ac:dyDescent="0.15">
      <c r="C106" s="35"/>
      <c r="D106" s="14" t="s">
        <v>127</v>
      </c>
      <c r="E106" s="14">
        <f ca="1">X106/E109</f>
        <v>7.789641943734015</v>
      </c>
      <c r="F106" s="14">
        <f ca="1">E106</f>
        <v>7.789641943734015</v>
      </c>
      <c r="G106" s="14">
        <f t="shared" ref="G106:W106" ca="1" si="53">F106</f>
        <v>7.789641943734015</v>
      </c>
      <c r="H106" s="14">
        <f t="shared" ca="1" si="53"/>
        <v>7.789641943734015</v>
      </c>
      <c r="I106" s="14">
        <f t="shared" ca="1" si="53"/>
        <v>7.789641943734015</v>
      </c>
      <c r="J106" s="14">
        <f t="shared" ca="1" si="53"/>
        <v>7.789641943734015</v>
      </c>
      <c r="K106" s="14">
        <f t="shared" ca="1" si="53"/>
        <v>7.789641943734015</v>
      </c>
      <c r="L106" s="14">
        <f t="shared" ca="1" si="53"/>
        <v>7.789641943734015</v>
      </c>
      <c r="M106" s="14">
        <f t="shared" ca="1" si="53"/>
        <v>7.789641943734015</v>
      </c>
      <c r="N106" s="14">
        <f t="shared" ca="1" si="53"/>
        <v>7.789641943734015</v>
      </c>
      <c r="O106" s="14">
        <f t="shared" ca="1" si="53"/>
        <v>7.789641943734015</v>
      </c>
      <c r="P106" s="14">
        <f t="shared" ca="1" si="53"/>
        <v>7.789641943734015</v>
      </c>
      <c r="Q106" s="14">
        <f t="shared" ca="1" si="53"/>
        <v>7.789641943734015</v>
      </c>
      <c r="R106" s="14">
        <f t="shared" ca="1" si="53"/>
        <v>7.789641943734015</v>
      </c>
      <c r="S106" s="14">
        <f t="shared" ca="1" si="53"/>
        <v>7.789641943734015</v>
      </c>
      <c r="T106" s="14">
        <f t="shared" ca="1" si="53"/>
        <v>7.789641943734015</v>
      </c>
      <c r="U106" s="14">
        <f t="shared" ca="1" si="53"/>
        <v>7.789641943734015</v>
      </c>
      <c r="V106" s="14">
        <f t="shared" ca="1" si="53"/>
        <v>7.789641943734015</v>
      </c>
      <c r="W106" s="14">
        <f t="shared" ca="1" si="53"/>
        <v>7.789641943734015</v>
      </c>
      <c r="X106" s="14">
        <f ca="1">SUM(X104:X105)</f>
        <v>15.57928388746803</v>
      </c>
    </row>
    <row r="107" spans="1:26" x14ac:dyDescent="0.15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 x14ac:dyDescent="0.15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15">
      <c r="A109" s="14"/>
      <c r="B109" s="14"/>
      <c r="C109" s="1"/>
      <c r="D109" s="1" t="s">
        <v>40</v>
      </c>
      <c r="E109" s="1">
        <f ca="1">COUNTA(114:114)-3</f>
        <v>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x14ac:dyDescent="0.15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4">F110+7</f>
        <v>41602</v>
      </c>
      <c r="H110" s="3">
        <f t="shared" si="54"/>
        <v>41609</v>
      </c>
      <c r="I110" s="3">
        <f t="shared" si="54"/>
        <v>41616</v>
      </c>
      <c r="J110" s="3">
        <f t="shared" si="54"/>
        <v>41623</v>
      </c>
      <c r="K110" s="3">
        <f t="shared" si="54"/>
        <v>41630</v>
      </c>
      <c r="L110" s="3">
        <f t="shared" si="54"/>
        <v>41637</v>
      </c>
      <c r="M110" s="3">
        <f t="shared" si="54"/>
        <v>41644</v>
      </c>
      <c r="N110" s="3">
        <f t="shared" si="54"/>
        <v>41651</v>
      </c>
      <c r="O110" s="3">
        <f t="shared" si="54"/>
        <v>41658</v>
      </c>
      <c r="P110" s="3">
        <f t="shared" si="54"/>
        <v>41665</v>
      </c>
      <c r="Q110" s="3">
        <f t="shared" si="54"/>
        <v>41672</v>
      </c>
      <c r="R110" s="3">
        <f t="shared" si="54"/>
        <v>41679</v>
      </c>
      <c r="S110" s="3">
        <f t="shared" si="54"/>
        <v>41686</v>
      </c>
      <c r="T110" s="3">
        <f t="shared" si="54"/>
        <v>41693</v>
      </c>
      <c r="U110" s="3">
        <f t="shared" si="54"/>
        <v>41700</v>
      </c>
      <c r="V110" s="3">
        <f t="shared" si="54"/>
        <v>41707</v>
      </c>
      <c r="W110" s="3">
        <f t="shared" si="54"/>
        <v>41714</v>
      </c>
      <c r="X110" s="1"/>
    </row>
    <row r="111" spans="1:26" x14ac:dyDescent="0.15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5">F111+1</f>
        <v>3</v>
      </c>
      <c r="H111" s="1">
        <f t="shared" si="55"/>
        <v>4</v>
      </c>
      <c r="I111" s="1">
        <f t="shared" si="55"/>
        <v>5</v>
      </c>
      <c r="J111" s="1">
        <f t="shared" si="55"/>
        <v>6</v>
      </c>
      <c r="K111" s="1">
        <f t="shared" si="55"/>
        <v>7</v>
      </c>
      <c r="L111" s="1">
        <f t="shared" si="55"/>
        <v>8</v>
      </c>
      <c r="M111" s="1">
        <f t="shared" si="55"/>
        <v>9</v>
      </c>
      <c r="N111" s="1">
        <f t="shared" si="55"/>
        <v>10</v>
      </c>
      <c r="O111" s="1">
        <f t="shared" si="55"/>
        <v>11</v>
      </c>
      <c r="P111" s="1">
        <f t="shared" si="55"/>
        <v>12</v>
      </c>
      <c r="Q111" s="1">
        <f t="shared" si="55"/>
        <v>13</v>
      </c>
      <c r="R111" s="1">
        <f t="shared" si="55"/>
        <v>14</v>
      </c>
      <c r="S111" s="1">
        <f t="shared" si="55"/>
        <v>15</v>
      </c>
      <c r="T111" s="1">
        <f t="shared" si="55"/>
        <v>16</v>
      </c>
      <c r="U111" s="1">
        <f t="shared" si="55"/>
        <v>17</v>
      </c>
      <c r="V111" s="1">
        <f t="shared" si="55"/>
        <v>18</v>
      </c>
      <c r="W111" s="1">
        <f t="shared" si="55"/>
        <v>19</v>
      </c>
      <c r="X111" s="1" t="s">
        <v>42</v>
      </c>
    </row>
    <row r="112" spans="1:26" x14ac:dyDescent="0.15">
      <c r="A112" s="14"/>
      <c r="B112" s="14"/>
      <c r="C112" s="1"/>
      <c r="D112" s="1" t="s">
        <v>99</v>
      </c>
      <c r="E112" s="8">
        <f ca="1">SUM(E113:W113) / E109</f>
        <v>0.44820971867007675</v>
      </c>
      <c r="F112" s="8">
        <f ca="1">E112</f>
        <v>0.44820971867007675</v>
      </c>
      <c r="G112" s="8">
        <f t="shared" ref="G112:W112" ca="1" si="56">F112</f>
        <v>0.44820971867007675</v>
      </c>
      <c r="H112" s="8">
        <f t="shared" ca="1" si="56"/>
        <v>0.44820971867007675</v>
      </c>
      <c r="I112" s="8">
        <f t="shared" ca="1" si="56"/>
        <v>0.44820971867007675</v>
      </c>
      <c r="J112" s="8">
        <f t="shared" ca="1" si="56"/>
        <v>0.44820971867007675</v>
      </c>
      <c r="K112" s="8">
        <f t="shared" ca="1" si="56"/>
        <v>0.44820971867007675</v>
      </c>
      <c r="L112" s="8">
        <f t="shared" ca="1" si="56"/>
        <v>0.44820971867007675</v>
      </c>
      <c r="M112" s="8">
        <f t="shared" ca="1" si="56"/>
        <v>0.44820971867007675</v>
      </c>
      <c r="N112" s="8">
        <f t="shared" ca="1" si="56"/>
        <v>0.44820971867007675</v>
      </c>
      <c r="O112" s="8">
        <f t="shared" ca="1" si="56"/>
        <v>0.44820971867007675</v>
      </c>
      <c r="P112" s="8">
        <f t="shared" ca="1" si="56"/>
        <v>0.44820971867007675</v>
      </c>
      <c r="Q112" s="8">
        <f t="shared" ca="1" si="56"/>
        <v>0.44820971867007675</v>
      </c>
      <c r="R112" s="8">
        <f t="shared" ca="1" si="56"/>
        <v>0.44820971867007675</v>
      </c>
      <c r="S112" s="8">
        <f t="shared" ca="1" si="56"/>
        <v>0.44820971867007675</v>
      </c>
      <c r="T112" s="8">
        <f t="shared" ca="1" si="56"/>
        <v>0.44820971867007675</v>
      </c>
      <c r="U112" s="8">
        <f t="shared" ca="1" si="56"/>
        <v>0.44820971867007675</v>
      </c>
      <c r="V112" s="8">
        <f t="shared" ca="1" si="56"/>
        <v>0.44820971867007675</v>
      </c>
      <c r="W112" s="8">
        <f t="shared" ca="1" si="56"/>
        <v>0.44820971867007675</v>
      </c>
      <c r="X112" s="1"/>
    </row>
    <row r="113" spans="1:24" x14ac:dyDescent="0.15">
      <c r="A113" s="14"/>
      <c r="B113" s="14"/>
      <c r="C113" s="1"/>
      <c r="D113" s="1" t="s">
        <v>100</v>
      </c>
      <c r="E113" s="8">
        <f ca="1">IFERROR(E116/SUM(E114:E116),"")</f>
        <v>0.54347826086956519</v>
      </c>
      <c r="F113" s="8">
        <f ca="1">IFERROR(F116/SUM(F114:F116),"")</f>
        <v>0.35294117647058826</v>
      </c>
      <c r="G113" s="8" t="str">
        <f t="shared" ref="G113:W113" si="57">IFERROR(G116/SUM(G114:G116),"")</f>
        <v/>
      </c>
      <c r="H113" s="8" t="str">
        <f t="shared" si="57"/>
        <v/>
      </c>
      <c r="I113" s="8" t="str">
        <f t="shared" si="57"/>
        <v/>
      </c>
      <c r="J113" s="8" t="str">
        <f t="shared" si="57"/>
        <v/>
      </c>
      <c r="K113" s="8" t="str">
        <f t="shared" si="57"/>
        <v/>
      </c>
      <c r="L113" s="8" t="str">
        <f t="shared" si="57"/>
        <v/>
      </c>
      <c r="M113" s="8" t="str">
        <f t="shared" si="57"/>
        <v/>
      </c>
      <c r="N113" s="8" t="str">
        <f t="shared" si="57"/>
        <v/>
      </c>
      <c r="O113" s="8" t="str">
        <f t="shared" si="57"/>
        <v/>
      </c>
      <c r="P113" s="8" t="str">
        <f t="shared" si="57"/>
        <v/>
      </c>
      <c r="Q113" s="8" t="str">
        <f t="shared" si="57"/>
        <v/>
      </c>
      <c r="R113" s="8" t="str">
        <f t="shared" si="57"/>
        <v/>
      </c>
      <c r="S113" s="8" t="str">
        <f t="shared" si="57"/>
        <v/>
      </c>
      <c r="T113" s="8" t="str">
        <f t="shared" si="57"/>
        <v/>
      </c>
      <c r="U113" s="8" t="str">
        <f t="shared" si="57"/>
        <v/>
      </c>
      <c r="V113" s="8" t="str">
        <f t="shared" si="57"/>
        <v/>
      </c>
      <c r="W113" s="8" t="str">
        <f t="shared" si="57"/>
        <v/>
      </c>
      <c r="X113" s="1"/>
    </row>
    <row r="114" spans="1:24" x14ac:dyDescent="0.15">
      <c r="A114" s="14"/>
      <c r="B114" s="14"/>
      <c r="C114" s="36" t="s">
        <v>43</v>
      </c>
      <c r="D114" s="1" t="str">
        <f>E2</f>
        <v>draw</v>
      </c>
      <c r="E114" s="1">
        <f t="shared" ref="E114:F116" ca="1" si="58">COUNTIF(INDIRECT($D$111&amp;E$111&amp;"!B:B"),$D114)</f>
        <v>4</v>
      </c>
      <c r="F114" s="30">
        <f t="shared" ca="1" si="58"/>
        <v>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6</v>
      </c>
    </row>
    <row r="115" spans="1:24" x14ac:dyDescent="0.15">
      <c r="A115" s="14"/>
      <c r="B115" s="14"/>
      <c r="C115" s="37"/>
      <c r="D115" s="1" t="str">
        <f>F2</f>
        <v>defeat</v>
      </c>
      <c r="E115" s="1">
        <f t="shared" ca="1" si="58"/>
        <v>17</v>
      </c>
      <c r="F115" s="30">
        <f t="shared" ca="1" si="58"/>
        <v>9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9">SUM(E115:W115)</f>
        <v>26</v>
      </c>
    </row>
    <row r="116" spans="1:24" x14ac:dyDescent="0.15">
      <c r="A116" s="14"/>
      <c r="B116" s="14"/>
      <c r="C116" s="37"/>
      <c r="D116" s="1" t="str">
        <f>G2</f>
        <v>victory</v>
      </c>
      <c r="E116" s="1">
        <f t="shared" ca="1" si="58"/>
        <v>25</v>
      </c>
      <c r="F116" s="30">
        <f t="shared" ca="1" si="58"/>
        <v>6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9"/>
        <v>31</v>
      </c>
    </row>
    <row r="117" spans="1:24" x14ac:dyDescent="0.15">
      <c r="A117" s="14"/>
      <c r="B117" s="14"/>
      <c r="C117" s="37"/>
      <c r="D117" s="14" t="s">
        <v>123</v>
      </c>
      <c r="E117" s="14">
        <f ca="1">SUM(E114:E116)</f>
        <v>46</v>
      </c>
      <c r="F117" s="30">
        <f ca="1">SUM(F114:F116)</f>
        <v>17</v>
      </c>
      <c r="G117" s="14">
        <f t="shared" ref="G117:W117" si="60">SUM(G114:G116)</f>
        <v>0</v>
      </c>
      <c r="H117" s="14">
        <f t="shared" si="60"/>
        <v>0</v>
      </c>
      <c r="I117" s="14">
        <f t="shared" si="60"/>
        <v>0</v>
      </c>
      <c r="J117" s="14">
        <f t="shared" si="60"/>
        <v>0</v>
      </c>
      <c r="K117" s="14">
        <f t="shared" si="60"/>
        <v>0</v>
      </c>
      <c r="L117" s="14">
        <f t="shared" si="60"/>
        <v>0</v>
      </c>
      <c r="M117" s="14">
        <f t="shared" si="60"/>
        <v>0</v>
      </c>
      <c r="N117" s="14">
        <f t="shared" si="60"/>
        <v>0</v>
      </c>
      <c r="O117" s="14">
        <f t="shared" si="60"/>
        <v>0</v>
      </c>
      <c r="P117" s="14">
        <f t="shared" si="60"/>
        <v>0</v>
      </c>
      <c r="Q117" s="14">
        <f t="shared" si="60"/>
        <v>0</v>
      </c>
      <c r="R117" s="14">
        <f t="shared" si="60"/>
        <v>0</v>
      </c>
      <c r="S117" s="14">
        <f t="shared" si="60"/>
        <v>0</v>
      </c>
      <c r="T117" s="14">
        <f t="shared" si="60"/>
        <v>0</v>
      </c>
      <c r="U117" s="14">
        <f t="shared" si="60"/>
        <v>0</v>
      </c>
      <c r="V117" s="14">
        <f t="shared" si="60"/>
        <v>0</v>
      </c>
      <c r="W117" s="14">
        <f t="shared" si="60"/>
        <v>0</v>
      </c>
      <c r="X117" s="14"/>
    </row>
    <row r="118" spans="1:24" x14ac:dyDescent="0.15">
      <c r="A118" s="14"/>
      <c r="B118" s="14"/>
      <c r="C118" s="38"/>
      <c r="D118" s="9" t="s">
        <v>98</v>
      </c>
      <c r="E118" s="11">
        <f ca="1">X118/E109</f>
        <v>31.5</v>
      </c>
      <c r="F118" s="11">
        <f ca="1">E118</f>
        <v>31.5</v>
      </c>
      <c r="G118" s="11">
        <f t="shared" ref="G118:W118" ca="1" si="61">F118</f>
        <v>31.5</v>
      </c>
      <c r="H118" s="11">
        <f t="shared" ca="1" si="61"/>
        <v>31.5</v>
      </c>
      <c r="I118" s="11">
        <f t="shared" ca="1" si="61"/>
        <v>31.5</v>
      </c>
      <c r="J118" s="11">
        <f t="shared" ca="1" si="61"/>
        <v>31.5</v>
      </c>
      <c r="K118" s="11">
        <f t="shared" ca="1" si="61"/>
        <v>31.5</v>
      </c>
      <c r="L118" s="11">
        <f t="shared" ca="1" si="61"/>
        <v>31.5</v>
      </c>
      <c r="M118" s="11">
        <f t="shared" ca="1" si="61"/>
        <v>31.5</v>
      </c>
      <c r="N118" s="11">
        <f t="shared" ca="1" si="61"/>
        <v>31.5</v>
      </c>
      <c r="O118" s="11">
        <f t="shared" ca="1" si="61"/>
        <v>31.5</v>
      </c>
      <c r="P118" s="11">
        <f t="shared" ca="1" si="61"/>
        <v>31.5</v>
      </c>
      <c r="Q118" s="11">
        <f t="shared" ca="1" si="61"/>
        <v>31.5</v>
      </c>
      <c r="R118" s="11">
        <f t="shared" ca="1" si="61"/>
        <v>31.5</v>
      </c>
      <c r="S118" s="11">
        <f t="shared" ca="1" si="61"/>
        <v>31.5</v>
      </c>
      <c r="T118" s="11">
        <f t="shared" ca="1" si="61"/>
        <v>31.5</v>
      </c>
      <c r="U118" s="11">
        <f t="shared" ca="1" si="61"/>
        <v>31.5</v>
      </c>
      <c r="V118" s="11">
        <f t="shared" ca="1" si="61"/>
        <v>31.5</v>
      </c>
      <c r="W118" s="11">
        <f t="shared" ca="1" si="61"/>
        <v>31.5</v>
      </c>
      <c r="X118" s="9">
        <f ca="1">SUM(X114:X116)</f>
        <v>63</v>
      </c>
    </row>
    <row r="119" spans="1:24" x14ac:dyDescent="0.15">
      <c r="A119" s="14"/>
      <c r="B119" s="14" t="str">
        <f t="shared" ref="B119:B152" si="62">$D$114</f>
        <v>draw</v>
      </c>
      <c r="C119" s="35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30">
        <f ca="1">COUNTIFS(INDIRECT($D$111&amp;F$111&amp;"!A:A"),$D119,INDIRECT($D$111&amp;F$111&amp;"!B:B"),$B119)</f>
        <v>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9"/>
        <v>2</v>
      </c>
    </row>
    <row r="120" spans="1:24" x14ac:dyDescent="0.15">
      <c r="A120" s="14"/>
      <c r="B120" s="14" t="str">
        <f t="shared" si="62"/>
        <v>draw</v>
      </c>
      <c r="C120" s="35"/>
      <c r="D120" s="1" t="s">
        <v>30</v>
      </c>
      <c r="E120" s="1">
        <f t="shared" ref="E120:F125" ca="1" si="63">COUNTIFS(INDIRECT($D$111&amp;E$111&amp;"!A:A"),$D120,INDIRECT($D$111&amp;E$111&amp;"!B:B"),$B120)</f>
        <v>1</v>
      </c>
      <c r="F120" s="30">
        <f t="shared" ca="1" si="63"/>
        <v>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9"/>
        <v>1</v>
      </c>
    </row>
    <row r="121" spans="1:24" x14ac:dyDescent="0.15">
      <c r="A121" s="14"/>
      <c r="B121" s="14" t="str">
        <f t="shared" si="62"/>
        <v>draw</v>
      </c>
      <c r="C121" s="35"/>
      <c r="D121" s="1" t="s">
        <v>31</v>
      </c>
      <c r="E121" s="1">
        <f t="shared" ca="1" si="63"/>
        <v>0</v>
      </c>
      <c r="F121" s="30">
        <f t="shared" ca="1" si="63"/>
        <v>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9"/>
        <v>0</v>
      </c>
    </row>
    <row r="122" spans="1:24" x14ac:dyDescent="0.15">
      <c r="A122" s="14"/>
      <c r="B122" s="14" t="str">
        <f t="shared" si="62"/>
        <v>draw</v>
      </c>
      <c r="C122" s="35"/>
      <c r="D122" s="1" t="s">
        <v>32</v>
      </c>
      <c r="E122" s="1">
        <f t="shared" ca="1" si="63"/>
        <v>1</v>
      </c>
      <c r="F122" s="30">
        <f t="shared" ca="1" si="63"/>
        <v>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9"/>
        <v>1</v>
      </c>
    </row>
    <row r="123" spans="1:24" x14ac:dyDescent="0.15">
      <c r="A123" s="14"/>
      <c r="B123" s="14" t="str">
        <f t="shared" si="62"/>
        <v>draw</v>
      </c>
      <c r="C123" s="35"/>
      <c r="D123" s="1" t="s">
        <v>33</v>
      </c>
      <c r="E123" s="1">
        <f t="shared" ca="1" si="63"/>
        <v>1</v>
      </c>
      <c r="F123" s="30">
        <f t="shared" ca="1" si="63"/>
        <v>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9"/>
        <v>2</v>
      </c>
    </row>
    <row r="124" spans="1:24" x14ac:dyDescent="0.15">
      <c r="A124" s="14"/>
      <c r="B124" s="14" t="str">
        <f t="shared" si="62"/>
        <v>draw</v>
      </c>
      <c r="C124" s="35"/>
      <c r="D124" s="1" t="s">
        <v>34</v>
      </c>
      <c r="E124" s="1">
        <f t="shared" ca="1" si="63"/>
        <v>0</v>
      </c>
      <c r="F124" s="30">
        <f t="shared" ca="1" si="63"/>
        <v>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9"/>
        <v>0</v>
      </c>
    </row>
    <row r="125" spans="1:24" x14ac:dyDescent="0.15">
      <c r="A125" s="14"/>
      <c r="B125" s="14" t="str">
        <f t="shared" si="62"/>
        <v>draw</v>
      </c>
      <c r="C125" s="35"/>
      <c r="D125" s="1" t="s">
        <v>35</v>
      </c>
      <c r="E125" s="1">
        <f t="shared" ca="1" si="63"/>
        <v>0</v>
      </c>
      <c r="F125" s="30">
        <f t="shared" ca="1" si="63"/>
        <v>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9"/>
        <v>0</v>
      </c>
    </row>
    <row r="126" spans="1:24" x14ac:dyDescent="0.15">
      <c r="A126" s="14"/>
      <c r="B126" s="14" t="str">
        <f t="shared" si="62"/>
        <v>draw</v>
      </c>
      <c r="C126" s="36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30">
        <f ca="1">SUMIFS(INDIRECT($D$111&amp;F$111&amp;"!D:D"),INDIRECT($D$111&amp;F$111&amp;"!B:B"),$B126)</f>
        <v>7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21</v>
      </c>
    </row>
    <row r="127" spans="1:24" x14ac:dyDescent="0.15">
      <c r="A127" s="14"/>
      <c r="B127" s="14" t="str">
        <f t="shared" si="62"/>
        <v>draw</v>
      </c>
      <c r="C127" s="38"/>
      <c r="D127" s="12" t="s">
        <v>118</v>
      </c>
      <c r="E127" s="12">
        <f ca="1">SUMIFS(INDIRECT($D$111&amp;E$111&amp;"!E:E"),INDIRECT($D$111&amp;E$111&amp;"!B:B"),$B127)</f>
        <v>20</v>
      </c>
      <c r="F127" s="30">
        <f ca="1">SUMIFS(INDIRECT($D$111&amp;F$111&amp;"!E:E"),INDIRECT($D$111&amp;F$111&amp;"!B:B"),$B127)</f>
        <v>5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25</v>
      </c>
    </row>
    <row r="128" spans="1:24" x14ac:dyDescent="0.15">
      <c r="A128" s="14"/>
      <c r="B128" s="14" t="str">
        <f t="shared" si="62"/>
        <v>draw</v>
      </c>
      <c r="C128" s="36" t="s">
        <v>37</v>
      </c>
      <c r="D128" s="1" t="s">
        <v>38</v>
      </c>
      <c r="E128" s="1">
        <f ca="1">COUNTIFS(INDIRECT($D$111&amp;E$111&amp;"!F:F"),$D128,INDIRECT($D$111&amp;E$111&amp;"!B:B"),$B128)</f>
        <v>1</v>
      </c>
      <c r="F128" s="30">
        <f ca="1">COUNTIFS(INDIRECT($D$111&amp;F$111&amp;"!F:F"),$D128,INDIRECT($D$111&amp;F$111&amp;"!B:B"),$B128)</f>
        <v>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9"/>
        <v>1</v>
      </c>
    </row>
    <row r="129" spans="1:24" x14ac:dyDescent="0.15">
      <c r="A129" s="14"/>
      <c r="B129" s="14" t="str">
        <f t="shared" si="62"/>
        <v>draw</v>
      </c>
      <c r="C129" s="38"/>
      <c r="D129" s="1" t="s">
        <v>39</v>
      </c>
      <c r="E129" s="1">
        <f ca="1">COUNTIFS(INDIRECT($D$111&amp;E$111&amp;"!F:F"),$D129,INDIRECT($D$111&amp;E$111&amp;"!B:B"),$B129)</f>
        <v>3</v>
      </c>
      <c r="F129" s="30">
        <f ca="1">COUNTIFS(INDIRECT($D$111&amp;F$111&amp;"!F:F"),$D129,INDIRECT($D$111&amp;F$111&amp;"!B:B"),$B129)</f>
        <v>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9"/>
        <v>5</v>
      </c>
    </row>
    <row r="130" spans="1:24" x14ac:dyDescent="0.15">
      <c r="A130" s="14"/>
      <c r="B130" s="14" t="str">
        <f t="shared" si="62"/>
        <v>draw</v>
      </c>
      <c r="C130" s="36" t="s">
        <v>76</v>
      </c>
      <c r="D130" s="1" t="s">
        <v>78</v>
      </c>
      <c r="E130" s="1">
        <f t="shared" ref="E130:F132" ca="1" si="64">COUNTIFS(INDIRECT($D$111&amp;E$111&amp;"!G:G"),$D130,INDIRECT($D$111&amp;E$111&amp;"!B:B"),$B130)</f>
        <v>2</v>
      </c>
      <c r="F130" s="30">
        <f t="shared" ca="1" si="64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9"/>
        <v>2</v>
      </c>
    </row>
    <row r="131" spans="1:24" x14ac:dyDescent="0.15">
      <c r="A131" s="14"/>
      <c r="B131" s="14" t="str">
        <f t="shared" si="62"/>
        <v>draw</v>
      </c>
      <c r="C131" s="37"/>
      <c r="D131" s="1" t="s">
        <v>79</v>
      </c>
      <c r="E131" s="1">
        <f t="shared" ca="1" si="64"/>
        <v>1</v>
      </c>
      <c r="F131" s="30">
        <f t="shared" ca="1" si="64"/>
        <v>1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9"/>
        <v>2</v>
      </c>
    </row>
    <row r="132" spans="1:24" x14ac:dyDescent="0.15">
      <c r="A132" s="14"/>
      <c r="B132" s="14" t="str">
        <f t="shared" si="62"/>
        <v>draw</v>
      </c>
      <c r="C132" s="38"/>
      <c r="D132" s="1" t="s">
        <v>77</v>
      </c>
      <c r="E132" s="1">
        <f t="shared" ca="1" si="64"/>
        <v>1</v>
      </c>
      <c r="F132" s="30">
        <f t="shared" ca="1" si="64"/>
        <v>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9"/>
        <v>2</v>
      </c>
    </row>
    <row r="133" spans="1:24" x14ac:dyDescent="0.15">
      <c r="A133" s="14"/>
      <c r="B133" s="14" t="str">
        <f t="shared" si="62"/>
        <v>draw</v>
      </c>
      <c r="C133" s="36" t="s">
        <v>80</v>
      </c>
      <c r="D133" s="1" t="s">
        <v>81</v>
      </c>
      <c r="E133" s="1">
        <f ca="1">COUNTIFS(INDIRECT($D$111&amp;E$111&amp;"!H:H"),$D133,INDIRECT($D$111&amp;E$111&amp;"!B:B"),$B133)</f>
        <v>4</v>
      </c>
      <c r="F133" s="30">
        <f ca="1">COUNTIFS(INDIRECT($D$111&amp;F$111&amp;"!H:H"),$D133,INDIRECT($D$111&amp;F$111&amp;"!B:B"),$B133)</f>
        <v>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9"/>
        <v>5</v>
      </c>
    </row>
    <row r="134" spans="1:24" x14ac:dyDescent="0.15">
      <c r="A134" s="14"/>
      <c r="B134" s="14" t="str">
        <f t="shared" si="62"/>
        <v>draw</v>
      </c>
      <c r="C134" s="38"/>
      <c r="D134" s="1" t="s">
        <v>82</v>
      </c>
      <c r="E134" s="1">
        <f ca="1">COUNTIFS(INDIRECT($D$111&amp;E$111&amp;"!H:H"),$D134,INDIRECT($D$111&amp;E$111&amp;"!B:B"),$B134)</f>
        <v>0</v>
      </c>
      <c r="F134" s="30">
        <f ca="1">COUNTIFS(INDIRECT($D$111&amp;F$111&amp;"!H:H"),$D134,INDIRECT($D$111&amp;F$111&amp;"!B:B"),$B134)</f>
        <v>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9"/>
        <v>1</v>
      </c>
    </row>
    <row r="135" spans="1:24" x14ac:dyDescent="0.15">
      <c r="A135" s="14"/>
      <c r="B135" s="14" t="str">
        <f t="shared" si="62"/>
        <v>draw</v>
      </c>
      <c r="C135" s="36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30">
        <f ca="1">COUNTIFS(INDIRECT($D$111&amp;F$111&amp;"!C:C"),$D135,INDIRECT($D$111&amp;F$111&amp;"!B:B"),$B135)</f>
        <v>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 x14ac:dyDescent="0.15">
      <c r="A136" s="14"/>
      <c r="B136" s="14" t="str">
        <f t="shared" si="62"/>
        <v>draw</v>
      </c>
      <c r="C136" s="37"/>
      <c r="D136" s="1" t="s">
        <v>70</v>
      </c>
      <c r="E136" s="1">
        <f t="shared" ref="E136:F171" ca="1" si="65">COUNTIFS(INDIRECT($D$111&amp;E$111&amp;"!C:C"),$D136,INDIRECT($D$111&amp;E$111&amp;"!B:B"),$B136)</f>
        <v>0</v>
      </c>
      <c r="F136" s="30">
        <f t="shared" ca="1" si="65"/>
        <v>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 x14ac:dyDescent="0.15">
      <c r="A137" s="14"/>
      <c r="B137" s="14" t="str">
        <f t="shared" si="62"/>
        <v>draw</v>
      </c>
      <c r="C137" s="37"/>
      <c r="D137" s="1" t="s">
        <v>69</v>
      </c>
      <c r="E137" s="1">
        <f t="shared" ca="1" si="65"/>
        <v>0</v>
      </c>
      <c r="F137" s="30">
        <f t="shared" ca="1" si="65"/>
        <v>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 x14ac:dyDescent="0.15">
      <c r="A138" s="14"/>
      <c r="B138" s="14" t="str">
        <f t="shared" si="62"/>
        <v>draw</v>
      </c>
      <c r="C138" s="37"/>
      <c r="D138" s="1" t="s">
        <v>3</v>
      </c>
      <c r="E138" s="1">
        <f t="shared" ca="1" si="65"/>
        <v>1</v>
      </c>
      <c r="F138" s="30">
        <f t="shared" ca="1" si="65"/>
        <v>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 x14ac:dyDescent="0.15">
      <c r="A139" s="14"/>
      <c r="B139" s="14" t="str">
        <f t="shared" si="62"/>
        <v>draw</v>
      </c>
      <c r="C139" s="37"/>
      <c r="D139" s="1" t="s">
        <v>57</v>
      </c>
      <c r="E139" s="1">
        <f t="shared" ca="1" si="65"/>
        <v>0</v>
      </c>
      <c r="F139" s="30">
        <f t="shared" ca="1" si="65"/>
        <v>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 x14ac:dyDescent="0.15">
      <c r="A140" s="14"/>
      <c r="B140" s="14" t="str">
        <f t="shared" si="62"/>
        <v>draw</v>
      </c>
      <c r="C140" s="37"/>
      <c r="D140" s="1" t="s">
        <v>0</v>
      </c>
      <c r="E140" s="1">
        <f t="shared" ca="1" si="65"/>
        <v>2</v>
      </c>
      <c r="F140" s="30">
        <f t="shared" ca="1" si="65"/>
        <v>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9"/>
        <v>3</v>
      </c>
    </row>
    <row r="141" spans="1:24" x14ac:dyDescent="0.15">
      <c r="A141" s="14"/>
      <c r="B141" s="14" t="str">
        <f t="shared" si="62"/>
        <v>draw</v>
      </c>
      <c r="C141" s="37"/>
      <c r="D141" s="1" t="s">
        <v>44</v>
      </c>
      <c r="E141" s="1">
        <f t="shared" ca="1" si="65"/>
        <v>0</v>
      </c>
      <c r="F141" s="30">
        <f t="shared" ca="1" si="65"/>
        <v>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6">SUM(E141:W141)</f>
        <v>0</v>
      </c>
    </row>
    <row r="142" spans="1:24" x14ac:dyDescent="0.15">
      <c r="A142" s="14"/>
      <c r="B142" s="14" t="str">
        <f t="shared" si="62"/>
        <v>draw</v>
      </c>
      <c r="C142" s="37"/>
      <c r="D142" s="1" t="s">
        <v>54</v>
      </c>
      <c r="E142" s="1">
        <f t="shared" ca="1" si="65"/>
        <v>0</v>
      </c>
      <c r="F142" s="30">
        <f t="shared" ca="1" si="65"/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6"/>
        <v>0</v>
      </c>
    </row>
    <row r="143" spans="1:24" x14ac:dyDescent="0.15">
      <c r="A143" s="14"/>
      <c r="B143" s="14" t="str">
        <f t="shared" si="62"/>
        <v>draw</v>
      </c>
      <c r="C143" s="37"/>
      <c r="D143" s="1" t="s">
        <v>61</v>
      </c>
      <c r="E143" s="1">
        <f t="shared" ca="1" si="65"/>
        <v>0</v>
      </c>
      <c r="F143" s="30">
        <f t="shared" ca="1" si="65"/>
        <v>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6"/>
        <v>0</v>
      </c>
    </row>
    <row r="144" spans="1:24" x14ac:dyDescent="0.15">
      <c r="A144" s="14"/>
      <c r="B144" s="14" t="str">
        <f t="shared" si="62"/>
        <v>draw</v>
      </c>
      <c r="C144" s="37"/>
      <c r="D144" s="1" t="s">
        <v>62</v>
      </c>
      <c r="E144" s="1">
        <f t="shared" ca="1" si="65"/>
        <v>0</v>
      </c>
      <c r="F144" s="30">
        <f t="shared" ca="1" si="65"/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6"/>
        <v>0</v>
      </c>
    </row>
    <row r="145" spans="1:24" x14ac:dyDescent="0.15">
      <c r="A145" s="14"/>
      <c r="B145" s="14" t="str">
        <f t="shared" si="62"/>
        <v>draw</v>
      </c>
      <c r="C145" s="37"/>
      <c r="D145" s="1" t="s">
        <v>67</v>
      </c>
      <c r="E145" s="1">
        <f t="shared" ca="1" si="65"/>
        <v>0</v>
      </c>
      <c r="F145" s="30">
        <f t="shared" ca="1" si="65"/>
        <v>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6"/>
        <v>0</v>
      </c>
    </row>
    <row r="146" spans="1:24" x14ac:dyDescent="0.15">
      <c r="A146" s="14"/>
      <c r="B146" s="14" t="str">
        <f t="shared" si="62"/>
        <v>draw</v>
      </c>
      <c r="C146" s="37"/>
      <c r="D146" s="1" t="s">
        <v>46</v>
      </c>
      <c r="E146" s="1">
        <f t="shared" ca="1" si="65"/>
        <v>0</v>
      </c>
      <c r="F146" s="30">
        <f t="shared" ca="1" si="65"/>
        <v>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6"/>
        <v>0</v>
      </c>
    </row>
    <row r="147" spans="1:24" x14ac:dyDescent="0.15">
      <c r="A147" s="14"/>
      <c r="B147" s="14" t="str">
        <f t="shared" si="62"/>
        <v>draw</v>
      </c>
      <c r="C147" s="37"/>
      <c r="D147" s="1" t="s">
        <v>56</v>
      </c>
      <c r="E147" s="1">
        <f t="shared" ca="1" si="65"/>
        <v>0</v>
      </c>
      <c r="F147" s="30">
        <f t="shared" ca="1" si="65"/>
        <v>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6"/>
        <v>0</v>
      </c>
    </row>
    <row r="148" spans="1:24" x14ac:dyDescent="0.15">
      <c r="A148" s="14"/>
      <c r="B148" s="14" t="str">
        <f t="shared" si="62"/>
        <v>draw</v>
      </c>
      <c r="C148" s="37"/>
      <c r="D148" s="1" t="s">
        <v>72</v>
      </c>
      <c r="E148" s="1">
        <f t="shared" ca="1" si="65"/>
        <v>0</v>
      </c>
      <c r="F148" s="30">
        <f t="shared" ca="1" si="65"/>
        <v>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6"/>
        <v>0</v>
      </c>
    </row>
    <row r="149" spans="1:24" x14ac:dyDescent="0.15">
      <c r="A149" s="14"/>
      <c r="B149" s="14" t="str">
        <f t="shared" si="62"/>
        <v>draw</v>
      </c>
      <c r="C149" s="37"/>
      <c r="D149" s="1" t="s">
        <v>66</v>
      </c>
      <c r="E149" s="1">
        <f t="shared" ca="1" si="65"/>
        <v>0</v>
      </c>
      <c r="F149" s="30">
        <f t="shared" ca="1" si="65"/>
        <v>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6"/>
        <v>0</v>
      </c>
    </row>
    <row r="150" spans="1:24" x14ac:dyDescent="0.15">
      <c r="A150" s="14"/>
      <c r="B150" s="14" t="str">
        <f t="shared" si="62"/>
        <v>draw</v>
      </c>
      <c r="C150" s="37"/>
      <c r="D150" s="1" t="s">
        <v>58</v>
      </c>
      <c r="E150" s="1">
        <f t="shared" ca="1" si="65"/>
        <v>0</v>
      </c>
      <c r="F150" s="30">
        <f t="shared" ca="1" si="65"/>
        <v>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6"/>
        <v>0</v>
      </c>
    </row>
    <row r="151" spans="1:24" x14ac:dyDescent="0.15">
      <c r="A151" s="14"/>
      <c r="B151" s="14" t="str">
        <f t="shared" si="62"/>
        <v>draw</v>
      </c>
      <c r="C151" s="37"/>
      <c r="D151" s="1" t="s">
        <v>48</v>
      </c>
      <c r="E151" s="1">
        <f t="shared" ca="1" si="65"/>
        <v>0</v>
      </c>
      <c r="F151" s="30">
        <f t="shared" ca="1" si="65"/>
        <v>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6"/>
        <v>0</v>
      </c>
    </row>
    <row r="152" spans="1:24" x14ac:dyDescent="0.15">
      <c r="A152" s="14"/>
      <c r="B152" s="14" t="str">
        <f t="shared" si="62"/>
        <v>draw</v>
      </c>
      <c r="C152" s="37"/>
      <c r="D152" s="1" t="s">
        <v>47</v>
      </c>
      <c r="E152" s="1">
        <f t="shared" ca="1" si="65"/>
        <v>0</v>
      </c>
      <c r="F152" s="30">
        <f t="shared" ca="1" si="65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6"/>
        <v>0</v>
      </c>
    </row>
    <row r="153" spans="1:24" x14ac:dyDescent="0.15">
      <c r="A153" s="14"/>
      <c r="B153" s="14" t="str">
        <f t="shared" ref="B153:B171" si="67">$D$114</f>
        <v>draw</v>
      </c>
      <c r="C153" s="37"/>
      <c r="D153" s="1" t="s">
        <v>1</v>
      </c>
      <c r="E153" s="1">
        <f t="shared" ca="1" si="65"/>
        <v>0</v>
      </c>
      <c r="F153" s="30">
        <f t="shared" ca="1" si="65"/>
        <v>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9"/>
        <v>0</v>
      </c>
    </row>
    <row r="154" spans="1:24" x14ac:dyDescent="0.15">
      <c r="A154" s="14"/>
      <c r="B154" s="14" t="str">
        <f t="shared" si="67"/>
        <v>draw</v>
      </c>
      <c r="C154" s="37"/>
      <c r="D154" s="1" t="s">
        <v>2</v>
      </c>
      <c r="E154" s="1">
        <f t="shared" ca="1" si="65"/>
        <v>0</v>
      </c>
      <c r="F154" s="30">
        <f t="shared" ca="1" si="65"/>
        <v>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9"/>
        <v>0</v>
      </c>
    </row>
    <row r="155" spans="1:24" x14ac:dyDescent="0.15">
      <c r="A155" s="14"/>
      <c r="B155" s="14" t="str">
        <f t="shared" si="67"/>
        <v>draw</v>
      </c>
      <c r="C155" s="37"/>
      <c r="D155" s="1" t="s">
        <v>4</v>
      </c>
      <c r="E155" s="1">
        <f t="shared" ca="1" si="65"/>
        <v>1</v>
      </c>
      <c r="F155" s="30">
        <f t="shared" ca="1" si="65"/>
        <v>1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9"/>
        <v>2</v>
      </c>
    </row>
    <row r="156" spans="1:24" x14ac:dyDescent="0.15">
      <c r="A156" s="14"/>
      <c r="B156" s="14" t="str">
        <f t="shared" si="67"/>
        <v>draw</v>
      </c>
      <c r="C156" s="37"/>
      <c r="D156" s="1" t="s">
        <v>45</v>
      </c>
      <c r="E156" s="1">
        <f t="shared" ca="1" si="65"/>
        <v>0</v>
      </c>
      <c r="F156" s="30">
        <f t="shared" ca="1" si="65"/>
        <v>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9"/>
        <v>0</v>
      </c>
    </row>
    <row r="157" spans="1:24" x14ac:dyDescent="0.15">
      <c r="A157" s="14"/>
      <c r="B157" s="14" t="str">
        <f t="shared" si="67"/>
        <v>draw</v>
      </c>
      <c r="C157" s="37"/>
      <c r="D157" s="1" t="s">
        <v>50</v>
      </c>
      <c r="E157" s="1">
        <f t="shared" ca="1" si="65"/>
        <v>0</v>
      </c>
      <c r="F157" s="30">
        <f t="shared" ca="1" si="65"/>
        <v>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9"/>
        <v>0</v>
      </c>
    </row>
    <row r="158" spans="1:24" x14ac:dyDescent="0.15">
      <c r="A158" s="14"/>
      <c r="B158" s="14" t="str">
        <f t="shared" si="67"/>
        <v>draw</v>
      </c>
      <c r="C158" s="37"/>
      <c r="D158" s="1" t="s">
        <v>49</v>
      </c>
      <c r="E158" s="1">
        <f t="shared" ca="1" si="65"/>
        <v>0</v>
      </c>
      <c r="F158" s="30">
        <f t="shared" ca="1" si="65"/>
        <v>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9"/>
        <v>0</v>
      </c>
    </row>
    <row r="159" spans="1:24" x14ac:dyDescent="0.15">
      <c r="A159" s="14"/>
      <c r="B159" s="14" t="str">
        <f t="shared" si="67"/>
        <v>draw</v>
      </c>
      <c r="C159" s="37"/>
      <c r="D159" s="1" t="s">
        <v>51</v>
      </c>
      <c r="E159" s="1">
        <f t="shared" ca="1" si="65"/>
        <v>0</v>
      </c>
      <c r="F159" s="30">
        <f t="shared" ca="1" si="65"/>
        <v>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9"/>
        <v>0</v>
      </c>
    </row>
    <row r="160" spans="1:24" x14ac:dyDescent="0.15">
      <c r="A160" s="14"/>
      <c r="B160" s="14" t="str">
        <f t="shared" si="67"/>
        <v>draw</v>
      </c>
      <c r="C160" s="37"/>
      <c r="D160" s="1" t="s">
        <v>55</v>
      </c>
      <c r="E160" s="1">
        <f t="shared" ca="1" si="65"/>
        <v>0</v>
      </c>
      <c r="F160" s="30">
        <f t="shared" ca="1" si="65"/>
        <v>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9"/>
        <v>0</v>
      </c>
    </row>
    <row r="161" spans="1:24" x14ac:dyDescent="0.15">
      <c r="A161" s="14"/>
      <c r="B161" s="14" t="str">
        <f t="shared" si="67"/>
        <v>draw</v>
      </c>
      <c r="C161" s="37"/>
      <c r="D161" s="1" t="s">
        <v>75</v>
      </c>
      <c r="E161" s="1">
        <f t="shared" ca="1" si="65"/>
        <v>0</v>
      </c>
      <c r="F161" s="30">
        <f t="shared" ca="1" si="65"/>
        <v>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 x14ac:dyDescent="0.15">
      <c r="A162" s="14"/>
      <c r="B162" s="14" t="str">
        <f t="shared" si="67"/>
        <v>draw</v>
      </c>
      <c r="C162" s="37"/>
      <c r="D162" s="1" t="s">
        <v>64</v>
      </c>
      <c r="E162" s="1">
        <f t="shared" ca="1" si="65"/>
        <v>0</v>
      </c>
      <c r="F162" s="30">
        <f t="shared" ca="1" si="65"/>
        <v>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9"/>
        <v>0</v>
      </c>
    </row>
    <row r="163" spans="1:24" x14ac:dyDescent="0.15">
      <c r="A163" s="14"/>
      <c r="B163" s="14" t="str">
        <f t="shared" si="67"/>
        <v>draw</v>
      </c>
      <c r="C163" s="37"/>
      <c r="D163" s="1" t="s">
        <v>65</v>
      </c>
      <c r="E163" s="1">
        <f t="shared" ca="1" si="65"/>
        <v>0</v>
      </c>
      <c r="F163" s="30">
        <f t="shared" ca="1" si="65"/>
        <v>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9"/>
        <v>0</v>
      </c>
    </row>
    <row r="164" spans="1:24" x14ac:dyDescent="0.15">
      <c r="A164" s="14"/>
      <c r="B164" s="14" t="str">
        <f t="shared" si="67"/>
        <v>draw</v>
      </c>
      <c r="C164" s="37"/>
      <c r="D164" s="1" t="s">
        <v>52</v>
      </c>
      <c r="E164" s="1">
        <f t="shared" ca="1" si="65"/>
        <v>0</v>
      </c>
      <c r="F164" s="30">
        <f t="shared" ca="1" si="65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 x14ac:dyDescent="0.15">
      <c r="A165" s="14"/>
      <c r="B165" s="14" t="str">
        <f t="shared" si="67"/>
        <v>draw</v>
      </c>
      <c r="C165" s="37"/>
      <c r="D165" s="1" t="s">
        <v>53</v>
      </c>
      <c r="E165" s="1">
        <f t="shared" ca="1" si="65"/>
        <v>0</v>
      </c>
      <c r="F165" s="30">
        <f t="shared" ca="1" si="65"/>
        <v>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 x14ac:dyDescent="0.15">
      <c r="A166" s="14"/>
      <c r="B166" s="14" t="str">
        <f t="shared" si="67"/>
        <v>draw</v>
      </c>
      <c r="C166" s="37"/>
      <c r="D166" s="1" t="s">
        <v>60</v>
      </c>
      <c r="E166" s="1">
        <f t="shared" ca="1" si="65"/>
        <v>0</v>
      </c>
      <c r="F166" s="30">
        <f t="shared" ca="1" si="65"/>
        <v>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 x14ac:dyDescent="0.15">
      <c r="A167" s="14"/>
      <c r="B167" s="14" t="str">
        <f t="shared" si="67"/>
        <v>draw</v>
      </c>
      <c r="C167" s="37"/>
      <c r="D167" s="1" t="s">
        <v>68</v>
      </c>
      <c r="E167" s="1">
        <f t="shared" ca="1" si="65"/>
        <v>0</v>
      </c>
      <c r="F167" s="30">
        <f t="shared" ca="1" si="65"/>
        <v>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9"/>
        <v>0</v>
      </c>
    </row>
    <row r="168" spans="1:24" x14ac:dyDescent="0.15">
      <c r="A168" s="14"/>
      <c r="B168" s="14" t="str">
        <f t="shared" si="67"/>
        <v>draw</v>
      </c>
      <c r="C168" s="37"/>
      <c r="D168" s="1" t="s">
        <v>71</v>
      </c>
      <c r="E168" s="1">
        <f t="shared" ca="1" si="65"/>
        <v>0</v>
      </c>
      <c r="F168" s="30">
        <f t="shared" ca="1" si="65"/>
        <v>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9"/>
        <v>0</v>
      </c>
    </row>
    <row r="169" spans="1:24" x14ac:dyDescent="0.15">
      <c r="A169" s="14"/>
      <c r="B169" s="14" t="str">
        <f t="shared" si="67"/>
        <v>draw</v>
      </c>
      <c r="C169" s="37"/>
      <c r="D169" s="1" t="s">
        <v>73</v>
      </c>
      <c r="E169" s="1">
        <f t="shared" ca="1" si="65"/>
        <v>0</v>
      </c>
      <c r="F169" s="30">
        <f t="shared" ca="1" si="65"/>
        <v>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9"/>
        <v>0</v>
      </c>
    </row>
    <row r="170" spans="1:24" x14ac:dyDescent="0.15">
      <c r="A170" s="14"/>
      <c r="B170" s="14" t="str">
        <f t="shared" si="67"/>
        <v>draw</v>
      </c>
      <c r="C170" s="37"/>
      <c r="D170" s="1" t="s">
        <v>59</v>
      </c>
      <c r="E170" s="1">
        <f t="shared" ca="1" si="65"/>
        <v>0</v>
      </c>
      <c r="F170" s="30">
        <f t="shared" ca="1" si="65"/>
        <v>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 x14ac:dyDescent="0.15">
      <c r="A171" s="14"/>
      <c r="B171" s="14" t="str">
        <f t="shared" si="67"/>
        <v>draw</v>
      </c>
      <c r="C171" s="38"/>
      <c r="D171" s="1" t="s">
        <v>74</v>
      </c>
      <c r="E171" s="1">
        <f t="shared" ca="1" si="65"/>
        <v>0</v>
      </c>
      <c r="F171" s="30">
        <f t="shared" ca="1" si="65"/>
        <v>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9"/>
        <v>0</v>
      </c>
    </row>
    <row r="172" spans="1:24" x14ac:dyDescent="0.15">
      <c r="A172" s="14"/>
      <c r="B172" s="14" t="str">
        <f t="shared" ref="B172:B205" si="68">$D$115</f>
        <v>defeat</v>
      </c>
      <c r="C172" s="35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30">
        <f ca="1">COUNTIFS(INDIRECT($D$111&amp;F$111&amp;"!A:A"),$D172,INDIRECT($D$111&amp;F$111&amp;"!B:B"),$B172)</f>
        <v>5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69">SUM(E172:W172)</f>
        <v>6</v>
      </c>
    </row>
    <row r="173" spans="1:24" x14ac:dyDescent="0.15">
      <c r="A173" s="14"/>
      <c r="B173" s="14" t="str">
        <f t="shared" si="68"/>
        <v>defeat</v>
      </c>
      <c r="C173" s="35"/>
      <c r="D173" s="1" t="s">
        <v>30</v>
      </c>
      <c r="E173" s="1">
        <f t="shared" ref="E173:F178" ca="1" si="70">COUNTIFS(INDIRECT($D$111&amp;E$111&amp;"!A:A"),$D173,INDIRECT($D$111&amp;E$111&amp;"!B:B"),$B173)</f>
        <v>2</v>
      </c>
      <c r="F173" s="30">
        <f t="shared" ca="1" si="70"/>
        <v>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69"/>
        <v>2</v>
      </c>
    </row>
    <row r="174" spans="1:24" x14ac:dyDescent="0.15">
      <c r="A174" s="14"/>
      <c r="B174" s="14" t="str">
        <f t="shared" si="68"/>
        <v>defeat</v>
      </c>
      <c r="C174" s="35"/>
      <c r="D174" s="1" t="s">
        <v>31</v>
      </c>
      <c r="E174" s="1">
        <f t="shared" ca="1" si="70"/>
        <v>0</v>
      </c>
      <c r="F174" s="30">
        <f t="shared" ca="1" si="70"/>
        <v>2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69"/>
        <v>2</v>
      </c>
    </row>
    <row r="175" spans="1:24" x14ac:dyDescent="0.15">
      <c r="A175" s="14"/>
      <c r="B175" s="14" t="str">
        <f t="shared" si="68"/>
        <v>defeat</v>
      </c>
      <c r="C175" s="35"/>
      <c r="D175" s="1" t="s">
        <v>32</v>
      </c>
      <c r="E175" s="1">
        <f t="shared" ca="1" si="70"/>
        <v>2</v>
      </c>
      <c r="F175" s="30">
        <f t="shared" ca="1" si="70"/>
        <v>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69"/>
        <v>2</v>
      </c>
    </row>
    <row r="176" spans="1:24" x14ac:dyDescent="0.15">
      <c r="A176" s="14"/>
      <c r="B176" s="14" t="str">
        <f t="shared" si="68"/>
        <v>defeat</v>
      </c>
      <c r="C176" s="35"/>
      <c r="D176" s="1" t="s">
        <v>33</v>
      </c>
      <c r="E176" s="1">
        <f t="shared" ca="1" si="70"/>
        <v>9</v>
      </c>
      <c r="F176" s="30">
        <f t="shared" ca="1" si="70"/>
        <v>2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69"/>
        <v>11</v>
      </c>
    </row>
    <row r="177" spans="1:24" x14ac:dyDescent="0.15">
      <c r="A177" s="14"/>
      <c r="B177" s="14" t="str">
        <f t="shared" si="68"/>
        <v>defeat</v>
      </c>
      <c r="C177" s="35"/>
      <c r="D177" s="1" t="s">
        <v>34</v>
      </c>
      <c r="E177" s="1">
        <f t="shared" ca="1" si="70"/>
        <v>0</v>
      </c>
      <c r="F177" s="30">
        <f t="shared" ca="1" si="70"/>
        <v>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69"/>
        <v>0</v>
      </c>
    </row>
    <row r="178" spans="1:24" x14ac:dyDescent="0.15">
      <c r="A178" s="14"/>
      <c r="B178" s="14" t="str">
        <f t="shared" si="68"/>
        <v>defeat</v>
      </c>
      <c r="C178" s="35"/>
      <c r="D178" s="1" t="s">
        <v>35</v>
      </c>
      <c r="E178" s="1">
        <f t="shared" ca="1" si="70"/>
        <v>3</v>
      </c>
      <c r="F178" s="30">
        <f t="shared" ca="1" si="70"/>
        <v>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69"/>
        <v>3</v>
      </c>
    </row>
    <row r="179" spans="1:24" x14ac:dyDescent="0.15">
      <c r="A179" s="14"/>
      <c r="B179" s="14" t="str">
        <f t="shared" si="68"/>
        <v>defeat</v>
      </c>
      <c r="C179" s="36" t="s">
        <v>116</v>
      </c>
      <c r="D179" s="12" t="s">
        <v>117</v>
      </c>
      <c r="E179" s="12">
        <f ca="1">SUMIFS(INDIRECT($D$111&amp;E$111&amp;"!D:D"),INDIRECT($D$111&amp;E$111&amp;"!B:B"),$B179)</f>
        <v>43</v>
      </c>
      <c r="F179" s="30">
        <f ca="1">SUMIFS(INDIRECT($D$111&amp;F$111&amp;"!D:D"),INDIRECT($D$111&amp;F$111&amp;"!B:B"),$B179)</f>
        <v>33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69"/>
        <v>76</v>
      </c>
    </row>
    <row r="180" spans="1:24" x14ac:dyDescent="0.15">
      <c r="A180" s="14"/>
      <c r="B180" s="14" t="str">
        <f t="shared" si="68"/>
        <v>defeat</v>
      </c>
      <c r="C180" s="38"/>
      <c r="D180" s="12" t="s">
        <v>118</v>
      </c>
      <c r="E180" s="12">
        <f ca="1">SUMIFS(INDIRECT($D$111&amp;E$111&amp;"!E:E"),INDIRECT($D$111&amp;E$111&amp;"!B:B"),$B180)</f>
        <v>95</v>
      </c>
      <c r="F180" s="30">
        <f ca="1">SUMIFS(INDIRECT($D$111&amp;F$111&amp;"!E:E"),INDIRECT($D$111&amp;F$111&amp;"!B:B"),$B180)</f>
        <v>42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69"/>
        <v>137</v>
      </c>
    </row>
    <row r="181" spans="1:24" x14ac:dyDescent="0.15">
      <c r="A181" s="14"/>
      <c r="B181" s="14" t="str">
        <f t="shared" si="68"/>
        <v>defeat</v>
      </c>
      <c r="C181" s="36" t="s">
        <v>37</v>
      </c>
      <c r="D181" s="1" t="s">
        <v>38</v>
      </c>
      <c r="E181" s="1">
        <f ca="1">COUNTIFS(INDIRECT($D$111&amp;E$111&amp;"!F:F"),$D181,INDIRECT($D$111&amp;E$111&amp;"!B:B"),$B181)</f>
        <v>9</v>
      </c>
      <c r="F181" s="30">
        <f ca="1">COUNTIFS(INDIRECT($D$111&amp;F$111&amp;"!F:F"),$D181,INDIRECT($D$111&amp;F$111&amp;"!B:B"),$B181)</f>
        <v>4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69"/>
        <v>13</v>
      </c>
    </row>
    <row r="182" spans="1:24" x14ac:dyDescent="0.15">
      <c r="A182" s="14"/>
      <c r="B182" s="14" t="str">
        <f t="shared" si="68"/>
        <v>defeat</v>
      </c>
      <c r="C182" s="38"/>
      <c r="D182" s="1" t="s">
        <v>39</v>
      </c>
      <c r="E182" s="1">
        <f ca="1">COUNTIFS(INDIRECT($D$111&amp;E$111&amp;"!F:F"),$D182,INDIRECT($D$111&amp;E$111&amp;"!B:B"),$B182)</f>
        <v>8</v>
      </c>
      <c r="F182" s="30">
        <f ca="1">COUNTIFS(INDIRECT($D$111&amp;F$111&amp;"!F:F"),$D182,INDIRECT($D$111&amp;F$111&amp;"!B:B"),$B182)</f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69"/>
        <v>13</v>
      </c>
    </row>
    <row r="183" spans="1:24" x14ac:dyDescent="0.15">
      <c r="A183" s="14"/>
      <c r="B183" s="14" t="str">
        <f t="shared" si="68"/>
        <v>defeat</v>
      </c>
      <c r="C183" s="36" t="s">
        <v>76</v>
      </c>
      <c r="D183" s="1" t="s">
        <v>78</v>
      </c>
      <c r="E183" s="1">
        <f t="shared" ref="E183:F185" ca="1" si="71">COUNTIFS(INDIRECT($D$111&amp;E$111&amp;"!G:G"),$D183,INDIRECT($D$111&amp;E$111&amp;"!B:B"),$B183)</f>
        <v>8</v>
      </c>
      <c r="F183" s="30">
        <f t="shared" ca="1" si="71"/>
        <v>2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69"/>
        <v>10</v>
      </c>
    </row>
    <row r="184" spans="1:24" x14ac:dyDescent="0.15">
      <c r="A184" s="14"/>
      <c r="B184" s="14" t="str">
        <f t="shared" si="68"/>
        <v>defeat</v>
      </c>
      <c r="C184" s="37"/>
      <c r="D184" s="1" t="s">
        <v>79</v>
      </c>
      <c r="E184" s="1">
        <f t="shared" ca="1" si="71"/>
        <v>2</v>
      </c>
      <c r="F184" s="30">
        <f t="shared" ca="1" si="71"/>
        <v>1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69"/>
        <v>3</v>
      </c>
    </row>
    <row r="185" spans="1:24" x14ac:dyDescent="0.15">
      <c r="A185" s="14"/>
      <c r="B185" s="14" t="str">
        <f t="shared" si="68"/>
        <v>defeat</v>
      </c>
      <c r="C185" s="38"/>
      <c r="D185" s="1" t="s">
        <v>77</v>
      </c>
      <c r="E185" s="1">
        <f t="shared" ca="1" si="71"/>
        <v>7</v>
      </c>
      <c r="F185" s="30">
        <f t="shared" ca="1" si="71"/>
        <v>6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69"/>
        <v>13</v>
      </c>
    </row>
    <row r="186" spans="1:24" x14ac:dyDescent="0.15">
      <c r="A186" s="14"/>
      <c r="B186" s="14" t="str">
        <f t="shared" si="68"/>
        <v>defeat</v>
      </c>
      <c r="C186" s="36" t="s">
        <v>80</v>
      </c>
      <c r="D186" s="1" t="s">
        <v>81</v>
      </c>
      <c r="E186" s="1">
        <f ca="1">COUNTIFS(INDIRECT($D$111&amp;E$111&amp;"!H:H"),$D186,INDIRECT($D$111&amp;E$111&amp;"!B:B"),$B186)</f>
        <v>9</v>
      </c>
      <c r="F186" s="30">
        <f ca="1">COUNTIFS(INDIRECT($D$111&amp;F$111&amp;"!H:H"),$D186,INDIRECT($D$111&amp;F$111&amp;"!B:B"),$B186)</f>
        <v>6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69"/>
        <v>15</v>
      </c>
    </row>
    <row r="187" spans="1:24" x14ac:dyDescent="0.15">
      <c r="A187" s="14"/>
      <c r="B187" s="14" t="str">
        <f t="shared" si="68"/>
        <v>defeat</v>
      </c>
      <c r="C187" s="38"/>
      <c r="D187" s="1" t="s">
        <v>82</v>
      </c>
      <c r="E187" s="1">
        <f ca="1">COUNTIFS(INDIRECT($D$111&amp;E$111&amp;"!H:H"),$D187,INDIRECT($D$111&amp;E$111&amp;"!B:B"),$B187)</f>
        <v>8</v>
      </c>
      <c r="F187" s="30">
        <f ca="1">COUNTIFS(INDIRECT($D$111&amp;F$111&amp;"!H:H"),$D187,INDIRECT($D$111&amp;F$111&amp;"!B:B"),$B187)</f>
        <v>3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69"/>
        <v>11</v>
      </c>
    </row>
    <row r="188" spans="1:24" x14ac:dyDescent="0.15">
      <c r="A188" s="14"/>
      <c r="B188" s="14" t="str">
        <f t="shared" si="68"/>
        <v>defeat</v>
      </c>
      <c r="C188" s="36" t="s">
        <v>36</v>
      </c>
      <c r="D188" s="1" t="s">
        <v>63</v>
      </c>
      <c r="E188" s="1">
        <f ca="1">COUNTIFS(INDIRECT($D$111&amp;E$111&amp;"!C:C"),$D188,INDIRECT($D$111&amp;E$111&amp;"!B:B"),$B188)</f>
        <v>2</v>
      </c>
      <c r="F188" s="30">
        <f ca="1">COUNTIFS(INDIRECT($D$111&amp;F$111&amp;"!C:C"),$D188,INDIRECT($D$111&amp;F$111&amp;"!B:B"),$B188)</f>
        <v>2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72">SUM(E188:W188)</f>
        <v>4</v>
      </c>
    </row>
    <row r="189" spans="1:24" x14ac:dyDescent="0.15">
      <c r="A189" s="14"/>
      <c r="B189" s="14" t="str">
        <f t="shared" si="68"/>
        <v>defeat</v>
      </c>
      <c r="C189" s="37"/>
      <c r="D189" s="1" t="s">
        <v>70</v>
      </c>
      <c r="E189" s="1">
        <f t="shared" ref="E189:F224" ca="1" si="73">COUNTIFS(INDIRECT($D$111&amp;E$111&amp;"!C:C"),$D189,INDIRECT($D$111&amp;E$111&amp;"!B:B"),$B189)</f>
        <v>0</v>
      </c>
      <c r="F189" s="30">
        <f t="shared" ca="1" si="73"/>
        <v>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72"/>
        <v>0</v>
      </c>
    </row>
    <row r="190" spans="1:24" x14ac:dyDescent="0.15">
      <c r="A190" s="14"/>
      <c r="B190" s="14" t="str">
        <f t="shared" si="68"/>
        <v>defeat</v>
      </c>
      <c r="C190" s="37"/>
      <c r="D190" s="1" t="s">
        <v>69</v>
      </c>
      <c r="E190" s="1">
        <f t="shared" ca="1" si="73"/>
        <v>0</v>
      </c>
      <c r="F190" s="30">
        <f t="shared" ca="1" si="73"/>
        <v>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72"/>
        <v>0</v>
      </c>
    </row>
    <row r="191" spans="1:24" x14ac:dyDescent="0.15">
      <c r="A191" s="14"/>
      <c r="B191" s="14" t="str">
        <f t="shared" si="68"/>
        <v>defeat</v>
      </c>
      <c r="C191" s="37"/>
      <c r="D191" s="1" t="s">
        <v>3</v>
      </c>
      <c r="E191" s="1">
        <f t="shared" ca="1" si="73"/>
        <v>2</v>
      </c>
      <c r="F191" s="30">
        <f t="shared" ca="1" si="73"/>
        <v>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72"/>
        <v>3</v>
      </c>
    </row>
    <row r="192" spans="1:24" x14ac:dyDescent="0.15">
      <c r="A192" s="14"/>
      <c r="B192" s="14" t="str">
        <f t="shared" si="68"/>
        <v>defeat</v>
      </c>
      <c r="C192" s="37"/>
      <c r="D192" s="1" t="s">
        <v>57</v>
      </c>
      <c r="E192" s="1">
        <f t="shared" ca="1" si="73"/>
        <v>0</v>
      </c>
      <c r="F192" s="30">
        <f t="shared" ca="1" si="73"/>
        <v>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72"/>
        <v>0</v>
      </c>
    </row>
    <row r="193" spans="1:24" x14ac:dyDescent="0.15">
      <c r="A193" s="14"/>
      <c r="B193" s="14" t="str">
        <f t="shared" si="68"/>
        <v>defeat</v>
      </c>
      <c r="C193" s="37"/>
      <c r="D193" s="1" t="s">
        <v>0</v>
      </c>
      <c r="E193" s="1">
        <f t="shared" ca="1" si="73"/>
        <v>1</v>
      </c>
      <c r="F193" s="30">
        <f t="shared" ca="1" si="73"/>
        <v>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72"/>
        <v>2</v>
      </c>
    </row>
    <row r="194" spans="1:24" x14ac:dyDescent="0.15">
      <c r="A194" s="14"/>
      <c r="B194" s="14" t="str">
        <f t="shared" si="68"/>
        <v>defeat</v>
      </c>
      <c r="C194" s="37"/>
      <c r="D194" s="1" t="s">
        <v>44</v>
      </c>
      <c r="E194" s="1">
        <f t="shared" ca="1" si="73"/>
        <v>0</v>
      </c>
      <c r="F194" s="30">
        <f t="shared" ca="1" si="73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72"/>
        <v>0</v>
      </c>
    </row>
    <row r="195" spans="1:24" x14ac:dyDescent="0.15">
      <c r="A195" s="14"/>
      <c r="B195" s="14" t="str">
        <f t="shared" si="68"/>
        <v>defeat</v>
      </c>
      <c r="C195" s="37"/>
      <c r="D195" s="1" t="s">
        <v>54</v>
      </c>
      <c r="E195" s="1">
        <f t="shared" ca="1" si="73"/>
        <v>0</v>
      </c>
      <c r="F195" s="30">
        <f t="shared" ca="1" si="73"/>
        <v>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72"/>
        <v>0</v>
      </c>
    </row>
    <row r="196" spans="1:24" x14ac:dyDescent="0.15">
      <c r="A196" s="14"/>
      <c r="B196" s="14" t="str">
        <f t="shared" si="68"/>
        <v>defeat</v>
      </c>
      <c r="C196" s="37"/>
      <c r="D196" s="1" t="s">
        <v>61</v>
      </c>
      <c r="E196" s="1">
        <f t="shared" ca="1" si="73"/>
        <v>1</v>
      </c>
      <c r="F196" s="30">
        <f t="shared" ca="1" si="73"/>
        <v>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72"/>
        <v>1</v>
      </c>
    </row>
    <row r="197" spans="1:24" x14ac:dyDescent="0.15">
      <c r="A197" s="14"/>
      <c r="B197" s="14" t="str">
        <f t="shared" si="68"/>
        <v>defeat</v>
      </c>
      <c r="C197" s="37"/>
      <c r="D197" s="1" t="s">
        <v>62</v>
      </c>
      <c r="E197" s="1">
        <f t="shared" ca="1" si="73"/>
        <v>0</v>
      </c>
      <c r="F197" s="30">
        <f t="shared" ca="1" si="73"/>
        <v>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72"/>
        <v>0</v>
      </c>
    </row>
    <row r="198" spans="1:24" x14ac:dyDescent="0.15">
      <c r="A198" s="14"/>
      <c r="B198" s="14" t="str">
        <f t="shared" si="68"/>
        <v>defeat</v>
      </c>
      <c r="C198" s="37"/>
      <c r="D198" s="1" t="s">
        <v>67</v>
      </c>
      <c r="E198" s="1">
        <f t="shared" ca="1" si="73"/>
        <v>0</v>
      </c>
      <c r="F198" s="30">
        <f t="shared" ca="1" si="73"/>
        <v>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72"/>
        <v>0</v>
      </c>
    </row>
    <row r="199" spans="1:24" x14ac:dyDescent="0.15">
      <c r="A199" s="14"/>
      <c r="B199" s="14" t="str">
        <f t="shared" si="68"/>
        <v>defeat</v>
      </c>
      <c r="C199" s="37"/>
      <c r="D199" s="1" t="s">
        <v>46</v>
      </c>
      <c r="E199" s="1">
        <f t="shared" ca="1" si="73"/>
        <v>0</v>
      </c>
      <c r="F199" s="30">
        <f t="shared" ca="1" si="73"/>
        <v>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72"/>
        <v>0</v>
      </c>
    </row>
    <row r="200" spans="1:24" x14ac:dyDescent="0.15">
      <c r="A200" s="14"/>
      <c r="B200" s="14" t="str">
        <f t="shared" si="68"/>
        <v>defeat</v>
      </c>
      <c r="C200" s="37"/>
      <c r="D200" s="1" t="s">
        <v>56</v>
      </c>
      <c r="E200" s="1">
        <f t="shared" ca="1" si="73"/>
        <v>0</v>
      </c>
      <c r="F200" s="30">
        <f t="shared" ca="1" si="73"/>
        <v>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72"/>
        <v>0</v>
      </c>
    </row>
    <row r="201" spans="1:24" x14ac:dyDescent="0.15">
      <c r="A201" s="14"/>
      <c r="B201" s="14" t="str">
        <f t="shared" si="68"/>
        <v>defeat</v>
      </c>
      <c r="C201" s="37"/>
      <c r="D201" s="1" t="s">
        <v>72</v>
      </c>
      <c r="E201" s="1">
        <f t="shared" ca="1" si="73"/>
        <v>0</v>
      </c>
      <c r="F201" s="30">
        <f t="shared" ca="1" si="73"/>
        <v>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72"/>
        <v>0</v>
      </c>
    </row>
    <row r="202" spans="1:24" x14ac:dyDescent="0.15">
      <c r="A202" s="14"/>
      <c r="B202" s="14" t="str">
        <f t="shared" si="68"/>
        <v>defeat</v>
      </c>
      <c r="C202" s="37"/>
      <c r="D202" s="1" t="s">
        <v>66</v>
      </c>
      <c r="E202" s="1">
        <f t="shared" ca="1" si="73"/>
        <v>0</v>
      </c>
      <c r="F202" s="30">
        <f t="shared" ca="1" si="73"/>
        <v>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72"/>
        <v>0</v>
      </c>
    </row>
    <row r="203" spans="1:24" x14ac:dyDescent="0.15">
      <c r="A203" s="14"/>
      <c r="B203" s="14" t="str">
        <f t="shared" si="68"/>
        <v>defeat</v>
      </c>
      <c r="C203" s="37"/>
      <c r="D203" s="1" t="s">
        <v>58</v>
      </c>
      <c r="E203" s="1">
        <f t="shared" ca="1" si="73"/>
        <v>0</v>
      </c>
      <c r="F203" s="30">
        <f t="shared" ca="1" si="73"/>
        <v>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72"/>
        <v>0</v>
      </c>
    </row>
    <row r="204" spans="1:24" x14ac:dyDescent="0.15">
      <c r="A204" s="14"/>
      <c r="B204" s="14" t="str">
        <f t="shared" si="68"/>
        <v>defeat</v>
      </c>
      <c r="C204" s="37"/>
      <c r="D204" s="1" t="s">
        <v>48</v>
      </c>
      <c r="E204" s="1">
        <f t="shared" ca="1" si="73"/>
        <v>0</v>
      </c>
      <c r="F204" s="30">
        <f t="shared" ca="1" si="73"/>
        <v>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72"/>
        <v>0</v>
      </c>
    </row>
    <row r="205" spans="1:24" x14ac:dyDescent="0.15">
      <c r="A205" s="14"/>
      <c r="B205" s="14" t="str">
        <f t="shared" si="68"/>
        <v>defeat</v>
      </c>
      <c r="C205" s="37"/>
      <c r="D205" s="1" t="s">
        <v>47</v>
      </c>
      <c r="E205" s="1">
        <f t="shared" ca="1" si="73"/>
        <v>0</v>
      </c>
      <c r="F205" s="30">
        <f t="shared" ca="1" si="73"/>
        <v>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72"/>
        <v>0</v>
      </c>
    </row>
    <row r="206" spans="1:24" x14ac:dyDescent="0.15">
      <c r="A206" s="14"/>
      <c r="B206" s="14" t="str">
        <f t="shared" ref="B206:B224" si="74">$D$115</f>
        <v>defeat</v>
      </c>
      <c r="C206" s="37"/>
      <c r="D206" s="1" t="s">
        <v>1</v>
      </c>
      <c r="E206" s="1">
        <f t="shared" ca="1" si="73"/>
        <v>1</v>
      </c>
      <c r="F206" s="30">
        <f t="shared" ca="1" si="73"/>
        <v>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72"/>
        <v>1</v>
      </c>
    </row>
    <row r="207" spans="1:24" x14ac:dyDescent="0.15">
      <c r="A207" s="14"/>
      <c r="B207" s="14" t="str">
        <f t="shared" si="74"/>
        <v>defeat</v>
      </c>
      <c r="C207" s="37"/>
      <c r="D207" s="1" t="s">
        <v>2</v>
      </c>
      <c r="E207" s="1">
        <f t="shared" ca="1" si="73"/>
        <v>3</v>
      </c>
      <c r="F207" s="30">
        <f t="shared" ca="1" si="73"/>
        <v>1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72"/>
        <v>4</v>
      </c>
    </row>
    <row r="208" spans="1:24" x14ac:dyDescent="0.15">
      <c r="A208" s="14"/>
      <c r="B208" s="14" t="str">
        <f t="shared" si="74"/>
        <v>defeat</v>
      </c>
      <c r="C208" s="37"/>
      <c r="D208" s="1" t="s">
        <v>4</v>
      </c>
      <c r="E208" s="1">
        <f t="shared" ca="1" si="73"/>
        <v>2</v>
      </c>
      <c r="F208" s="30">
        <f t="shared" ca="1" si="73"/>
        <v>3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72"/>
        <v>5</v>
      </c>
    </row>
    <row r="209" spans="1:24" x14ac:dyDescent="0.15">
      <c r="A209" s="14"/>
      <c r="B209" s="14" t="str">
        <f t="shared" si="74"/>
        <v>defeat</v>
      </c>
      <c r="C209" s="37"/>
      <c r="D209" s="1" t="s">
        <v>45</v>
      </c>
      <c r="E209" s="1">
        <f t="shared" ca="1" si="73"/>
        <v>0</v>
      </c>
      <c r="F209" s="30">
        <f t="shared" ca="1" si="73"/>
        <v>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72"/>
        <v>0</v>
      </c>
    </row>
    <row r="210" spans="1:24" x14ac:dyDescent="0.15">
      <c r="A210" s="14"/>
      <c r="B210" s="14" t="str">
        <f t="shared" si="74"/>
        <v>defeat</v>
      </c>
      <c r="C210" s="37"/>
      <c r="D210" s="1" t="s">
        <v>50</v>
      </c>
      <c r="E210" s="1">
        <f t="shared" ca="1" si="73"/>
        <v>0</v>
      </c>
      <c r="F210" s="30">
        <f t="shared" ca="1" si="73"/>
        <v>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72"/>
        <v>0</v>
      </c>
    </row>
    <row r="211" spans="1:24" x14ac:dyDescent="0.15">
      <c r="A211" s="14"/>
      <c r="B211" s="14" t="str">
        <f t="shared" si="74"/>
        <v>defeat</v>
      </c>
      <c r="C211" s="37"/>
      <c r="D211" s="1" t="s">
        <v>49</v>
      </c>
      <c r="E211" s="1">
        <f t="shared" ca="1" si="73"/>
        <v>0</v>
      </c>
      <c r="F211" s="30">
        <f t="shared" ca="1" si="73"/>
        <v>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72"/>
        <v>0</v>
      </c>
    </row>
    <row r="212" spans="1:24" x14ac:dyDescent="0.15">
      <c r="A212" s="14"/>
      <c r="B212" s="14" t="str">
        <f t="shared" si="74"/>
        <v>defeat</v>
      </c>
      <c r="C212" s="37"/>
      <c r="D212" s="1" t="s">
        <v>51</v>
      </c>
      <c r="E212" s="1">
        <f t="shared" ca="1" si="73"/>
        <v>0</v>
      </c>
      <c r="F212" s="30">
        <f t="shared" ca="1" si="73"/>
        <v>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72"/>
        <v>0</v>
      </c>
    </row>
    <row r="213" spans="1:24" x14ac:dyDescent="0.15">
      <c r="A213" s="14"/>
      <c r="B213" s="14" t="str">
        <f t="shared" si="74"/>
        <v>defeat</v>
      </c>
      <c r="C213" s="37"/>
      <c r="D213" s="1" t="s">
        <v>55</v>
      </c>
      <c r="E213" s="1">
        <f t="shared" ca="1" si="73"/>
        <v>0</v>
      </c>
      <c r="F213" s="30">
        <f t="shared" ca="1" si="73"/>
        <v>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72"/>
        <v>0</v>
      </c>
    </row>
    <row r="214" spans="1:24" x14ac:dyDescent="0.15">
      <c r="A214" s="14"/>
      <c r="B214" s="14" t="str">
        <f t="shared" si="74"/>
        <v>defeat</v>
      </c>
      <c r="C214" s="37"/>
      <c r="D214" s="1" t="s">
        <v>75</v>
      </c>
      <c r="E214" s="1">
        <f t="shared" ca="1" si="73"/>
        <v>0</v>
      </c>
      <c r="F214" s="30">
        <f t="shared" ca="1" si="73"/>
        <v>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72"/>
        <v>0</v>
      </c>
    </row>
    <row r="215" spans="1:24" x14ac:dyDescent="0.15">
      <c r="A215" s="14"/>
      <c r="B215" s="14" t="str">
        <f t="shared" si="74"/>
        <v>defeat</v>
      </c>
      <c r="C215" s="37"/>
      <c r="D215" s="1" t="s">
        <v>64</v>
      </c>
      <c r="E215" s="1">
        <f t="shared" ca="1" si="73"/>
        <v>0</v>
      </c>
      <c r="F215" s="30">
        <f t="shared" ca="1" si="73"/>
        <v>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72"/>
        <v>0</v>
      </c>
    </row>
    <row r="216" spans="1:24" x14ac:dyDescent="0.15">
      <c r="A216" s="14"/>
      <c r="B216" s="14" t="str">
        <f t="shared" si="74"/>
        <v>defeat</v>
      </c>
      <c r="C216" s="37"/>
      <c r="D216" s="1" t="s">
        <v>65</v>
      </c>
      <c r="E216" s="1">
        <f t="shared" ca="1" si="73"/>
        <v>0</v>
      </c>
      <c r="F216" s="30">
        <f t="shared" ca="1" si="73"/>
        <v>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72"/>
        <v>0</v>
      </c>
    </row>
    <row r="217" spans="1:24" x14ac:dyDescent="0.15">
      <c r="A217" s="14"/>
      <c r="B217" s="14" t="str">
        <f t="shared" si="74"/>
        <v>defeat</v>
      </c>
      <c r="C217" s="37"/>
      <c r="D217" s="1" t="s">
        <v>52</v>
      </c>
      <c r="E217" s="1">
        <f t="shared" ca="1" si="73"/>
        <v>0</v>
      </c>
      <c r="F217" s="30">
        <f t="shared" ca="1" si="73"/>
        <v>1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72"/>
        <v>1</v>
      </c>
    </row>
    <row r="218" spans="1:24" x14ac:dyDescent="0.15">
      <c r="A218" s="14"/>
      <c r="B218" s="14" t="str">
        <f t="shared" si="74"/>
        <v>defeat</v>
      </c>
      <c r="C218" s="37"/>
      <c r="D218" s="1" t="s">
        <v>53</v>
      </c>
      <c r="E218" s="1">
        <f t="shared" ca="1" si="73"/>
        <v>0</v>
      </c>
      <c r="F218" s="30">
        <f t="shared" ca="1" si="73"/>
        <v>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72"/>
        <v>0</v>
      </c>
    </row>
    <row r="219" spans="1:24" x14ac:dyDescent="0.15">
      <c r="A219" s="14"/>
      <c r="B219" s="14" t="str">
        <f t="shared" si="74"/>
        <v>defeat</v>
      </c>
      <c r="C219" s="37"/>
      <c r="D219" s="1" t="s">
        <v>60</v>
      </c>
      <c r="E219" s="1">
        <f t="shared" ca="1" si="73"/>
        <v>5</v>
      </c>
      <c r="F219" s="30">
        <f t="shared" ca="1" si="73"/>
        <v>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72"/>
        <v>5</v>
      </c>
    </row>
    <row r="220" spans="1:24" x14ac:dyDescent="0.15">
      <c r="A220" s="14"/>
      <c r="B220" s="14" t="str">
        <f t="shared" si="74"/>
        <v>defeat</v>
      </c>
      <c r="C220" s="37"/>
      <c r="D220" s="1" t="s">
        <v>68</v>
      </c>
      <c r="E220" s="1">
        <f t="shared" ca="1" si="73"/>
        <v>0</v>
      </c>
      <c r="F220" s="30">
        <f t="shared" ca="1" si="73"/>
        <v>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72"/>
        <v>0</v>
      </c>
    </row>
    <row r="221" spans="1:24" x14ac:dyDescent="0.15">
      <c r="A221" s="14"/>
      <c r="B221" s="14" t="str">
        <f t="shared" si="74"/>
        <v>defeat</v>
      </c>
      <c r="C221" s="37"/>
      <c r="D221" s="1" t="s">
        <v>71</v>
      </c>
      <c r="E221" s="1">
        <f t="shared" ca="1" si="73"/>
        <v>0</v>
      </c>
      <c r="F221" s="30">
        <f t="shared" ca="1" si="73"/>
        <v>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72"/>
        <v>0</v>
      </c>
    </row>
    <row r="222" spans="1:24" x14ac:dyDescent="0.15">
      <c r="A222" s="14"/>
      <c r="B222" s="14" t="str">
        <f t="shared" si="74"/>
        <v>defeat</v>
      </c>
      <c r="C222" s="37"/>
      <c r="D222" s="1" t="s">
        <v>73</v>
      </c>
      <c r="E222" s="1">
        <f t="shared" ca="1" si="73"/>
        <v>0</v>
      </c>
      <c r="F222" s="30">
        <f t="shared" ca="1" si="73"/>
        <v>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72"/>
        <v>0</v>
      </c>
    </row>
    <row r="223" spans="1:24" x14ac:dyDescent="0.15">
      <c r="A223" s="14"/>
      <c r="B223" s="14" t="str">
        <f t="shared" si="74"/>
        <v>defeat</v>
      </c>
      <c r="C223" s="37"/>
      <c r="D223" s="1" t="s">
        <v>59</v>
      </c>
      <c r="E223" s="1">
        <f t="shared" ca="1" si="73"/>
        <v>0</v>
      </c>
      <c r="F223" s="30">
        <f t="shared" ca="1" si="73"/>
        <v>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72"/>
        <v>0</v>
      </c>
    </row>
    <row r="224" spans="1:24" x14ac:dyDescent="0.15">
      <c r="A224" s="14"/>
      <c r="B224" s="14" t="str">
        <f t="shared" si="74"/>
        <v>defeat</v>
      </c>
      <c r="C224" s="38"/>
      <c r="D224" s="1" t="s">
        <v>74</v>
      </c>
      <c r="E224" s="1">
        <f t="shared" ca="1" si="73"/>
        <v>0</v>
      </c>
      <c r="F224" s="30">
        <f t="shared" ca="1" si="73"/>
        <v>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72"/>
        <v>0</v>
      </c>
    </row>
    <row r="225" spans="1:24" x14ac:dyDescent="0.15">
      <c r="A225" s="14"/>
      <c r="B225" s="14" t="str">
        <f>$D$116</f>
        <v>victory</v>
      </c>
      <c r="C225" s="35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30">
        <f ca="1">COUNTIFS(INDIRECT($D$111&amp;F$111&amp;"!A:A"),$D225,INDIRECT($D$111&amp;F$111&amp;"!B:B"),$B225)</f>
        <v>2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72"/>
        <v>3</v>
      </c>
    </row>
    <row r="226" spans="1:24" x14ac:dyDescent="0.15">
      <c r="A226" s="14"/>
      <c r="B226" s="14" t="str">
        <f t="shared" ref="B226:B291" si="75">$D$116</f>
        <v>victory</v>
      </c>
      <c r="C226" s="35"/>
      <c r="D226" s="1" t="s">
        <v>30</v>
      </c>
      <c r="E226" s="1">
        <f t="shared" ref="E226:F231" ca="1" si="76">COUNTIFS(INDIRECT($D$111&amp;E$111&amp;"!A:A"),$D226,INDIRECT($D$111&amp;E$111&amp;"!B:B"),$B226)</f>
        <v>2</v>
      </c>
      <c r="F226" s="30">
        <f t="shared" ca="1" si="76"/>
        <v>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72"/>
        <v>2</v>
      </c>
    </row>
    <row r="227" spans="1:24" x14ac:dyDescent="0.15">
      <c r="A227" s="14"/>
      <c r="B227" s="14" t="str">
        <f t="shared" si="75"/>
        <v>victory</v>
      </c>
      <c r="C227" s="35"/>
      <c r="D227" s="1" t="s">
        <v>31</v>
      </c>
      <c r="E227" s="1">
        <f t="shared" ca="1" si="76"/>
        <v>0</v>
      </c>
      <c r="F227" s="30">
        <f t="shared" ca="1" si="76"/>
        <v>3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72"/>
        <v>3</v>
      </c>
    </row>
    <row r="228" spans="1:24" x14ac:dyDescent="0.15">
      <c r="A228" s="14"/>
      <c r="B228" s="14" t="str">
        <f t="shared" si="75"/>
        <v>victory</v>
      </c>
      <c r="C228" s="35"/>
      <c r="D228" s="1" t="s">
        <v>32</v>
      </c>
      <c r="E228" s="1">
        <f t="shared" ca="1" si="76"/>
        <v>6</v>
      </c>
      <c r="F228" s="30">
        <f t="shared" ca="1" si="76"/>
        <v>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72"/>
        <v>6</v>
      </c>
    </row>
    <row r="229" spans="1:24" x14ac:dyDescent="0.15">
      <c r="A229" s="14"/>
      <c r="B229" s="14" t="str">
        <f t="shared" si="75"/>
        <v>victory</v>
      </c>
      <c r="C229" s="35"/>
      <c r="D229" s="1" t="s">
        <v>33</v>
      </c>
      <c r="E229" s="1">
        <f t="shared" ca="1" si="76"/>
        <v>9</v>
      </c>
      <c r="F229" s="30">
        <f t="shared" ca="1" si="76"/>
        <v>1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72"/>
        <v>10</v>
      </c>
    </row>
    <row r="230" spans="1:24" x14ac:dyDescent="0.15">
      <c r="A230" s="14"/>
      <c r="B230" s="14" t="str">
        <f t="shared" si="75"/>
        <v>victory</v>
      </c>
      <c r="C230" s="35"/>
      <c r="D230" s="1" t="s">
        <v>34</v>
      </c>
      <c r="E230" s="1">
        <f t="shared" ca="1" si="76"/>
        <v>0</v>
      </c>
      <c r="F230" s="30">
        <f t="shared" ca="1" si="76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72"/>
        <v>0</v>
      </c>
    </row>
    <row r="231" spans="1:24" x14ac:dyDescent="0.15">
      <c r="A231" s="14"/>
      <c r="B231" s="14" t="str">
        <f t="shared" si="75"/>
        <v>victory</v>
      </c>
      <c r="C231" s="35"/>
      <c r="D231" s="1" t="s">
        <v>35</v>
      </c>
      <c r="E231" s="1">
        <f t="shared" ca="1" si="76"/>
        <v>7</v>
      </c>
      <c r="F231" s="30">
        <f t="shared" ca="1" si="76"/>
        <v>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72"/>
        <v>7</v>
      </c>
    </row>
    <row r="232" spans="1:24" x14ac:dyDescent="0.15">
      <c r="A232" s="14"/>
      <c r="B232" s="14" t="str">
        <f t="shared" si="75"/>
        <v>victory</v>
      </c>
      <c r="C232" s="36" t="s">
        <v>116</v>
      </c>
      <c r="D232" s="12" t="s">
        <v>117</v>
      </c>
      <c r="E232" s="12">
        <f ca="1">SUMIFS(INDIRECT($D$111&amp;E$111&amp;"!D:D"),INDIRECT($D$111&amp;E$111&amp;"!B:B"),$B232)</f>
        <v>150</v>
      </c>
      <c r="F232" s="30">
        <f ca="1">SUMIFS(INDIRECT($D$111&amp;F$111&amp;"!D:D"),INDIRECT($D$111&amp;F$111&amp;"!B:B"),$B232)</f>
        <v>34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72"/>
        <v>184</v>
      </c>
    </row>
    <row r="233" spans="1:24" x14ac:dyDescent="0.15">
      <c r="A233" s="14"/>
      <c r="B233" s="14" t="str">
        <f t="shared" si="75"/>
        <v>victory</v>
      </c>
      <c r="C233" s="38"/>
      <c r="D233" s="12" t="s">
        <v>118</v>
      </c>
      <c r="E233" s="12">
        <f ca="1">SUMIFS(INDIRECT($D$111&amp;E$111&amp;"!E:E"),INDIRECT($D$111&amp;E$111&amp;"!B:B"),$B233)</f>
        <v>51</v>
      </c>
      <c r="F233" s="30">
        <f ca="1">SUMIFS(INDIRECT($D$111&amp;F$111&amp;"!E:E"),INDIRECT($D$111&amp;F$111&amp;"!B:B"),$B233)</f>
        <v>6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72"/>
        <v>57</v>
      </c>
    </row>
    <row r="234" spans="1:24" x14ac:dyDescent="0.15">
      <c r="A234" s="14"/>
      <c r="B234" s="14" t="str">
        <f t="shared" si="75"/>
        <v>victory</v>
      </c>
      <c r="C234" s="36" t="s">
        <v>37</v>
      </c>
      <c r="D234" s="1" t="s">
        <v>38</v>
      </c>
      <c r="E234" s="1">
        <f ca="1">COUNTIFS(INDIRECT($D$111&amp;E$111&amp;"!F:F"),$D234,INDIRECT($D$111&amp;E$111&amp;"!B:B"),$B234)</f>
        <v>13</v>
      </c>
      <c r="F234" s="30">
        <f ca="1">COUNTIFS(INDIRECT($D$111&amp;F$111&amp;"!F:F"),$D234,INDIRECT($D$111&amp;F$111&amp;"!B:B"),$B234)</f>
        <v>2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72"/>
        <v>15</v>
      </c>
    </row>
    <row r="235" spans="1:24" x14ac:dyDescent="0.15">
      <c r="A235" s="14"/>
      <c r="B235" s="14" t="str">
        <f t="shared" si="75"/>
        <v>victory</v>
      </c>
      <c r="C235" s="38"/>
      <c r="D235" s="1" t="s">
        <v>39</v>
      </c>
      <c r="E235" s="1">
        <f ca="1">COUNTIFS(INDIRECT($D$111&amp;E$111&amp;"!F:F"),$D235,INDIRECT($D$111&amp;E$111&amp;"!B:B"),$B235)</f>
        <v>12</v>
      </c>
      <c r="F235" s="30">
        <f ca="1">COUNTIFS(INDIRECT($D$111&amp;F$111&amp;"!F:F"),$D235,INDIRECT($D$111&amp;F$111&amp;"!B:B"),$B235)</f>
        <v>4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72"/>
        <v>16</v>
      </c>
    </row>
    <row r="236" spans="1:24" x14ac:dyDescent="0.15">
      <c r="A236" s="14"/>
      <c r="B236" s="14" t="str">
        <f t="shared" si="75"/>
        <v>victory</v>
      </c>
      <c r="C236" s="36" t="s">
        <v>76</v>
      </c>
      <c r="D236" s="1" t="s">
        <v>78</v>
      </c>
      <c r="E236" s="1">
        <f t="shared" ref="E236:F238" ca="1" si="77">COUNTIFS(INDIRECT($D$111&amp;E$111&amp;"!G:G"),$D236,INDIRECT($D$111&amp;E$111&amp;"!B:B"),$B236)</f>
        <v>9</v>
      </c>
      <c r="F236" s="30">
        <f t="shared" ca="1" si="77"/>
        <v>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72"/>
        <v>9</v>
      </c>
    </row>
    <row r="237" spans="1:24" x14ac:dyDescent="0.15">
      <c r="A237" s="14"/>
      <c r="B237" s="14" t="str">
        <f t="shared" si="75"/>
        <v>victory</v>
      </c>
      <c r="C237" s="37"/>
      <c r="D237" s="1" t="s">
        <v>79</v>
      </c>
      <c r="E237" s="1">
        <f t="shared" ca="1" si="77"/>
        <v>8</v>
      </c>
      <c r="F237" s="30">
        <f t="shared" ca="1" si="77"/>
        <v>3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72"/>
        <v>11</v>
      </c>
    </row>
    <row r="238" spans="1:24" x14ac:dyDescent="0.15">
      <c r="A238" s="14"/>
      <c r="B238" s="14" t="str">
        <f t="shared" si="75"/>
        <v>victory</v>
      </c>
      <c r="C238" s="38"/>
      <c r="D238" s="1" t="s">
        <v>77</v>
      </c>
      <c r="E238" s="1">
        <f t="shared" ca="1" si="77"/>
        <v>8</v>
      </c>
      <c r="F238" s="30">
        <f t="shared" ca="1" si="77"/>
        <v>3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72"/>
        <v>11</v>
      </c>
    </row>
    <row r="239" spans="1:24" x14ac:dyDescent="0.15">
      <c r="A239" s="14"/>
      <c r="B239" s="14" t="str">
        <f t="shared" si="75"/>
        <v>victory</v>
      </c>
      <c r="C239" s="36" t="s">
        <v>80</v>
      </c>
      <c r="D239" s="1" t="s">
        <v>81</v>
      </c>
      <c r="E239" s="1">
        <f ca="1">COUNTIFS(INDIRECT($D$111&amp;E$111&amp;"!H:H"),$D239,INDIRECT($D$111&amp;E$111&amp;"!B:B"),$B239)</f>
        <v>14</v>
      </c>
      <c r="F239" s="30">
        <f ca="1">COUNTIFS(INDIRECT($D$111&amp;F$111&amp;"!H:H"),$D239,INDIRECT($D$111&amp;F$111&amp;"!B:B"),$B239)</f>
        <v>6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72"/>
        <v>20</v>
      </c>
    </row>
    <row r="240" spans="1:24" x14ac:dyDescent="0.15">
      <c r="A240" s="14"/>
      <c r="B240" s="14" t="str">
        <f t="shared" si="75"/>
        <v>victory</v>
      </c>
      <c r="C240" s="38"/>
      <c r="D240" s="1" t="s">
        <v>82</v>
      </c>
      <c r="E240" s="1">
        <f ca="1">COUNTIFS(INDIRECT($D$111&amp;E$111&amp;"!H:H"),$D240,INDIRECT($D$111&amp;E$111&amp;"!B:B"),$B240)</f>
        <v>11</v>
      </c>
      <c r="F240" s="30">
        <f ca="1">COUNTIFS(INDIRECT($D$111&amp;F$111&amp;"!H:H"),$D240,INDIRECT($D$111&amp;F$111&amp;"!B:B"),$B240)</f>
        <v>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72"/>
        <v>11</v>
      </c>
    </row>
    <row r="241" spans="1:24" x14ac:dyDescent="0.15">
      <c r="A241" s="14"/>
      <c r="B241" s="14" t="str">
        <f t="shared" si="75"/>
        <v>victory</v>
      </c>
      <c r="C241" s="36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30">
        <f ca="1">COUNTIFS(INDIRECT($D$111&amp;F$111&amp;"!C:C"),$D241,INDIRECT($D$111&amp;F$111&amp;"!B:B"),$B241)</f>
        <v>1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78">SUM(E241:W241)</f>
        <v>2</v>
      </c>
    </row>
    <row r="242" spans="1:24" x14ac:dyDescent="0.15">
      <c r="A242" s="14"/>
      <c r="B242" s="14" t="str">
        <f t="shared" si="75"/>
        <v>victory</v>
      </c>
      <c r="C242" s="37"/>
      <c r="D242" s="1" t="s">
        <v>70</v>
      </c>
      <c r="E242" s="1">
        <f t="shared" ref="E242:F277" ca="1" si="79">COUNTIFS(INDIRECT($D$111&amp;E$111&amp;"!C:C"),$D242,INDIRECT($D$111&amp;E$111&amp;"!B:B"),$B242)</f>
        <v>0</v>
      </c>
      <c r="F242" s="30">
        <f t="shared" ca="1" si="79"/>
        <v>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78"/>
        <v>0</v>
      </c>
    </row>
    <row r="243" spans="1:24" x14ac:dyDescent="0.15">
      <c r="A243" s="14"/>
      <c r="B243" s="14" t="str">
        <f t="shared" si="75"/>
        <v>victory</v>
      </c>
      <c r="C243" s="37"/>
      <c r="D243" s="1" t="s">
        <v>69</v>
      </c>
      <c r="E243" s="1">
        <f t="shared" ca="1" si="79"/>
        <v>0</v>
      </c>
      <c r="F243" s="30">
        <f t="shared" ca="1" si="79"/>
        <v>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78"/>
        <v>0</v>
      </c>
    </row>
    <row r="244" spans="1:24" x14ac:dyDescent="0.15">
      <c r="A244" s="14"/>
      <c r="B244" s="14" t="str">
        <f t="shared" si="75"/>
        <v>victory</v>
      </c>
      <c r="C244" s="37"/>
      <c r="D244" s="1" t="s">
        <v>3</v>
      </c>
      <c r="E244" s="1">
        <f t="shared" ca="1" si="79"/>
        <v>2</v>
      </c>
      <c r="F244" s="30">
        <f t="shared" ca="1" si="79"/>
        <v>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78"/>
        <v>2</v>
      </c>
    </row>
    <row r="245" spans="1:24" x14ac:dyDescent="0.15">
      <c r="A245" s="14"/>
      <c r="B245" s="14" t="str">
        <f t="shared" si="75"/>
        <v>victory</v>
      </c>
      <c r="C245" s="37"/>
      <c r="D245" s="1" t="s">
        <v>57</v>
      </c>
      <c r="E245" s="1">
        <f t="shared" ca="1" si="79"/>
        <v>0</v>
      </c>
      <c r="F245" s="30">
        <f t="shared" ca="1" si="79"/>
        <v>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78"/>
        <v>0</v>
      </c>
    </row>
    <row r="246" spans="1:24" x14ac:dyDescent="0.15">
      <c r="A246" s="14"/>
      <c r="B246" s="14" t="str">
        <f t="shared" si="75"/>
        <v>victory</v>
      </c>
      <c r="C246" s="37"/>
      <c r="D246" s="1" t="s">
        <v>0</v>
      </c>
      <c r="E246" s="1">
        <f t="shared" ca="1" si="79"/>
        <v>3</v>
      </c>
      <c r="F246" s="30">
        <f t="shared" ca="1" si="79"/>
        <v>1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78"/>
        <v>4</v>
      </c>
    </row>
    <row r="247" spans="1:24" x14ac:dyDescent="0.15">
      <c r="A247" s="14"/>
      <c r="B247" s="14" t="str">
        <f t="shared" si="75"/>
        <v>victory</v>
      </c>
      <c r="C247" s="37"/>
      <c r="D247" s="1" t="s">
        <v>44</v>
      </c>
      <c r="E247" s="1">
        <f t="shared" ca="1" si="79"/>
        <v>0</v>
      </c>
      <c r="F247" s="30">
        <f t="shared" ca="1" si="79"/>
        <v>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78"/>
        <v>0</v>
      </c>
    </row>
    <row r="248" spans="1:24" x14ac:dyDescent="0.15">
      <c r="A248" s="14"/>
      <c r="B248" s="14" t="str">
        <f t="shared" si="75"/>
        <v>victory</v>
      </c>
      <c r="C248" s="37"/>
      <c r="D248" s="1" t="s">
        <v>54</v>
      </c>
      <c r="E248" s="1">
        <f t="shared" ca="1" si="79"/>
        <v>0</v>
      </c>
      <c r="F248" s="30">
        <f t="shared" ca="1" si="79"/>
        <v>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78"/>
        <v>0</v>
      </c>
    </row>
    <row r="249" spans="1:24" x14ac:dyDescent="0.15">
      <c r="A249" s="14"/>
      <c r="B249" s="14" t="str">
        <f t="shared" si="75"/>
        <v>victory</v>
      </c>
      <c r="C249" s="37"/>
      <c r="D249" s="1" t="s">
        <v>61</v>
      </c>
      <c r="E249" s="1">
        <f t="shared" ca="1" si="79"/>
        <v>4</v>
      </c>
      <c r="F249" s="30">
        <f t="shared" ca="1" si="79"/>
        <v>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78"/>
        <v>4</v>
      </c>
    </row>
    <row r="250" spans="1:24" x14ac:dyDescent="0.15">
      <c r="A250" s="14"/>
      <c r="B250" s="14" t="str">
        <f t="shared" si="75"/>
        <v>victory</v>
      </c>
      <c r="C250" s="37"/>
      <c r="D250" s="1" t="s">
        <v>62</v>
      </c>
      <c r="E250" s="1">
        <f t="shared" ca="1" si="79"/>
        <v>0</v>
      </c>
      <c r="F250" s="30">
        <f t="shared" ca="1" si="79"/>
        <v>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78"/>
        <v>0</v>
      </c>
    </row>
    <row r="251" spans="1:24" x14ac:dyDescent="0.15">
      <c r="A251" s="14"/>
      <c r="B251" s="14" t="str">
        <f t="shared" si="75"/>
        <v>victory</v>
      </c>
      <c r="C251" s="37"/>
      <c r="D251" s="1" t="s">
        <v>67</v>
      </c>
      <c r="E251" s="1">
        <f t="shared" ca="1" si="79"/>
        <v>0</v>
      </c>
      <c r="F251" s="30">
        <f t="shared" ca="1" si="79"/>
        <v>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78"/>
        <v>0</v>
      </c>
    </row>
    <row r="252" spans="1:24" x14ac:dyDescent="0.15">
      <c r="A252" s="14"/>
      <c r="B252" s="14" t="str">
        <f t="shared" si="75"/>
        <v>victory</v>
      </c>
      <c r="C252" s="37"/>
      <c r="D252" s="1" t="s">
        <v>46</v>
      </c>
      <c r="E252" s="1">
        <f t="shared" ca="1" si="79"/>
        <v>0</v>
      </c>
      <c r="F252" s="30">
        <f t="shared" ca="1" si="79"/>
        <v>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78"/>
        <v>0</v>
      </c>
    </row>
    <row r="253" spans="1:24" x14ac:dyDescent="0.15">
      <c r="A253" s="14"/>
      <c r="B253" s="14" t="str">
        <f t="shared" si="75"/>
        <v>victory</v>
      </c>
      <c r="C253" s="37"/>
      <c r="D253" s="1" t="s">
        <v>56</v>
      </c>
      <c r="E253" s="1">
        <f t="shared" ca="1" si="79"/>
        <v>0</v>
      </c>
      <c r="F253" s="30">
        <f t="shared" ca="1" si="79"/>
        <v>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78"/>
        <v>0</v>
      </c>
    </row>
    <row r="254" spans="1:24" x14ac:dyDescent="0.15">
      <c r="A254" s="14"/>
      <c r="B254" s="14" t="str">
        <f t="shared" si="75"/>
        <v>victory</v>
      </c>
      <c r="C254" s="37"/>
      <c r="D254" s="1" t="s">
        <v>72</v>
      </c>
      <c r="E254" s="1">
        <f t="shared" ca="1" si="79"/>
        <v>0</v>
      </c>
      <c r="F254" s="30">
        <f t="shared" ca="1" si="79"/>
        <v>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78"/>
        <v>0</v>
      </c>
    </row>
    <row r="255" spans="1:24" x14ac:dyDescent="0.15">
      <c r="A255" s="14"/>
      <c r="B255" s="14" t="str">
        <f t="shared" si="75"/>
        <v>victory</v>
      </c>
      <c r="C255" s="37"/>
      <c r="D255" s="1" t="s">
        <v>66</v>
      </c>
      <c r="E255" s="1">
        <f t="shared" ca="1" si="79"/>
        <v>0</v>
      </c>
      <c r="F255" s="30">
        <f t="shared" ca="1" si="79"/>
        <v>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78"/>
        <v>0</v>
      </c>
    </row>
    <row r="256" spans="1:24" x14ac:dyDescent="0.15">
      <c r="A256" s="14"/>
      <c r="B256" s="14" t="str">
        <f t="shared" si="75"/>
        <v>victory</v>
      </c>
      <c r="C256" s="37"/>
      <c r="D256" s="1" t="s">
        <v>58</v>
      </c>
      <c r="E256" s="1">
        <f t="shared" ca="1" si="79"/>
        <v>0</v>
      </c>
      <c r="F256" s="30">
        <f t="shared" ca="1" si="79"/>
        <v>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78"/>
        <v>0</v>
      </c>
    </row>
    <row r="257" spans="1:24" x14ac:dyDescent="0.15">
      <c r="A257" s="14"/>
      <c r="B257" s="14" t="str">
        <f t="shared" si="75"/>
        <v>victory</v>
      </c>
      <c r="C257" s="37"/>
      <c r="D257" s="1" t="s">
        <v>48</v>
      </c>
      <c r="E257" s="1">
        <f t="shared" ca="1" si="79"/>
        <v>0</v>
      </c>
      <c r="F257" s="30">
        <f t="shared" ca="1" si="79"/>
        <v>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78"/>
        <v>0</v>
      </c>
    </row>
    <row r="258" spans="1:24" x14ac:dyDescent="0.15">
      <c r="A258" s="14"/>
      <c r="B258" s="14" t="str">
        <f t="shared" si="75"/>
        <v>victory</v>
      </c>
      <c r="C258" s="37"/>
      <c r="D258" s="1" t="s">
        <v>47</v>
      </c>
      <c r="E258" s="1">
        <f t="shared" ca="1" si="79"/>
        <v>0</v>
      </c>
      <c r="F258" s="30">
        <f t="shared" ca="1" si="79"/>
        <v>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78"/>
        <v>0</v>
      </c>
    </row>
    <row r="259" spans="1:24" x14ac:dyDescent="0.15">
      <c r="A259" s="14"/>
      <c r="B259" s="14" t="str">
        <f t="shared" si="75"/>
        <v>victory</v>
      </c>
      <c r="C259" s="37"/>
      <c r="D259" s="1" t="s">
        <v>1</v>
      </c>
      <c r="E259" s="1">
        <f t="shared" ca="1" si="79"/>
        <v>2</v>
      </c>
      <c r="F259" s="30">
        <f t="shared" ca="1" si="79"/>
        <v>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78"/>
        <v>2</v>
      </c>
    </row>
    <row r="260" spans="1:24" x14ac:dyDescent="0.15">
      <c r="A260" s="14"/>
      <c r="B260" s="14" t="str">
        <f t="shared" si="75"/>
        <v>victory</v>
      </c>
      <c r="C260" s="37"/>
      <c r="D260" s="1" t="s">
        <v>2</v>
      </c>
      <c r="E260" s="1">
        <f t="shared" ca="1" si="79"/>
        <v>7</v>
      </c>
      <c r="F260" s="30">
        <f t="shared" ca="1" si="79"/>
        <v>3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78"/>
        <v>10</v>
      </c>
    </row>
    <row r="261" spans="1:24" x14ac:dyDescent="0.15">
      <c r="A261" s="14"/>
      <c r="B261" s="14" t="str">
        <f t="shared" si="75"/>
        <v>victory</v>
      </c>
      <c r="C261" s="37"/>
      <c r="D261" s="1" t="s">
        <v>4</v>
      </c>
      <c r="E261" s="1">
        <f t="shared" ca="1" si="79"/>
        <v>4</v>
      </c>
      <c r="F261" s="30">
        <f t="shared" ca="1" si="79"/>
        <v>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78"/>
        <v>4</v>
      </c>
    </row>
    <row r="262" spans="1:24" x14ac:dyDescent="0.15">
      <c r="A262" s="14"/>
      <c r="B262" s="14" t="str">
        <f t="shared" si="75"/>
        <v>victory</v>
      </c>
      <c r="C262" s="37"/>
      <c r="D262" s="1" t="s">
        <v>45</v>
      </c>
      <c r="E262" s="1">
        <f t="shared" ca="1" si="79"/>
        <v>0</v>
      </c>
      <c r="F262" s="30">
        <f t="shared" ca="1" si="79"/>
        <v>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78"/>
        <v>0</v>
      </c>
    </row>
    <row r="263" spans="1:24" x14ac:dyDescent="0.15">
      <c r="A263" s="14"/>
      <c r="B263" s="14" t="str">
        <f t="shared" si="75"/>
        <v>victory</v>
      </c>
      <c r="C263" s="37"/>
      <c r="D263" s="1" t="s">
        <v>50</v>
      </c>
      <c r="E263" s="1">
        <f t="shared" ca="1" si="79"/>
        <v>0</v>
      </c>
      <c r="F263" s="30">
        <f t="shared" ca="1" si="79"/>
        <v>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78"/>
        <v>0</v>
      </c>
    </row>
    <row r="264" spans="1:24" x14ac:dyDescent="0.15">
      <c r="A264" s="14"/>
      <c r="B264" s="14" t="str">
        <f t="shared" si="75"/>
        <v>victory</v>
      </c>
      <c r="C264" s="37"/>
      <c r="D264" s="1" t="s">
        <v>49</v>
      </c>
      <c r="E264" s="1">
        <f t="shared" ca="1" si="79"/>
        <v>0</v>
      </c>
      <c r="F264" s="30">
        <f t="shared" ca="1" si="79"/>
        <v>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78"/>
        <v>0</v>
      </c>
    </row>
    <row r="265" spans="1:24" x14ac:dyDescent="0.15">
      <c r="A265" s="14"/>
      <c r="B265" s="14" t="str">
        <f t="shared" si="75"/>
        <v>victory</v>
      </c>
      <c r="C265" s="37"/>
      <c r="D265" s="1" t="s">
        <v>51</v>
      </c>
      <c r="E265" s="1">
        <f t="shared" ca="1" si="79"/>
        <v>0</v>
      </c>
      <c r="F265" s="30">
        <f t="shared" ca="1" si="79"/>
        <v>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78"/>
        <v>0</v>
      </c>
    </row>
    <row r="266" spans="1:24" x14ac:dyDescent="0.15">
      <c r="A266" s="14"/>
      <c r="B266" s="14" t="str">
        <f t="shared" si="75"/>
        <v>victory</v>
      </c>
      <c r="C266" s="37"/>
      <c r="D266" s="1" t="s">
        <v>55</v>
      </c>
      <c r="E266" s="1">
        <f t="shared" ca="1" si="79"/>
        <v>0</v>
      </c>
      <c r="F266" s="30">
        <f t="shared" ca="1" si="79"/>
        <v>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78"/>
        <v>0</v>
      </c>
    </row>
    <row r="267" spans="1:24" x14ac:dyDescent="0.15">
      <c r="A267" s="14"/>
      <c r="B267" s="14" t="str">
        <f t="shared" si="75"/>
        <v>victory</v>
      </c>
      <c r="C267" s="37"/>
      <c r="D267" s="1" t="s">
        <v>75</v>
      </c>
      <c r="E267" s="1">
        <f t="shared" ca="1" si="79"/>
        <v>0</v>
      </c>
      <c r="F267" s="30">
        <f t="shared" ca="1" si="79"/>
        <v>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78"/>
        <v>0</v>
      </c>
    </row>
    <row r="268" spans="1:24" x14ac:dyDescent="0.15">
      <c r="A268" s="14"/>
      <c r="B268" s="14" t="str">
        <f t="shared" si="75"/>
        <v>victory</v>
      </c>
      <c r="C268" s="37"/>
      <c r="D268" s="1" t="s">
        <v>64</v>
      </c>
      <c r="E268" s="1">
        <f t="shared" ca="1" si="79"/>
        <v>0</v>
      </c>
      <c r="F268" s="30">
        <f t="shared" ca="1" si="79"/>
        <v>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78"/>
        <v>0</v>
      </c>
    </row>
    <row r="269" spans="1:24" x14ac:dyDescent="0.15">
      <c r="A269" s="14"/>
      <c r="B269" s="14" t="str">
        <f t="shared" si="75"/>
        <v>victory</v>
      </c>
      <c r="C269" s="37"/>
      <c r="D269" s="1" t="s">
        <v>65</v>
      </c>
      <c r="E269" s="1">
        <f t="shared" ca="1" si="79"/>
        <v>0</v>
      </c>
      <c r="F269" s="30">
        <f t="shared" ca="1" si="79"/>
        <v>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78"/>
        <v>0</v>
      </c>
    </row>
    <row r="270" spans="1:24" x14ac:dyDescent="0.15">
      <c r="A270" s="14"/>
      <c r="B270" s="14" t="str">
        <f t="shared" si="75"/>
        <v>victory</v>
      </c>
      <c r="C270" s="37"/>
      <c r="D270" s="1" t="s">
        <v>52</v>
      </c>
      <c r="E270" s="1">
        <f t="shared" ca="1" si="79"/>
        <v>1</v>
      </c>
      <c r="F270" s="30">
        <f t="shared" ca="1" si="79"/>
        <v>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78"/>
        <v>1</v>
      </c>
    </row>
    <row r="271" spans="1:24" x14ac:dyDescent="0.15">
      <c r="A271" s="14"/>
      <c r="B271" s="14" t="str">
        <f t="shared" si="75"/>
        <v>victory</v>
      </c>
      <c r="C271" s="37"/>
      <c r="D271" s="1" t="s">
        <v>53</v>
      </c>
      <c r="E271" s="1">
        <f t="shared" ca="1" si="79"/>
        <v>0</v>
      </c>
      <c r="F271" s="30">
        <f t="shared" ca="1" si="79"/>
        <v>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78"/>
        <v>0</v>
      </c>
    </row>
    <row r="272" spans="1:24" x14ac:dyDescent="0.15">
      <c r="A272" s="14"/>
      <c r="B272" s="14" t="str">
        <f t="shared" si="75"/>
        <v>victory</v>
      </c>
      <c r="C272" s="37"/>
      <c r="D272" s="1" t="s">
        <v>60</v>
      </c>
      <c r="E272" s="1">
        <f t="shared" ca="1" si="79"/>
        <v>1</v>
      </c>
      <c r="F272" s="30">
        <f t="shared" ca="1" si="79"/>
        <v>1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78"/>
        <v>2</v>
      </c>
    </row>
    <row r="273" spans="1:24" x14ac:dyDescent="0.15">
      <c r="A273" s="14"/>
      <c r="B273" s="14" t="str">
        <f t="shared" si="75"/>
        <v>victory</v>
      </c>
      <c r="C273" s="37"/>
      <c r="D273" s="1" t="s">
        <v>68</v>
      </c>
      <c r="E273" s="1">
        <f t="shared" ca="1" si="79"/>
        <v>0</v>
      </c>
      <c r="F273" s="30">
        <f t="shared" ca="1" si="79"/>
        <v>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78"/>
        <v>0</v>
      </c>
    </row>
    <row r="274" spans="1:24" x14ac:dyDescent="0.15">
      <c r="A274" s="14"/>
      <c r="B274" s="14" t="str">
        <f t="shared" si="75"/>
        <v>victory</v>
      </c>
      <c r="C274" s="37"/>
      <c r="D274" s="1" t="s">
        <v>71</v>
      </c>
      <c r="E274" s="1">
        <f t="shared" ca="1" si="79"/>
        <v>0</v>
      </c>
      <c r="F274" s="30">
        <f t="shared" ca="1" si="79"/>
        <v>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78"/>
        <v>0</v>
      </c>
    </row>
    <row r="275" spans="1:24" x14ac:dyDescent="0.15">
      <c r="A275" s="14"/>
      <c r="B275" s="14" t="str">
        <f t="shared" si="75"/>
        <v>victory</v>
      </c>
      <c r="C275" s="37"/>
      <c r="D275" s="1" t="s">
        <v>73</v>
      </c>
      <c r="E275" s="1">
        <f t="shared" ca="1" si="79"/>
        <v>0</v>
      </c>
      <c r="F275" s="30">
        <f t="shared" ca="1" si="79"/>
        <v>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78"/>
        <v>0</v>
      </c>
    </row>
    <row r="276" spans="1:24" x14ac:dyDescent="0.15">
      <c r="A276" s="14"/>
      <c r="B276" s="14" t="str">
        <f t="shared" si="75"/>
        <v>victory</v>
      </c>
      <c r="C276" s="37"/>
      <c r="D276" s="1" t="s">
        <v>59</v>
      </c>
      <c r="E276" s="1">
        <f t="shared" ca="1" si="79"/>
        <v>0</v>
      </c>
      <c r="F276" s="30">
        <f t="shared" ca="1" si="79"/>
        <v>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78"/>
        <v>0</v>
      </c>
    </row>
    <row r="277" spans="1:24" x14ac:dyDescent="0.15">
      <c r="A277" s="14"/>
      <c r="B277" s="14" t="str">
        <f t="shared" si="75"/>
        <v>victory</v>
      </c>
      <c r="C277" s="38"/>
      <c r="D277" s="1" t="s">
        <v>74</v>
      </c>
      <c r="E277" s="1">
        <f t="shared" ca="1" si="79"/>
        <v>0</v>
      </c>
      <c r="F277" s="30">
        <f t="shared" ca="1" si="79"/>
        <v>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78"/>
        <v>0</v>
      </c>
    </row>
    <row r="278" spans="1:24" x14ac:dyDescent="0.15">
      <c r="A278" s="14" t="str">
        <f>D10</f>
        <v>north</v>
      </c>
      <c r="B278" s="14" t="str">
        <f t="shared" si="75"/>
        <v>victory</v>
      </c>
      <c r="C278" s="36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30">
        <f ca="1">COUNTIFS(INDIRECT($D$111&amp;F$111&amp;"!C:C"),$D278,INDIRECT($D$111&amp;F$111&amp;"!B:B"),$B278,INDIRECT($D$111&amp;F$111&amp;"!F:F"),$A278)</f>
        <v>0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78"/>
        <v>0</v>
      </c>
    </row>
    <row r="279" spans="1:24" x14ac:dyDescent="0.15">
      <c r="A279" s="14" t="str">
        <f>A278</f>
        <v>north</v>
      </c>
      <c r="B279" s="14" t="str">
        <f t="shared" si="75"/>
        <v>victory</v>
      </c>
      <c r="C279" s="37"/>
      <c r="D279" s="9" t="s">
        <v>70</v>
      </c>
      <c r="E279" s="14">
        <f t="shared" ref="E279:F342" ca="1" si="80">COUNTIFS(INDIRECT($D$111&amp;E$111&amp;"!C:C"),$D279,INDIRECT($D$111&amp;E$111&amp;"!B:B"),$B279,INDIRECT($D$111&amp;E$111&amp;"!F:F"),$A279)</f>
        <v>0</v>
      </c>
      <c r="F279" s="30">
        <f t="shared" ca="1" si="80"/>
        <v>0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78"/>
        <v>0</v>
      </c>
    </row>
    <row r="280" spans="1:24" x14ac:dyDescent="0.15">
      <c r="A280" s="14" t="str">
        <f t="shared" ref="A280:A314" si="81">A279</f>
        <v>north</v>
      </c>
      <c r="B280" s="14" t="str">
        <f t="shared" si="75"/>
        <v>victory</v>
      </c>
      <c r="C280" s="37"/>
      <c r="D280" s="9" t="s">
        <v>69</v>
      </c>
      <c r="E280" s="14">
        <f t="shared" ca="1" si="80"/>
        <v>0</v>
      </c>
      <c r="F280" s="30">
        <f t="shared" ca="1" si="80"/>
        <v>0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78"/>
        <v>0</v>
      </c>
    </row>
    <row r="281" spans="1:24" x14ac:dyDescent="0.15">
      <c r="A281" s="14" t="str">
        <f t="shared" si="81"/>
        <v>north</v>
      </c>
      <c r="B281" s="14" t="str">
        <f t="shared" si="75"/>
        <v>victory</v>
      </c>
      <c r="C281" s="37"/>
      <c r="D281" s="9" t="s">
        <v>3</v>
      </c>
      <c r="E281" s="14">
        <f t="shared" ca="1" si="80"/>
        <v>1</v>
      </c>
      <c r="F281" s="30">
        <f t="shared" ca="1" si="80"/>
        <v>0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78"/>
        <v>1</v>
      </c>
    </row>
    <row r="282" spans="1:24" x14ac:dyDescent="0.15">
      <c r="A282" s="14" t="str">
        <f t="shared" si="81"/>
        <v>north</v>
      </c>
      <c r="B282" s="14" t="str">
        <f t="shared" si="75"/>
        <v>victory</v>
      </c>
      <c r="C282" s="37"/>
      <c r="D282" s="9" t="s">
        <v>57</v>
      </c>
      <c r="E282" s="14">
        <f t="shared" ca="1" si="80"/>
        <v>0</v>
      </c>
      <c r="F282" s="30">
        <f t="shared" ca="1" si="80"/>
        <v>0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78"/>
        <v>0</v>
      </c>
    </row>
    <row r="283" spans="1:24" x14ac:dyDescent="0.15">
      <c r="A283" s="14" t="str">
        <f t="shared" si="81"/>
        <v>north</v>
      </c>
      <c r="B283" s="14" t="str">
        <f t="shared" si="75"/>
        <v>victory</v>
      </c>
      <c r="C283" s="37"/>
      <c r="D283" s="9" t="s">
        <v>0</v>
      </c>
      <c r="E283" s="14">
        <f t="shared" ca="1" si="80"/>
        <v>0</v>
      </c>
      <c r="F283" s="30">
        <f t="shared" ca="1" si="80"/>
        <v>0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78"/>
        <v>0</v>
      </c>
    </row>
    <row r="284" spans="1:24" x14ac:dyDescent="0.15">
      <c r="A284" s="14" t="str">
        <f t="shared" si="81"/>
        <v>north</v>
      </c>
      <c r="B284" s="14" t="str">
        <f t="shared" si="75"/>
        <v>victory</v>
      </c>
      <c r="C284" s="37"/>
      <c r="D284" s="9" t="s">
        <v>44</v>
      </c>
      <c r="E284" s="14">
        <f t="shared" ca="1" si="80"/>
        <v>0</v>
      </c>
      <c r="F284" s="30">
        <f t="shared" ca="1" si="80"/>
        <v>0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78"/>
        <v>0</v>
      </c>
    </row>
    <row r="285" spans="1:24" x14ac:dyDescent="0.15">
      <c r="A285" s="14" t="str">
        <f t="shared" si="81"/>
        <v>north</v>
      </c>
      <c r="B285" s="14" t="str">
        <f t="shared" si="75"/>
        <v>victory</v>
      </c>
      <c r="C285" s="37"/>
      <c r="D285" s="9" t="s">
        <v>54</v>
      </c>
      <c r="E285" s="14">
        <f t="shared" ca="1" si="80"/>
        <v>0</v>
      </c>
      <c r="F285" s="30">
        <f t="shared" ca="1" si="80"/>
        <v>0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78"/>
        <v>0</v>
      </c>
    </row>
    <row r="286" spans="1:24" x14ac:dyDescent="0.15">
      <c r="A286" s="14" t="str">
        <f t="shared" si="81"/>
        <v>north</v>
      </c>
      <c r="B286" s="14" t="str">
        <f t="shared" si="75"/>
        <v>victory</v>
      </c>
      <c r="C286" s="37"/>
      <c r="D286" s="9" t="s">
        <v>61</v>
      </c>
      <c r="E286" s="14">
        <f t="shared" ca="1" si="80"/>
        <v>3</v>
      </c>
      <c r="F286" s="30">
        <f t="shared" ca="1" si="80"/>
        <v>0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78"/>
        <v>3</v>
      </c>
    </row>
    <row r="287" spans="1:24" x14ac:dyDescent="0.15">
      <c r="A287" s="14" t="str">
        <f t="shared" si="81"/>
        <v>north</v>
      </c>
      <c r="B287" s="14" t="str">
        <f t="shared" si="75"/>
        <v>victory</v>
      </c>
      <c r="C287" s="37"/>
      <c r="D287" s="9" t="s">
        <v>62</v>
      </c>
      <c r="E287" s="14">
        <f t="shared" ca="1" si="80"/>
        <v>0</v>
      </c>
      <c r="F287" s="30">
        <f t="shared" ca="1" si="80"/>
        <v>0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78"/>
        <v>0</v>
      </c>
    </row>
    <row r="288" spans="1:24" x14ac:dyDescent="0.15">
      <c r="A288" s="14" t="str">
        <f t="shared" si="81"/>
        <v>north</v>
      </c>
      <c r="B288" s="14" t="str">
        <f t="shared" si="75"/>
        <v>victory</v>
      </c>
      <c r="C288" s="37"/>
      <c r="D288" s="9" t="s">
        <v>67</v>
      </c>
      <c r="E288" s="14">
        <f t="shared" ca="1" si="80"/>
        <v>0</v>
      </c>
      <c r="F288" s="30">
        <f t="shared" ca="1" si="80"/>
        <v>0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78"/>
        <v>0</v>
      </c>
    </row>
    <row r="289" spans="1:24" x14ac:dyDescent="0.15">
      <c r="A289" s="14" t="str">
        <f t="shared" si="81"/>
        <v>north</v>
      </c>
      <c r="B289" s="14" t="str">
        <f t="shared" si="75"/>
        <v>victory</v>
      </c>
      <c r="C289" s="37"/>
      <c r="D289" s="9" t="s">
        <v>46</v>
      </c>
      <c r="E289" s="14">
        <f t="shared" ca="1" si="80"/>
        <v>0</v>
      </c>
      <c r="F289" s="30">
        <f t="shared" ca="1" si="80"/>
        <v>0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78"/>
        <v>0</v>
      </c>
    </row>
    <row r="290" spans="1:24" x14ac:dyDescent="0.15">
      <c r="A290" s="14" t="str">
        <f t="shared" si="81"/>
        <v>north</v>
      </c>
      <c r="B290" s="14" t="str">
        <f t="shared" si="75"/>
        <v>victory</v>
      </c>
      <c r="C290" s="37"/>
      <c r="D290" s="9" t="s">
        <v>56</v>
      </c>
      <c r="E290" s="14">
        <f t="shared" ca="1" si="80"/>
        <v>0</v>
      </c>
      <c r="F290" s="30">
        <f t="shared" ca="1" si="80"/>
        <v>0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78"/>
        <v>0</v>
      </c>
    </row>
    <row r="291" spans="1:24" x14ac:dyDescent="0.15">
      <c r="A291" s="14" t="str">
        <f t="shared" si="81"/>
        <v>north</v>
      </c>
      <c r="B291" s="14" t="str">
        <f t="shared" si="75"/>
        <v>victory</v>
      </c>
      <c r="C291" s="37"/>
      <c r="D291" s="9" t="s">
        <v>72</v>
      </c>
      <c r="E291" s="14">
        <f t="shared" ca="1" si="80"/>
        <v>0</v>
      </c>
      <c r="F291" s="30">
        <f t="shared" ca="1" si="80"/>
        <v>0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78"/>
        <v>0</v>
      </c>
    </row>
    <row r="292" spans="1:24" x14ac:dyDescent="0.15">
      <c r="A292" s="14" t="str">
        <f t="shared" si="81"/>
        <v>north</v>
      </c>
      <c r="B292" s="14" t="str">
        <f t="shared" ref="B292:B355" si="82">$D$116</f>
        <v>victory</v>
      </c>
      <c r="C292" s="37"/>
      <c r="D292" s="9" t="s">
        <v>66</v>
      </c>
      <c r="E292" s="14">
        <f t="shared" ca="1" si="80"/>
        <v>0</v>
      </c>
      <c r="F292" s="30">
        <f t="shared" ca="1" si="80"/>
        <v>0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78"/>
        <v>0</v>
      </c>
    </row>
    <row r="293" spans="1:24" x14ac:dyDescent="0.15">
      <c r="A293" s="14" t="str">
        <f t="shared" si="81"/>
        <v>north</v>
      </c>
      <c r="B293" s="14" t="str">
        <f t="shared" si="82"/>
        <v>victory</v>
      </c>
      <c r="C293" s="37"/>
      <c r="D293" s="9" t="s">
        <v>58</v>
      </c>
      <c r="E293" s="14">
        <f t="shared" ca="1" si="80"/>
        <v>0</v>
      </c>
      <c r="F293" s="30">
        <f t="shared" ca="1" si="80"/>
        <v>0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78"/>
        <v>0</v>
      </c>
    </row>
    <row r="294" spans="1:24" x14ac:dyDescent="0.15">
      <c r="A294" s="14" t="str">
        <f t="shared" si="81"/>
        <v>north</v>
      </c>
      <c r="B294" s="14" t="str">
        <f t="shared" si="82"/>
        <v>victory</v>
      </c>
      <c r="C294" s="37"/>
      <c r="D294" s="9" t="s">
        <v>48</v>
      </c>
      <c r="E294" s="14">
        <f t="shared" ca="1" si="80"/>
        <v>0</v>
      </c>
      <c r="F294" s="30">
        <f t="shared" ca="1" si="80"/>
        <v>0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78"/>
        <v>0</v>
      </c>
    </row>
    <row r="295" spans="1:24" x14ac:dyDescent="0.15">
      <c r="A295" s="14" t="str">
        <f t="shared" si="81"/>
        <v>north</v>
      </c>
      <c r="B295" s="14" t="str">
        <f t="shared" si="82"/>
        <v>victory</v>
      </c>
      <c r="C295" s="37"/>
      <c r="D295" s="9" t="s">
        <v>47</v>
      </c>
      <c r="E295" s="14">
        <f t="shared" ca="1" si="80"/>
        <v>0</v>
      </c>
      <c r="F295" s="30">
        <f t="shared" ca="1" si="80"/>
        <v>0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78"/>
        <v>0</v>
      </c>
    </row>
    <row r="296" spans="1:24" x14ac:dyDescent="0.15">
      <c r="A296" s="14" t="str">
        <f t="shared" si="81"/>
        <v>north</v>
      </c>
      <c r="B296" s="14" t="str">
        <f t="shared" si="82"/>
        <v>victory</v>
      </c>
      <c r="C296" s="37"/>
      <c r="D296" s="9" t="s">
        <v>1</v>
      </c>
      <c r="E296" s="14">
        <f t="shared" ca="1" si="80"/>
        <v>0</v>
      </c>
      <c r="F296" s="30">
        <f t="shared" ca="1" si="80"/>
        <v>0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78"/>
        <v>0</v>
      </c>
    </row>
    <row r="297" spans="1:24" x14ac:dyDescent="0.15">
      <c r="A297" s="14" t="str">
        <f t="shared" si="81"/>
        <v>north</v>
      </c>
      <c r="B297" s="14" t="str">
        <f t="shared" si="82"/>
        <v>victory</v>
      </c>
      <c r="C297" s="37"/>
      <c r="D297" s="9" t="s">
        <v>2</v>
      </c>
      <c r="E297" s="14">
        <f t="shared" ca="1" si="80"/>
        <v>5</v>
      </c>
      <c r="F297" s="30">
        <f t="shared" ca="1" si="80"/>
        <v>1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78"/>
        <v>6</v>
      </c>
    </row>
    <row r="298" spans="1:24" x14ac:dyDescent="0.15">
      <c r="A298" s="14" t="str">
        <f t="shared" si="81"/>
        <v>north</v>
      </c>
      <c r="B298" s="14" t="str">
        <f t="shared" si="82"/>
        <v>victory</v>
      </c>
      <c r="C298" s="37"/>
      <c r="D298" s="9" t="s">
        <v>4</v>
      </c>
      <c r="E298" s="14">
        <f t="shared" ca="1" si="80"/>
        <v>2</v>
      </c>
      <c r="F298" s="30">
        <f t="shared" ca="1" si="80"/>
        <v>0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78"/>
        <v>2</v>
      </c>
    </row>
    <row r="299" spans="1:24" x14ac:dyDescent="0.15">
      <c r="A299" s="14" t="str">
        <f t="shared" si="81"/>
        <v>north</v>
      </c>
      <c r="B299" s="14" t="str">
        <f t="shared" si="82"/>
        <v>victory</v>
      </c>
      <c r="C299" s="37"/>
      <c r="D299" s="9" t="s">
        <v>45</v>
      </c>
      <c r="E299" s="14">
        <f t="shared" ca="1" si="80"/>
        <v>0</v>
      </c>
      <c r="F299" s="30">
        <f t="shared" ca="1" si="80"/>
        <v>0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78"/>
        <v>0</v>
      </c>
    </row>
    <row r="300" spans="1:24" x14ac:dyDescent="0.15">
      <c r="A300" s="14" t="str">
        <f t="shared" si="81"/>
        <v>north</v>
      </c>
      <c r="B300" s="14" t="str">
        <f t="shared" si="82"/>
        <v>victory</v>
      </c>
      <c r="C300" s="37"/>
      <c r="D300" s="9" t="s">
        <v>50</v>
      </c>
      <c r="E300" s="14">
        <f t="shared" ca="1" si="80"/>
        <v>0</v>
      </c>
      <c r="F300" s="30">
        <f t="shared" ca="1" si="80"/>
        <v>0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78"/>
        <v>0</v>
      </c>
    </row>
    <row r="301" spans="1:24" x14ac:dyDescent="0.15">
      <c r="A301" s="14" t="str">
        <f t="shared" si="81"/>
        <v>north</v>
      </c>
      <c r="B301" s="14" t="str">
        <f t="shared" si="82"/>
        <v>victory</v>
      </c>
      <c r="C301" s="37"/>
      <c r="D301" s="9" t="s">
        <v>49</v>
      </c>
      <c r="E301" s="14">
        <f t="shared" ca="1" si="80"/>
        <v>0</v>
      </c>
      <c r="F301" s="30">
        <f t="shared" ca="1" si="80"/>
        <v>0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78"/>
        <v>0</v>
      </c>
    </row>
    <row r="302" spans="1:24" x14ac:dyDescent="0.15">
      <c r="A302" s="14" t="str">
        <f t="shared" si="81"/>
        <v>north</v>
      </c>
      <c r="B302" s="14" t="str">
        <f t="shared" si="82"/>
        <v>victory</v>
      </c>
      <c r="C302" s="37"/>
      <c r="D302" s="9" t="s">
        <v>51</v>
      </c>
      <c r="E302" s="14">
        <f t="shared" ca="1" si="80"/>
        <v>0</v>
      </c>
      <c r="F302" s="30">
        <f t="shared" ca="1" si="80"/>
        <v>0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78"/>
        <v>0</v>
      </c>
    </row>
    <row r="303" spans="1:24" x14ac:dyDescent="0.15">
      <c r="A303" s="14" t="str">
        <f t="shared" si="81"/>
        <v>north</v>
      </c>
      <c r="B303" s="14" t="str">
        <f t="shared" si="82"/>
        <v>victory</v>
      </c>
      <c r="C303" s="37"/>
      <c r="D303" s="9" t="s">
        <v>55</v>
      </c>
      <c r="E303" s="14">
        <f t="shared" ca="1" si="80"/>
        <v>0</v>
      </c>
      <c r="F303" s="30">
        <f t="shared" ca="1" si="80"/>
        <v>0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78"/>
        <v>0</v>
      </c>
    </row>
    <row r="304" spans="1:24" x14ac:dyDescent="0.15">
      <c r="A304" s="14" t="str">
        <f t="shared" si="81"/>
        <v>north</v>
      </c>
      <c r="B304" s="14" t="str">
        <f t="shared" si="82"/>
        <v>victory</v>
      </c>
      <c r="C304" s="37"/>
      <c r="D304" s="9" t="s">
        <v>75</v>
      </c>
      <c r="E304" s="14">
        <f t="shared" ca="1" si="80"/>
        <v>0</v>
      </c>
      <c r="F304" s="30">
        <f t="shared" ca="1" si="80"/>
        <v>0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78"/>
        <v>0</v>
      </c>
    </row>
    <row r="305" spans="1:24" x14ac:dyDescent="0.15">
      <c r="A305" s="14" t="str">
        <f t="shared" si="81"/>
        <v>north</v>
      </c>
      <c r="B305" s="14" t="str">
        <f t="shared" si="82"/>
        <v>victory</v>
      </c>
      <c r="C305" s="37"/>
      <c r="D305" s="9" t="s">
        <v>64</v>
      </c>
      <c r="E305" s="14">
        <f t="shared" ca="1" si="80"/>
        <v>0</v>
      </c>
      <c r="F305" s="30">
        <f t="shared" ca="1" si="80"/>
        <v>0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83">SUM(E305:W305)</f>
        <v>0</v>
      </c>
    </row>
    <row r="306" spans="1:24" x14ac:dyDescent="0.15">
      <c r="A306" s="14" t="str">
        <f>A305</f>
        <v>north</v>
      </c>
      <c r="B306" s="14" t="str">
        <f t="shared" si="82"/>
        <v>victory</v>
      </c>
      <c r="C306" s="37"/>
      <c r="D306" s="9" t="s">
        <v>65</v>
      </c>
      <c r="E306" s="14">
        <f t="shared" ca="1" si="80"/>
        <v>0</v>
      </c>
      <c r="F306" s="30">
        <f t="shared" ca="1" si="80"/>
        <v>0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83"/>
        <v>0</v>
      </c>
    </row>
    <row r="307" spans="1:24" x14ac:dyDescent="0.15">
      <c r="A307" s="14" t="str">
        <f t="shared" si="81"/>
        <v>north</v>
      </c>
      <c r="B307" s="14" t="str">
        <f t="shared" si="82"/>
        <v>victory</v>
      </c>
      <c r="C307" s="37"/>
      <c r="D307" s="9" t="s">
        <v>52</v>
      </c>
      <c r="E307" s="14">
        <f ca="1">COUNTIFS(INDIRECT($D$111&amp;E$111&amp;"!C:C"),$D307,INDIRECT($D$111&amp;E$111&amp;"!B:B"),$B307,INDIRECT($D$111&amp;E$111&amp;"!F:F"),$A307)</f>
        <v>1</v>
      </c>
      <c r="F307" s="30">
        <f ca="1">COUNTIFS(INDIRECT($D$111&amp;F$111&amp;"!C:C"),$D307,INDIRECT($D$111&amp;F$111&amp;"!B:B"),$B307,INDIRECT($D$111&amp;F$111&amp;"!F:F"),$A307)</f>
        <v>0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83"/>
        <v>1</v>
      </c>
    </row>
    <row r="308" spans="1:24" x14ac:dyDescent="0.15">
      <c r="A308" s="14" t="str">
        <f t="shared" si="81"/>
        <v>north</v>
      </c>
      <c r="B308" s="14" t="str">
        <f t="shared" si="82"/>
        <v>victory</v>
      </c>
      <c r="C308" s="37"/>
      <c r="D308" s="9" t="s">
        <v>53</v>
      </c>
      <c r="E308" s="14">
        <f t="shared" ca="1" si="80"/>
        <v>0</v>
      </c>
      <c r="F308" s="30">
        <f t="shared" ca="1" si="80"/>
        <v>0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83"/>
        <v>0</v>
      </c>
    </row>
    <row r="309" spans="1:24" x14ac:dyDescent="0.15">
      <c r="A309" s="14" t="str">
        <f t="shared" si="81"/>
        <v>north</v>
      </c>
      <c r="B309" s="14" t="str">
        <f t="shared" si="82"/>
        <v>victory</v>
      </c>
      <c r="C309" s="37"/>
      <c r="D309" s="9" t="s">
        <v>60</v>
      </c>
      <c r="E309" s="14">
        <f t="shared" ca="1" si="80"/>
        <v>1</v>
      </c>
      <c r="F309" s="30">
        <f t="shared" ca="1" si="80"/>
        <v>1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83"/>
        <v>2</v>
      </c>
    </row>
    <row r="310" spans="1:24" x14ac:dyDescent="0.15">
      <c r="A310" s="14" t="str">
        <f t="shared" si="81"/>
        <v>north</v>
      </c>
      <c r="B310" s="14" t="str">
        <f t="shared" si="82"/>
        <v>victory</v>
      </c>
      <c r="C310" s="37"/>
      <c r="D310" s="9" t="s">
        <v>68</v>
      </c>
      <c r="E310" s="14">
        <f t="shared" ca="1" si="80"/>
        <v>0</v>
      </c>
      <c r="F310" s="30">
        <f t="shared" ca="1" si="80"/>
        <v>0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83"/>
        <v>0</v>
      </c>
    </row>
    <row r="311" spans="1:24" x14ac:dyDescent="0.15">
      <c r="A311" s="14" t="str">
        <f t="shared" si="81"/>
        <v>north</v>
      </c>
      <c r="B311" s="14" t="str">
        <f t="shared" si="82"/>
        <v>victory</v>
      </c>
      <c r="C311" s="37"/>
      <c r="D311" s="9" t="s">
        <v>71</v>
      </c>
      <c r="E311" s="14">
        <f t="shared" ca="1" si="80"/>
        <v>0</v>
      </c>
      <c r="F311" s="30">
        <f t="shared" ca="1" si="80"/>
        <v>0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83"/>
        <v>0</v>
      </c>
    </row>
    <row r="312" spans="1:24" x14ac:dyDescent="0.15">
      <c r="A312" s="14" t="str">
        <f t="shared" si="81"/>
        <v>north</v>
      </c>
      <c r="B312" s="14" t="str">
        <f t="shared" si="82"/>
        <v>victory</v>
      </c>
      <c r="C312" s="37"/>
      <c r="D312" s="9" t="s">
        <v>73</v>
      </c>
      <c r="E312" s="14">
        <f t="shared" ca="1" si="80"/>
        <v>0</v>
      </c>
      <c r="F312" s="30">
        <f t="shared" ca="1" si="80"/>
        <v>0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83"/>
        <v>0</v>
      </c>
    </row>
    <row r="313" spans="1:24" x14ac:dyDescent="0.15">
      <c r="A313" s="14" t="str">
        <f t="shared" si="81"/>
        <v>north</v>
      </c>
      <c r="B313" s="14" t="str">
        <f t="shared" si="82"/>
        <v>victory</v>
      </c>
      <c r="C313" s="37"/>
      <c r="D313" s="9" t="s">
        <v>59</v>
      </c>
      <c r="E313" s="14">
        <f t="shared" ca="1" si="80"/>
        <v>0</v>
      </c>
      <c r="F313" s="30">
        <f t="shared" ca="1" si="80"/>
        <v>0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83"/>
        <v>0</v>
      </c>
    </row>
    <row r="314" spans="1:24" x14ac:dyDescent="0.15">
      <c r="A314" s="14" t="str">
        <f t="shared" si="81"/>
        <v>north</v>
      </c>
      <c r="B314" s="14" t="str">
        <f t="shared" si="82"/>
        <v>victory</v>
      </c>
      <c r="C314" s="38"/>
      <c r="D314" s="9" t="s">
        <v>74</v>
      </c>
      <c r="E314" s="14">
        <f t="shared" ca="1" si="80"/>
        <v>0</v>
      </c>
      <c r="F314" s="30">
        <f t="shared" ca="1" si="80"/>
        <v>0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83"/>
        <v>0</v>
      </c>
    </row>
    <row r="315" spans="1:24" x14ac:dyDescent="0.15">
      <c r="A315" s="14" t="str">
        <f>D11</f>
        <v>south</v>
      </c>
      <c r="B315" s="14" t="str">
        <f t="shared" si="82"/>
        <v>victory</v>
      </c>
      <c r="C315" s="36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30">
        <f ca="1">COUNTIFS(INDIRECT($D$111&amp;F$111&amp;"!C:C"),$D315,INDIRECT($D$111&amp;F$111&amp;"!B:B"),$B315,INDIRECT($D$111&amp;F$111&amp;"!F:F"),$A315)</f>
        <v>1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83"/>
        <v>2</v>
      </c>
    </row>
    <row r="316" spans="1:24" x14ac:dyDescent="0.15">
      <c r="A316" s="14" t="str">
        <f>A315</f>
        <v>south</v>
      </c>
      <c r="B316" s="14" t="str">
        <f t="shared" si="82"/>
        <v>victory</v>
      </c>
      <c r="C316" s="37"/>
      <c r="D316" s="9" t="s">
        <v>70</v>
      </c>
      <c r="E316" s="14">
        <f t="shared" ca="1" si="80"/>
        <v>0</v>
      </c>
      <c r="F316" s="30">
        <f t="shared" ca="1" si="80"/>
        <v>0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83"/>
        <v>0</v>
      </c>
    </row>
    <row r="317" spans="1:24" x14ac:dyDescent="0.15">
      <c r="A317" s="14" t="str">
        <f t="shared" ref="A317:A342" si="84">A316</f>
        <v>south</v>
      </c>
      <c r="B317" s="14" t="str">
        <f t="shared" si="82"/>
        <v>victory</v>
      </c>
      <c r="C317" s="37"/>
      <c r="D317" s="9" t="s">
        <v>69</v>
      </c>
      <c r="E317" s="14">
        <f t="shared" ca="1" si="80"/>
        <v>0</v>
      </c>
      <c r="F317" s="30">
        <f t="shared" ca="1" si="80"/>
        <v>0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83"/>
        <v>0</v>
      </c>
    </row>
    <row r="318" spans="1:24" x14ac:dyDescent="0.15">
      <c r="A318" s="14" t="str">
        <f t="shared" si="84"/>
        <v>south</v>
      </c>
      <c r="B318" s="14" t="str">
        <f t="shared" si="82"/>
        <v>victory</v>
      </c>
      <c r="C318" s="37"/>
      <c r="D318" s="9" t="s">
        <v>3</v>
      </c>
      <c r="E318" s="14">
        <f t="shared" ca="1" si="80"/>
        <v>1</v>
      </c>
      <c r="F318" s="30">
        <f t="shared" ca="1" si="80"/>
        <v>0</v>
      </c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83"/>
        <v>1</v>
      </c>
    </row>
    <row r="319" spans="1:24" x14ac:dyDescent="0.15">
      <c r="A319" s="14" t="str">
        <f t="shared" si="84"/>
        <v>south</v>
      </c>
      <c r="B319" s="14" t="str">
        <f t="shared" si="82"/>
        <v>victory</v>
      </c>
      <c r="C319" s="37"/>
      <c r="D319" s="9" t="s">
        <v>57</v>
      </c>
      <c r="E319" s="14">
        <f t="shared" ca="1" si="80"/>
        <v>0</v>
      </c>
      <c r="F319" s="30">
        <f t="shared" ca="1" si="80"/>
        <v>0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83"/>
        <v>0</v>
      </c>
    </row>
    <row r="320" spans="1:24" x14ac:dyDescent="0.15">
      <c r="A320" s="14" t="str">
        <f t="shared" si="84"/>
        <v>south</v>
      </c>
      <c r="B320" s="14" t="str">
        <f t="shared" si="82"/>
        <v>victory</v>
      </c>
      <c r="C320" s="37"/>
      <c r="D320" s="9" t="s">
        <v>0</v>
      </c>
      <c r="E320" s="14">
        <f t="shared" ca="1" si="80"/>
        <v>3</v>
      </c>
      <c r="F320" s="30">
        <f t="shared" ca="1" si="80"/>
        <v>1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83"/>
        <v>4</v>
      </c>
    </row>
    <row r="321" spans="1:24" x14ac:dyDescent="0.15">
      <c r="A321" s="14" t="str">
        <f t="shared" si="84"/>
        <v>south</v>
      </c>
      <c r="B321" s="14" t="str">
        <f t="shared" si="82"/>
        <v>victory</v>
      </c>
      <c r="C321" s="37"/>
      <c r="D321" s="9" t="s">
        <v>44</v>
      </c>
      <c r="E321" s="14">
        <f t="shared" ca="1" si="80"/>
        <v>0</v>
      </c>
      <c r="F321" s="30">
        <f t="shared" ca="1" si="80"/>
        <v>0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83"/>
        <v>0</v>
      </c>
    </row>
    <row r="322" spans="1:24" x14ac:dyDescent="0.15">
      <c r="A322" s="14" t="str">
        <f t="shared" si="84"/>
        <v>south</v>
      </c>
      <c r="B322" s="14" t="str">
        <f t="shared" si="82"/>
        <v>victory</v>
      </c>
      <c r="C322" s="37"/>
      <c r="D322" s="9" t="s">
        <v>54</v>
      </c>
      <c r="E322" s="14">
        <f t="shared" ca="1" si="80"/>
        <v>0</v>
      </c>
      <c r="F322" s="30">
        <f t="shared" ca="1" si="80"/>
        <v>0</v>
      </c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83"/>
        <v>0</v>
      </c>
    </row>
    <row r="323" spans="1:24" x14ac:dyDescent="0.15">
      <c r="A323" s="14" t="str">
        <f t="shared" si="84"/>
        <v>south</v>
      </c>
      <c r="B323" s="14" t="str">
        <f t="shared" si="82"/>
        <v>victory</v>
      </c>
      <c r="C323" s="37"/>
      <c r="D323" s="9" t="s">
        <v>61</v>
      </c>
      <c r="E323" s="14">
        <f t="shared" ca="1" si="80"/>
        <v>1</v>
      </c>
      <c r="F323" s="30">
        <f t="shared" ca="1" si="80"/>
        <v>0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83"/>
        <v>1</v>
      </c>
    </row>
    <row r="324" spans="1:24" x14ac:dyDescent="0.15">
      <c r="A324" s="14" t="str">
        <f t="shared" si="84"/>
        <v>south</v>
      </c>
      <c r="B324" s="14" t="str">
        <f t="shared" si="82"/>
        <v>victory</v>
      </c>
      <c r="C324" s="37"/>
      <c r="D324" s="9" t="s">
        <v>62</v>
      </c>
      <c r="E324" s="14">
        <f t="shared" ca="1" si="80"/>
        <v>0</v>
      </c>
      <c r="F324" s="30">
        <f t="shared" ca="1" si="80"/>
        <v>0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83"/>
        <v>0</v>
      </c>
    </row>
    <row r="325" spans="1:24" x14ac:dyDescent="0.15">
      <c r="A325" s="14" t="str">
        <f t="shared" si="84"/>
        <v>south</v>
      </c>
      <c r="B325" s="14" t="str">
        <f t="shared" si="82"/>
        <v>victory</v>
      </c>
      <c r="C325" s="37"/>
      <c r="D325" s="9" t="s">
        <v>67</v>
      </c>
      <c r="E325" s="14">
        <f t="shared" ca="1" si="80"/>
        <v>0</v>
      </c>
      <c r="F325" s="30">
        <f t="shared" ca="1" si="80"/>
        <v>0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83"/>
        <v>0</v>
      </c>
    </row>
    <row r="326" spans="1:24" x14ac:dyDescent="0.15">
      <c r="A326" s="14" t="str">
        <f t="shared" si="84"/>
        <v>south</v>
      </c>
      <c r="B326" s="14" t="str">
        <f t="shared" si="82"/>
        <v>victory</v>
      </c>
      <c r="C326" s="37"/>
      <c r="D326" s="9" t="s">
        <v>46</v>
      </c>
      <c r="E326" s="14">
        <f t="shared" ca="1" si="80"/>
        <v>0</v>
      </c>
      <c r="F326" s="30">
        <f t="shared" ca="1" si="80"/>
        <v>0</v>
      </c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83"/>
        <v>0</v>
      </c>
    </row>
    <row r="327" spans="1:24" x14ac:dyDescent="0.15">
      <c r="A327" s="14" t="str">
        <f t="shared" si="84"/>
        <v>south</v>
      </c>
      <c r="B327" s="14" t="str">
        <f t="shared" si="82"/>
        <v>victory</v>
      </c>
      <c r="C327" s="37"/>
      <c r="D327" s="9" t="s">
        <v>56</v>
      </c>
      <c r="E327" s="14">
        <f t="shared" ca="1" si="80"/>
        <v>0</v>
      </c>
      <c r="F327" s="30">
        <f t="shared" ca="1" si="80"/>
        <v>0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83"/>
        <v>0</v>
      </c>
    </row>
    <row r="328" spans="1:24" x14ac:dyDescent="0.15">
      <c r="A328" s="14" t="str">
        <f t="shared" si="84"/>
        <v>south</v>
      </c>
      <c r="B328" s="14" t="str">
        <f t="shared" si="82"/>
        <v>victory</v>
      </c>
      <c r="C328" s="37"/>
      <c r="D328" s="9" t="s">
        <v>72</v>
      </c>
      <c r="E328" s="14">
        <f t="shared" ca="1" si="80"/>
        <v>0</v>
      </c>
      <c r="F328" s="30">
        <f t="shared" ca="1" si="80"/>
        <v>0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83"/>
        <v>0</v>
      </c>
    </row>
    <row r="329" spans="1:24" x14ac:dyDescent="0.15">
      <c r="A329" s="14" t="str">
        <f t="shared" si="84"/>
        <v>south</v>
      </c>
      <c r="B329" s="14" t="str">
        <f t="shared" si="82"/>
        <v>victory</v>
      </c>
      <c r="C329" s="37"/>
      <c r="D329" s="9" t="s">
        <v>66</v>
      </c>
      <c r="E329" s="14">
        <f t="shared" ca="1" si="80"/>
        <v>0</v>
      </c>
      <c r="F329" s="30">
        <f t="shared" ca="1" si="80"/>
        <v>0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83"/>
        <v>0</v>
      </c>
    </row>
    <row r="330" spans="1:24" x14ac:dyDescent="0.15">
      <c r="A330" s="14" t="str">
        <f t="shared" si="84"/>
        <v>south</v>
      </c>
      <c r="B330" s="14" t="str">
        <f t="shared" si="82"/>
        <v>victory</v>
      </c>
      <c r="C330" s="37"/>
      <c r="D330" s="9" t="s">
        <v>58</v>
      </c>
      <c r="E330" s="14">
        <f t="shared" ca="1" si="80"/>
        <v>0</v>
      </c>
      <c r="F330" s="30">
        <f t="shared" ca="1" si="80"/>
        <v>0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83"/>
        <v>0</v>
      </c>
    </row>
    <row r="331" spans="1:24" x14ac:dyDescent="0.15">
      <c r="A331" s="14" t="str">
        <f t="shared" si="84"/>
        <v>south</v>
      </c>
      <c r="B331" s="14" t="str">
        <f t="shared" si="82"/>
        <v>victory</v>
      </c>
      <c r="C331" s="37"/>
      <c r="D331" s="9" t="s">
        <v>48</v>
      </c>
      <c r="E331" s="14">
        <f t="shared" ca="1" si="80"/>
        <v>0</v>
      </c>
      <c r="F331" s="30">
        <f t="shared" ca="1" si="80"/>
        <v>0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83"/>
        <v>0</v>
      </c>
    </row>
    <row r="332" spans="1:24" x14ac:dyDescent="0.15">
      <c r="A332" s="14" t="str">
        <f t="shared" si="84"/>
        <v>south</v>
      </c>
      <c r="B332" s="14" t="str">
        <f t="shared" si="82"/>
        <v>victory</v>
      </c>
      <c r="C332" s="37"/>
      <c r="D332" s="9" t="s">
        <v>47</v>
      </c>
      <c r="E332" s="14">
        <f t="shared" ca="1" si="80"/>
        <v>0</v>
      </c>
      <c r="F332" s="30">
        <f t="shared" ca="1" si="80"/>
        <v>0</v>
      </c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83"/>
        <v>0</v>
      </c>
    </row>
    <row r="333" spans="1:24" x14ac:dyDescent="0.15">
      <c r="A333" s="14" t="str">
        <f t="shared" si="84"/>
        <v>south</v>
      </c>
      <c r="B333" s="14" t="str">
        <f t="shared" si="82"/>
        <v>victory</v>
      </c>
      <c r="C333" s="37"/>
      <c r="D333" s="9" t="s">
        <v>1</v>
      </c>
      <c r="E333" s="14">
        <f t="shared" ca="1" si="80"/>
        <v>2</v>
      </c>
      <c r="F333" s="30">
        <f t="shared" ca="1" si="80"/>
        <v>0</v>
      </c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83"/>
        <v>2</v>
      </c>
    </row>
    <row r="334" spans="1:24" x14ac:dyDescent="0.15">
      <c r="A334" s="14" t="str">
        <f t="shared" si="84"/>
        <v>south</v>
      </c>
      <c r="B334" s="14" t="str">
        <f t="shared" si="82"/>
        <v>victory</v>
      </c>
      <c r="C334" s="37"/>
      <c r="D334" s="9" t="s">
        <v>2</v>
      </c>
      <c r="E334" s="14">
        <f t="shared" ca="1" si="80"/>
        <v>2</v>
      </c>
      <c r="F334" s="30">
        <f t="shared" ca="1" si="80"/>
        <v>2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83"/>
        <v>4</v>
      </c>
    </row>
    <row r="335" spans="1:24" x14ac:dyDescent="0.15">
      <c r="A335" s="14" t="str">
        <f t="shared" si="84"/>
        <v>south</v>
      </c>
      <c r="B335" s="14" t="str">
        <f t="shared" si="82"/>
        <v>victory</v>
      </c>
      <c r="C335" s="37"/>
      <c r="D335" s="9" t="s">
        <v>4</v>
      </c>
      <c r="E335" s="14">
        <f t="shared" ca="1" si="80"/>
        <v>2</v>
      </c>
      <c r="F335" s="30">
        <f t="shared" ca="1" si="80"/>
        <v>0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83"/>
        <v>2</v>
      </c>
    </row>
    <row r="336" spans="1:24" x14ac:dyDescent="0.15">
      <c r="A336" s="14" t="str">
        <f t="shared" si="84"/>
        <v>south</v>
      </c>
      <c r="B336" s="14" t="str">
        <f t="shared" si="82"/>
        <v>victory</v>
      </c>
      <c r="C336" s="37"/>
      <c r="D336" s="9" t="s">
        <v>45</v>
      </c>
      <c r="E336" s="14">
        <f t="shared" ca="1" si="80"/>
        <v>0</v>
      </c>
      <c r="F336" s="30">
        <f t="shared" ca="1" si="80"/>
        <v>0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83"/>
        <v>0</v>
      </c>
    </row>
    <row r="337" spans="1:24" x14ac:dyDescent="0.15">
      <c r="A337" s="14" t="str">
        <f t="shared" si="84"/>
        <v>south</v>
      </c>
      <c r="B337" s="14" t="str">
        <f t="shared" si="82"/>
        <v>victory</v>
      </c>
      <c r="C337" s="37"/>
      <c r="D337" s="9" t="s">
        <v>50</v>
      </c>
      <c r="E337" s="14">
        <f t="shared" ca="1" si="80"/>
        <v>0</v>
      </c>
      <c r="F337" s="30">
        <f t="shared" ca="1" si="80"/>
        <v>0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83"/>
        <v>0</v>
      </c>
    </row>
    <row r="338" spans="1:24" x14ac:dyDescent="0.15">
      <c r="A338" s="14" t="str">
        <f t="shared" si="84"/>
        <v>south</v>
      </c>
      <c r="B338" s="14" t="str">
        <f t="shared" si="82"/>
        <v>victory</v>
      </c>
      <c r="C338" s="37"/>
      <c r="D338" s="9" t="s">
        <v>49</v>
      </c>
      <c r="E338" s="14">
        <f t="shared" ca="1" si="80"/>
        <v>0</v>
      </c>
      <c r="F338" s="30">
        <f t="shared" ca="1" si="80"/>
        <v>0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83"/>
        <v>0</v>
      </c>
    </row>
    <row r="339" spans="1:24" x14ac:dyDescent="0.15">
      <c r="A339" s="14" t="str">
        <f t="shared" si="84"/>
        <v>south</v>
      </c>
      <c r="B339" s="14" t="str">
        <f t="shared" si="82"/>
        <v>victory</v>
      </c>
      <c r="C339" s="37"/>
      <c r="D339" s="9" t="s">
        <v>51</v>
      </c>
      <c r="E339" s="14">
        <f t="shared" ca="1" si="80"/>
        <v>0</v>
      </c>
      <c r="F339" s="30">
        <f t="shared" ca="1" si="80"/>
        <v>0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83"/>
        <v>0</v>
      </c>
    </row>
    <row r="340" spans="1:24" x14ac:dyDescent="0.15">
      <c r="A340" s="14" t="str">
        <f t="shared" si="84"/>
        <v>south</v>
      </c>
      <c r="B340" s="14" t="str">
        <f t="shared" si="82"/>
        <v>victory</v>
      </c>
      <c r="C340" s="37"/>
      <c r="D340" s="9" t="s">
        <v>55</v>
      </c>
      <c r="E340" s="14">
        <f t="shared" ca="1" si="80"/>
        <v>0</v>
      </c>
      <c r="F340" s="30">
        <f t="shared" ca="1" si="80"/>
        <v>0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83"/>
        <v>0</v>
      </c>
    </row>
    <row r="341" spans="1:24" x14ac:dyDescent="0.15">
      <c r="A341" s="14" t="str">
        <f t="shared" si="84"/>
        <v>south</v>
      </c>
      <c r="B341" s="14" t="str">
        <f t="shared" si="82"/>
        <v>victory</v>
      </c>
      <c r="C341" s="37"/>
      <c r="D341" s="9" t="s">
        <v>75</v>
      </c>
      <c r="E341" s="14">
        <f t="shared" ca="1" si="80"/>
        <v>0</v>
      </c>
      <c r="F341" s="30">
        <f t="shared" ca="1" si="80"/>
        <v>0</v>
      </c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83"/>
        <v>0</v>
      </c>
    </row>
    <row r="342" spans="1:24" x14ac:dyDescent="0.15">
      <c r="A342" s="14" t="str">
        <f t="shared" si="84"/>
        <v>south</v>
      </c>
      <c r="B342" s="14" t="str">
        <f t="shared" si="82"/>
        <v>victory</v>
      </c>
      <c r="C342" s="37"/>
      <c r="D342" s="9" t="s">
        <v>64</v>
      </c>
      <c r="E342" s="14">
        <f t="shared" ca="1" si="80"/>
        <v>0</v>
      </c>
      <c r="F342" s="30">
        <f t="shared" ca="1" si="80"/>
        <v>0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83"/>
        <v>0</v>
      </c>
    </row>
    <row r="343" spans="1:24" x14ac:dyDescent="0.15">
      <c r="A343" s="14" t="str">
        <f>A342</f>
        <v>south</v>
      </c>
      <c r="B343" s="14" t="str">
        <f t="shared" si="82"/>
        <v>victory</v>
      </c>
      <c r="C343" s="37"/>
      <c r="D343" s="9" t="s">
        <v>65</v>
      </c>
      <c r="E343" s="14">
        <f t="shared" ref="E343:F351" ca="1" si="85">COUNTIFS(INDIRECT($D$111&amp;E$111&amp;"!C:C"),$D343,INDIRECT($D$111&amp;E$111&amp;"!B:B"),$B343,INDIRECT($D$111&amp;E$111&amp;"!F:F"),$A343)</f>
        <v>0</v>
      </c>
      <c r="F343" s="30">
        <f t="shared" ca="1" si="85"/>
        <v>0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83"/>
        <v>0</v>
      </c>
    </row>
    <row r="344" spans="1:24" x14ac:dyDescent="0.15">
      <c r="A344" s="14" t="str">
        <f t="shared" ref="A344:A351" si="86">A343</f>
        <v>south</v>
      </c>
      <c r="B344" s="14" t="str">
        <f t="shared" si="82"/>
        <v>victory</v>
      </c>
      <c r="C344" s="37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30">
        <f ca="1">COUNTIFS(INDIRECT($D$111&amp;F$111&amp;"!C:C"),$D344,INDIRECT($D$111&amp;F$111&amp;"!B:B"),$B344,INDIRECT($D$111&amp;F$111&amp;"!F:F"),$A344)</f>
        <v>0</v>
      </c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83"/>
        <v>0</v>
      </c>
    </row>
    <row r="345" spans="1:24" x14ac:dyDescent="0.15">
      <c r="A345" s="14" t="str">
        <f t="shared" si="86"/>
        <v>south</v>
      </c>
      <c r="B345" s="14" t="str">
        <f t="shared" si="82"/>
        <v>victory</v>
      </c>
      <c r="C345" s="37"/>
      <c r="D345" s="9" t="s">
        <v>53</v>
      </c>
      <c r="E345" s="14">
        <f t="shared" ca="1" si="85"/>
        <v>0</v>
      </c>
      <c r="F345" s="30">
        <f t="shared" ca="1" si="85"/>
        <v>0</v>
      </c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83"/>
        <v>0</v>
      </c>
    </row>
    <row r="346" spans="1:24" x14ac:dyDescent="0.15">
      <c r="A346" s="14" t="str">
        <f t="shared" si="86"/>
        <v>south</v>
      </c>
      <c r="B346" s="14" t="str">
        <f t="shared" si="82"/>
        <v>victory</v>
      </c>
      <c r="C346" s="37"/>
      <c r="D346" s="9" t="s">
        <v>60</v>
      </c>
      <c r="E346" s="14">
        <f t="shared" ca="1" si="85"/>
        <v>0</v>
      </c>
      <c r="F346" s="30">
        <f t="shared" ca="1" si="85"/>
        <v>0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83"/>
        <v>0</v>
      </c>
    </row>
    <row r="347" spans="1:24" x14ac:dyDescent="0.15">
      <c r="A347" s="14" t="str">
        <f t="shared" si="86"/>
        <v>south</v>
      </c>
      <c r="B347" s="14" t="str">
        <f t="shared" si="82"/>
        <v>victory</v>
      </c>
      <c r="C347" s="37"/>
      <c r="D347" s="9" t="s">
        <v>68</v>
      </c>
      <c r="E347" s="14">
        <f t="shared" ca="1" si="85"/>
        <v>0</v>
      </c>
      <c r="F347" s="30">
        <f t="shared" ca="1" si="85"/>
        <v>0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83"/>
        <v>0</v>
      </c>
    </row>
    <row r="348" spans="1:24" x14ac:dyDescent="0.15">
      <c r="A348" s="14" t="str">
        <f t="shared" si="86"/>
        <v>south</v>
      </c>
      <c r="B348" s="14" t="str">
        <f t="shared" si="82"/>
        <v>victory</v>
      </c>
      <c r="C348" s="37"/>
      <c r="D348" s="9" t="s">
        <v>71</v>
      </c>
      <c r="E348" s="14">
        <f t="shared" ca="1" si="85"/>
        <v>0</v>
      </c>
      <c r="F348" s="30">
        <f t="shared" ca="1" si="85"/>
        <v>0</v>
      </c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83"/>
        <v>0</v>
      </c>
    </row>
    <row r="349" spans="1:24" x14ac:dyDescent="0.15">
      <c r="A349" s="14" t="str">
        <f t="shared" si="86"/>
        <v>south</v>
      </c>
      <c r="B349" s="14" t="str">
        <f t="shared" si="82"/>
        <v>victory</v>
      </c>
      <c r="C349" s="37"/>
      <c r="D349" s="9" t="s">
        <v>73</v>
      </c>
      <c r="E349" s="14">
        <f t="shared" ca="1" si="85"/>
        <v>0</v>
      </c>
      <c r="F349" s="30">
        <f t="shared" ca="1" si="85"/>
        <v>0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83"/>
        <v>0</v>
      </c>
    </row>
    <row r="350" spans="1:24" x14ac:dyDescent="0.15">
      <c r="A350" s="14" t="str">
        <f t="shared" si="86"/>
        <v>south</v>
      </c>
      <c r="B350" s="14" t="str">
        <f t="shared" si="82"/>
        <v>victory</v>
      </c>
      <c r="C350" s="37"/>
      <c r="D350" s="9" t="s">
        <v>59</v>
      </c>
      <c r="E350" s="14">
        <f t="shared" ca="1" si="85"/>
        <v>0</v>
      </c>
      <c r="F350" s="30">
        <f t="shared" ca="1" si="85"/>
        <v>0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83"/>
        <v>0</v>
      </c>
    </row>
    <row r="351" spans="1:24" x14ac:dyDescent="0.15">
      <c r="A351" s="14" t="str">
        <f t="shared" si="86"/>
        <v>south</v>
      </c>
      <c r="B351" s="14" t="str">
        <f t="shared" si="82"/>
        <v>victory</v>
      </c>
      <c r="C351" s="38"/>
      <c r="D351" s="9" t="s">
        <v>74</v>
      </c>
      <c r="E351" s="14">
        <f t="shared" ca="1" si="85"/>
        <v>0</v>
      </c>
      <c r="F351" s="30">
        <f t="shared" ca="1" si="85"/>
        <v>0</v>
      </c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83"/>
        <v>0</v>
      </c>
    </row>
    <row r="352" spans="1:24" x14ac:dyDescent="0.15">
      <c r="A352" s="14" t="s">
        <v>128</v>
      </c>
      <c r="B352" s="14" t="str">
        <f t="shared" si="82"/>
        <v>victory</v>
      </c>
      <c r="C352" s="36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30">
        <f ca="1">COUNTIFS(INDIRECT($D$111&amp;F$111&amp;"!C:C"),$D352,INDIRECT($D$111&amp;F$111&amp;"!B:B"),$B352,INDIRECT($D$111&amp;F$111&amp;"!H:H"),$A352)</f>
        <v>1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87">SUM(E352:W352)</f>
        <v>2</v>
      </c>
    </row>
    <row r="353" spans="1:24" x14ac:dyDescent="0.15">
      <c r="A353" s="14" t="str">
        <f>A352</f>
        <v>attack</v>
      </c>
      <c r="B353" s="14" t="str">
        <f t="shared" si="82"/>
        <v>victory</v>
      </c>
      <c r="C353" s="37"/>
      <c r="D353" s="14" t="s">
        <v>70</v>
      </c>
      <c r="E353" s="14">
        <f t="shared" ref="E353:F388" ca="1" si="88">COUNTIFS(INDIRECT($D$111&amp;E$111&amp;"!C:C"),$D353,INDIRECT($D$111&amp;E$111&amp;"!B:B"),$B353,INDIRECT($D$111&amp;E$111&amp;"!H:H"),$A353)</f>
        <v>0</v>
      </c>
      <c r="F353" s="30">
        <f t="shared" ca="1" si="88"/>
        <v>0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87"/>
        <v>0</v>
      </c>
    </row>
    <row r="354" spans="1:24" x14ac:dyDescent="0.15">
      <c r="A354" s="14" t="str">
        <f t="shared" ref="A354:A388" si="89">A353</f>
        <v>attack</v>
      </c>
      <c r="B354" s="14" t="str">
        <f t="shared" si="82"/>
        <v>victory</v>
      </c>
      <c r="C354" s="37"/>
      <c r="D354" s="14" t="s">
        <v>69</v>
      </c>
      <c r="E354" s="14">
        <f t="shared" ca="1" si="88"/>
        <v>0</v>
      </c>
      <c r="F354" s="30">
        <f t="shared" ca="1" si="88"/>
        <v>0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87"/>
        <v>0</v>
      </c>
    </row>
    <row r="355" spans="1:24" x14ac:dyDescent="0.15">
      <c r="A355" s="14" t="str">
        <f t="shared" si="89"/>
        <v>attack</v>
      </c>
      <c r="B355" s="14" t="str">
        <f t="shared" si="82"/>
        <v>victory</v>
      </c>
      <c r="C355" s="37"/>
      <c r="D355" s="14" t="s">
        <v>3</v>
      </c>
      <c r="E355" s="14">
        <f t="shared" ca="1" si="88"/>
        <v>2</v>
      </c>
      <c r="F355" s="30">
        <f t="shared" ca="1" si="88"/>
        <v>0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87"/>
        <v>2</v>
      </c>
    </row>
    <row r="356" spans="1:24" x14ac:dyDescent="0.15">
      <c r="A356" s="14" t="str">
        <f t="shared" si="89"/>
        <v>attack</v>
      </c>
      <c r="B356" s="14" t="str">
        <f t="shared" ref="B356:B421" si="90">$D$116</f>
        <v>victory</v>
      </c>
      <c r="C356" s="37"/>
      <c r="D356" s="14" t="s">
        <v>57</v>
      </c>
      <c r="E356" s="14">
        <f t="shared" ca="1" si="88"/>
        <v>0</v>
      </c>
      <c r="F356" s="30">
        <f t="shared" ca="1" si="88"/>
        <v>0</v>
      </c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87"/>
        <v>0</v>
      </c>
    </row>
    <row r="357" spans="1:24" x14ac:dyDescent="0.15">
      <c r="A357" s="14" t="str">
        <f t="shared" si="89"/>
        <v>attack</v>
      </c>
      <c r="B357" s="14" t="str">
        <f t="shared" si="90"/>
        <v>victory</v>
      </c>
      <c r="C357" s="37"/>
      <c r="D357" s="14" t="s">
        <v>0</v>
      </c>
      <c r="E357" s="14">
        <f t="shared" ca="1" si="88"/>
        <v>1</v>
      </c>
      <c r="F357" s="30">
        <f t="shared" ca="1" si="88"/>
        <v>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87"/>
        <v>2</v>
      </c>
    </row>
    <row r="358" spans="1:24" x14ac:dyDescent="0.15">
      <c r="A358" s="14" t="str">
        <f t="shared" si="89"/>
        <v>attack</v>
      </c>
      <c r="B358" s="14" t="str">
        <f t="shared" si="90"/>
        <v>victory</v>
      </c>
      <c r="C358" s="37"/>
      <c r="D358" s="14" t="s">
        <v>44</v>
      </c>
      <c r="E358" s="14">
        <f t="shared" ca="1" si="88"/>
        <v>0</v>
      </c>
      <c r="F358" s="30">
        <f t="shared" ca="1" si="88"/>
        <v>0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87"/>
        <v>0</v>
      </c>
    </row>
    <row r="359" spans="1:24" x14ac:dyDescent="0.15">
      <c r="A359" s="14" t="str">
        <f t="shared" si="89"/>
        <v>attack</v>
      </c>
      <c r="B359" s="14" t="str">
        <f t="shared" si="90"/>
        <v>victory</v>
      </c>
      <c r="C359" s="37"/>
      <c r="D359" s="14" t="s">
        <v>54</v>
      </c>
      <c r="E359" s="14">
        <f t="shared" ca="1" si="88"/>
        <v>0</v>
      </c>
      <c r="F359" s="30">
        <f t="shared" ca="1" si="88"/>
        <v>0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87"/>
        <v>0</v>
      </c>
    </row>
    <row r="360" spans="1:24" x14ac:dyDescent="0.15">
      <c r="A360" s="14" t="str">
        <f t="shared" si="89"/>
        <v>attack</v>
      </c>
      <c r="B360" s="14" t="str">
        <f t="shared" si="90"/>
        <v>victory</v>
      </c>
      <c r="C360" s="37"/>
      <c r="D360" s="14" t="s">
        <v>61</v>
      </c>
      <c r="E360" s="14">
        <f t="shared" ca="1" si="88"/>
        <v>2</v>
      </c>
      <c r="F360" s="30">
        <f t="shared" ca="1" si="88"/>
        <v>0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87"/>
        <v>2</v>
      </c>
    </row>
    <row r="361" spans="1:24" x14ac:dyDescent="0.15">
      <c r="A361" s="14" t="str">
        <f t="shared" si="89"/>
        <v>attack</v>
      </c>
      <c r="B361" s="14" t="str">
        <f t="shared" si="90"/>
        <v>victory</v>
      </c>
      <c r="C361" s="37"/>
      <c r="D361" s="14" t="s">
        <v>62</v>
      </c>
      <c r="E361" s="14">
        <f t="shared" ca="1" si="88"/>
        <v>0</v>
      </c>
      <c r="F361" s="30">
        <f t="shared" ca="1" si="88"/>
        <v>0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87"/>
        <v>0</v>
      </c>
    </row>
    <row r="362" spans="1:24" x14ac:dyDescent="0.15">
      <c r="A362" s="14" t="str">
        <f t="shared" si="89"/>
        <v>attack</v>
      </c>
      <c r="B362" s="14" t="str">
        <f t="shared" si="90"/>
        <v>victory</v>
      </c>
      <c r="C362" s="37"/>
      <c r="D362" s="14" t="s">
        <v>67</v>
      </c>
      <c r="E362" s="14">
        <f t="shared" ca="1" si="88"/>
        <v>0</v>
      </c>
      <c r="F362" s="30">
        <f t="shared" ca="1" si="88"/>
        <v>0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87"/>
        <v>0</v>
      </c>
    </row>
    <row r="363" spans="1:24" x14ac:dyDescent="0.15">
      <c r="A363" s="14" t="str">
        <f t="shared" si="89"/>
        <v>attack</v>
      </c>
      <c r="B363" s="14" t="str">
        <f t="shared" si="90"/>
        <v>victory</v>
      </c>
      <c r="C363" s="37"/>
      <c r="D363" s="14" t="s">
        <v>46</v>
      </c>
      <c r="E363" s="14">
        <f t="shared" ca="1" si="88"/>
        <v>0</v>
      </c>
      <c r="F363" s="30">
        <f t="shared" ca="1" si="88"/>
        <v>0</v>
      </c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87"/>
        <v>0</v>
      </c>
    </row>
    <row r="364" spans="1:24" x14ac:dyDescent="0.15">
      <c r="A364" s="14" t="str">
        <f t="shared" si="89"/>
        <v>attack</v>
      </c>
      <c r="B364" s="14" t="str">
        <f t="shared" si="90"/>
        <v>victory</v>
      </c>
      <c r="C364" s="37"/>
      <c r="D364" s="14" t="s">
        <v>56</v>
      </c>
      <c r="E364" s="14">
        <f t="shared" ca="1" si="88"/>
        <v>0</v>
      </c>
      <c r="F364" s="30">
        <f t="shared" ca="1" si="88"/>
        <v>0</v>
      </c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87"/>
        <v>0</v>
      </c>
    </row>
    <row r="365" spans="1:24" x14ac:dyDescent="0.15">
      <c r="A365" s="14" t="str">
        <f t="shared" si="89"/>
        <v>attack</v>
      </c>
      <c r="B365" s="14" t="str">
        <f t="shared" si="90"/>
        <v>victory</v>
      </c>
      <c r="C365" s="37"/>
      <c r="D365" s="14" t="s">
        <v>72</v>
      </c>
      <c r="E365" s="14">
        <f t="shared" ca="1" si="88"/>
        <v>0</v>
      </c>
      <c r="F365" s="30">
        <f t="shared" ca="1" si="88"/>
        <v>0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87"/>
        <v>0</v>
      </c>
    </row>
    <row r="366" spans="1:24" x14ac:dyDescent="0.15">
      <c r="A366" s="14" t="str">
        <f t="shared" si="89"/>
        <v>attack</v>
      </c>
      <c r="B366" s="14" t="str">
        <f t="shared" si="90"/>
        <v>victory</v>
      </c>
      <c r="C366" s="37"/>
      <c r="D366" s="14" t="s">
        <v>66</v>
      </c>
      <c r="E366" s="14">
        <f t="shared" ca="1" si="88"/>
        <v>0</v>
      </c>
      <c r="F366" s="30">
        <f t="shared" ca="1" si="88"/>
        <v>0</v>
      </c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87"/>
        <v>0</v>
      </c>
    </row>
    <row r="367" spans="1:24" x14ac:dyDescent="0.15">
      <c r="A367" s="14" t="str">
        <f t="shared" si="89"/>
        <v>attack</v>
      </c>
      <c r="B367" s="14" t="str">
        <f t="shared" si="90"/>
        <v>victory</v>
      </c>
      <c r="C367" s="37"/>
      <c r="D367" s="14" t="s">
        <v>58</v>
      </c>
      <c r="E367" s="14">
        <f t="shared" ca="1" si="88"/>
        <v>0</v>
      </c>
      <c r="F367" s="30">
        <f t="shared" ca="1" si="88"/>
        <v>0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87"/>
        <v>0</v>
      </c>
    </row>
    <row r="368" spans="1:24" x14ac:dyDescent="0.15">
      <c r="A368" s="14" t="str">
        <f t="shared" si="89"/>
        <v>attack</v>
      </c>
      <c r="B368" s="14" t="str">
        <f t="shared" si="90"/>
        <v>victory</v>
      </c>
      <c r="C368" s="37"/>
      <c r="D368" s="14" t="s">
        <v>48</v>
      </c>
      <c r="E368" s="14">
        <f t="shared" ca="1" si="88"/>
        <v>0</v>
      </c>
      <c r="F368" s="30">
        <f t="shared" ca="1" si="88"/>
        <v>0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87"/>
        <v>0</v>
      </c>
    </row>
    <row r="369" spans="1:24" x14ac:dyDescent="0.15">
      <c r="A369" s="14" t="str">
        <f t="shared" si="89"/>
        <v>attack</v>
      </c>
      <c r="B369" s="14" t="str">
        <f t="shared" si="90"/>
        <v>victory</v>
      </c>
      <c r="C369" s="37"/>
      <c r="D369" s="14" t="s">
        <v>47</v>
      </c>
      <c r="E369" s="14">
        <f t="shared" ca="1" si="88"/>
        <v>0</v>
      </c>
      <c r="F369" s="30">
        <f t="shared" ca="1" si="88"/>
        <v>0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87"/>
        <v>0</v>
      </c>
    </row>
    <row r="370" spans="1:24" x14ac:dyDescent="0.15">
      <c r="A370" s="14" t="str">
        <f t="shared" si="89"/>
        <v>attack</v>
      </c>
      <c r="B370" s="14" t="str">
        <f t="shared" si="90"/>
        <v>victory</v>
      </c>
      <c r="C370" s="37"/>
      <c r="D370" s="14" t="s">
        <v>1</v>
      </c>
      <c r="E370" s="14">
        <f t="shared" ca="1" si="88"/>
        <v>1</v>
      </c>
      <c r="F370" s="30">
        <f t="shared" ca="1" si="88"/>
        <v>0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87"/>
        <v>1</v>
      </c>
    </row>
    <row r="371" spans="1:24" x14ac:dyDescent="0.15">
      <c r="A371" s="14" t="str">
        <f t="shared" si="89"/>
        <v>attack</v>
      </c>
      <c r="B371" s="14" t="str">
        <f t="shared" si="90"/>
        <v>victory</v>
      </c>
      <c r="C371" s="37"/>
      <c r="D371" s="14" t="s">
        <v>2</v>
      </c>
      <c r="E371" s="14">
        <f t="shared" ca="1" si="88"/>
        <v>3</v>
      </c>
      <c r="F371" s="30">
        <f t="shared" ca="1" si="88"/>
        <v>3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87"/>
        <v>6</v>
      </c>
    </row>
    <row r="372" spans="1:24" x14ac:dyDescent="0.15">
      <c r="A372" s="14" t="str">
        <f t="shared" si="89"/>
        <v>attack</v>
      </c>
      <c r="B372" s="14" t="str">
        <f t="shared" si="90"/>
        <v>victory</v>
      </c>
      <c r="C372" s="37"/>
      <c r="D372" s="14" t="s">
        <v>4</v>
      </c>
      <c r="E372" s="14">
        <f t="shared" ca="1" si="88"/>
        <v>3</v>
      </c>
      <c r="F372" s="30">
        <f t="shared" ca="1" si="88"/>
        <v>0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87"/>
        <v>3</v>
      </c>
    </row>
    <row r="373" spans="1:24" x14ac:dyDescent="0.15">
      <c r="A373" s="14" t="str">
        <f t="shared" si="89"/>
        <v>attack</v>
      </c>
      <c r="B373" s="14" t="str">
        <f t="shared" si="90"/>
        <v>victory</v>
      </c>
      <c r="C373" s="37"/>
      <c r="D373" s="14" t="s">
        <v>45</v>
      </c>
      <c r="E373" s="14">
        <f t="shared" ca="1" si="88"/>
        <v>0</v>
      </c>
      <c r="F373" s="30">
        <f t="shared" ca="1" si="88"/>
        <v>0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87"/>
        <v>0</v>
      </c>
    </row>
    <row r="374" spans="1:24" x14ac:dyDescent="0.15">
      <c r="A374" s="14" t="str">
        <f t="shared" si="89"/>
        <v>attack</v>
      </c>
      <c r="B374" s="14" t="str">
        <f t="shared" si="90"/>
        <v>victory</v>
      </c>
      <c r="C374" s="37"/>
      <c r="D374" s="14" t="s">
        <v>50</v>
      </c>
      <c r="E374" s="14">
        <f t="shared" ca="1" si="88"/>
        <v>0</v>
      </c>
      <c r="F374" s="30">
        <f t="shared" ca="1" si="88"/>
        <v>0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87"/>
        <v>0</v>
      </c>
    </row>
    <row r="375" spans="1:24" x14ac:dyDescent="0.15">
      <c r="A375" s="14" t="str">
        <f t="shared" si="89"/>
        <v>attack</v>
      </c>
      <c r="B375" s="14" t="str">
        <f t="shared" si="90"/>
        <v>victory</v>
      </c>
      <c r="C375" s="37"/>
      <c r="D375" s="14" t="s">
        <v>49</v>
      </c>
      <c r="E375" s="14">
        <f t="shared" ca="1" si="88"/>
        <v>0</v>
      </c>
      <c r="F375" s="30">
        <f t="shared" ca="1" si="88"/>
        <v>0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87"/>
        <v>0</v>
      </c>
    </row>
    <row r="376" spans="1:24" x14ac:dyDescent="0.15">
      <c r="A376" s="14" t="str">
        <f t="shared" si="89"/>
        <v>attack</v>
      </c>
      <c r="B376" s="14" t="str">
        <f t="shared" si="90"/>
        <v>victory</v>
      </c>
      <c r="C376" s="37"/>
      <c r="D376" s="14" t="s">
        <v>51</v>
      </c>
      <c r="E376" s="14">
        <f t="shared" ca="1" si="88"/>
        <v>0</v>
      </c>
      <c r="F376" s="30">
        <f t="shared" ca="1" si="88"/>
        <v>0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87"/>
        <v>0</v>
      </c>
    </row>
    <row r="377" spans="1:24" x14ac:dyDescent="0.15">
      <c r="A377" s="14" t="str">
        <f t="shared" si="89"/>
        <v>attack</v>
      </c>
      <c r="B377" s="14" t="str">
        <f t="shared" si="90"/>
        <v>victory</v>
      </c>
      <c r="C377" s="37"/>
      <c r="D377" s="14" t="s">
        <v>55</v>
      </c>
      <c r="E377" s="14">
        <f t="shared" ca="1" si="88"/>
        <v>0</v>
      </c>
      <c r="F377" s="30">
        <f t="shared" ca="1" si="88"/>
        <v>0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87"/>
        <v>0</v>
      </c>
    </row>
    <row r="378" spans="1:24" x14ac:dyDescent="0.15">
      <c r="A378" s="14" t="str">
        <f t="shared" si="89"/>
        <v>attack</v>
      </c>
      <c r="B378" s="14" t="str">
        <f t="shared" si="90"/>
        <v>victory</v>
      </c>
      <c r="C378" s="37"/>
      <c r="D378" s="14" t="s">
        <v>75</v>
      </c>
      <c r="E378" s="14">
        <f t="shared" ca="1" si="88"/>
        <v>0</v>
      </c>
      <c r="F378" s="30">
        <f t="shared" ca="1" si="88"/>
        <v>0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87"/>
        <v>0</v>
      </c>
    </row>
    <row r="379" spans="1:24" x14ac:dyDescent="0.15">
      <c r="A379" s="14" t="str">
        <f t="shared" si="89"/>
        <v>attack</v>
      </c>
      <c r="B379" s="14" t="str">
        <f t="shared" si="90"/>
        <v>victory</v>
      </c>
      <c r="C379" s="37"/>
      <c r="D379" s="14" t="s">
        <v>64</v>
      </c>
      <c r="E379" s="14">
        <f t="shared" ca="1" si="88"/>
        <v>0</v>
      </c>
      <c r="F379" s="30">
        <f t="shared" ca="1" si="88"/>
        <v>0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91">SUM(E379:W379)</f>
        <v>0</v>
      </c>
    </row>
    <row r="380" spans="1:24" x14ac:dyDescent="0.15">
      <c r="A380" s="14" t="str">
        <f>A379</f>
        <v>attack</v>
      </c>
      <c r="B380" s="14" t="str">
        <f t="shared" si="90"/>
        <v>victory</v>
      </c>
      <c r="C380" s="37"/>
      <c r="D380" s="14" t="s">
        <v>65</v>
      </c>
      <c r="E380" s="14">
        <f t="shared" ca="1" si="88"/>
        <v>0</v>
      </c>
      <c r="F380" s="30">
        <f t="shared" ca="1" si="88"/>
        <v>0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91"/>
        <v>0</v>
      </c>
    </row>
    <row r="381" spans="1:24" x14ac:dyDescent="0.15">
      <c r="A381" s="14" t="str">
        <f t="shared" si="89"/>
        <v>attack</v>
      </c>
      <c r="B381" s="14" t="str">
        <f t="shared" si="90"/>
        <v>victory</v>
      </c>
      <c r="C381" s="37"/>
      <c r="D381" s="14" t="s">
        <v>52</v>
      </c>
      <c r="E381" s="14">
        <f t="shared" ca="1" si="88"/>
        <v>1</v>
      </c>
      <c r="F381" s="30">
        <f t="shared" ca="1" si="88"/>
        <v>0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91"/>
        <v>1</v>
      </c>
    </row>
    <row r="382" spans="1:24" x14ac:dyDescent="0.15">
      <c r="A382" s="14" t="str">
        <f t="shared" si="89"/>
        <v>attack</v>
      </c>
      <c r="B382" s="14" t="str">
        <f t="shared" si="90"/>
        <v>victory</v>
      </c>
      <c r="C382" s="37"/>
      <c r="D382" s="14" t="s">
        <v>53</v>
      </c>
      <c r="E382" s="14">
        <f t="shared" ca="1" si="88"/>
        <v>0</v>
      </c>
      <c r="F382" s="30">
        <f t="shared" ca="1" si="88"/>
        <v>0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91"/>
        <v>0</v>
      </c>
    </row>
    <row r="383" spans="1:24" x14ac:dyDescent="0.15">
      <c r="A383" s="14" t="str">
        <f t="shared" si="89"/>
        <v>attack</v>
      </c>
      <c r="B383" s="14" t="str">
        <f t="shared" si="90"/>
        <v>victory</v>
      </c>
      <c r="C383" s="37"/>
      <c r="D383" s="14" t="s">
        <v>60</v>
      </c>
      <c r="E383" s="14">
        <f t="shared" ca="1" si="88"/>
        <v>0</v>
      </c>
      <c r="F383" s="30">
        <f t="shared" ca="1" si="88"/>
        <v>1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91"/>
        <v>1</v>
      </c>
    </row>
    <row r="384" spans="1:24" x14ac:dyDescent="0.15">
      <c r="A384" s="14" t="str">
        <f t="shared" si="89"/>
        <v>attack</v>
      </c>
      <c r="B384" s="14" t="str">
        <f t="shared" si="90"/>
        <v>victory</v>
      </c>
      <c r="C384" s="37"/>
      <c r="D384" s="14" t="s">
        <v>68</v>
      </c>
      <c r="E384" s="14">
        <f t="shared" ca="1" si="88"/>
        <v>0</v>
      </c>
      <c r="F384" s="30">
        <f t="shared" ca="1" si="88"/>
        <v>0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91"/>
        <v>0</v>
      </c>
    </row>
    <row r="385" spans="1:24" x14ac:dyDescent="0.15">
      <c r="A385" s="14" t="str">
        <f t="shared" si="89"/>
        <v>attack</v>
      </c>
      <c r="B385" s="14" t="str">
        <f t="shared" si="90"/>
        <v>victory</v>
      </c>
      <c r="C385" s="37"/>
      <c r="D385" s="14" t="s">
        <v>71</v>
      </c>
      <c r="E385" s="14">
        <f t="shared" ca="1" si="88"/>
        <v>0</v>
      </c>
      <c r="F385" s="30">
        <f t="shared" ca="1" si="88"/>
        <v>0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91"/>
        <v>0</v>
      </c>
    </row>
    <row r="386" spans="1:24" x14ac:dyDescent="0.15">
      <c r="A386" s="14" t="str">
        <f t="shared" si="89"/>
        <v>attack</v>
      </c>
      <c r="B386" s="14" t="str">
        <f t="shared" si="90"/>
        <v>victory</v>
      </c>
      <c r="C386" s="37"/>
      <c r="D386" s="14" t="s">
        <v>73</v>
      </c>
      <c r="E386" s="14">
        <f t="shared" ca="1" si="88"/>
        <v>0</v>
      </c>
      <c r="F386" s="30">
        <f t="shared" ca="1" si="88"/>
        <v>0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91"/>
        <v>0</v>
      </c>
    </row>
    <row r="387" spans="1:24" x14ac:dyDescent="0.15">
      <c r="A387" s="14" t="str">
        <f t="shared" si="89"/>
        <v>attack</v>
      </c>
      <c r="B387" s="14" t="str">
        <f t="shared" si="90"/>
        <v>victory</v>
      </c>
      <c r="C387" s="37"/>
      <c r="D387" s="14" t="s">
        <v>59</v>
      </c>
      <c r="E387" s="14">
        <f t="shared" ca="1" si="88"/>
        <v>0</v>
      </c>
      <c r="F387" s="30">
        <f t="shared" ca="1" si="88"/>
        <v>0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91"/>
        <v>0</v>
      </c>
    </row>
    <row r="388" spans="1:24" x14ac:dyDescent="0.15">
      <c r="A388" s="14" t="str">
        <f t="shared" si="89"/>
        <v>attack</v>
      </c>
      <c r="B388" s="14" t="str">
        <f t="shared" si="90"/>
        <v>victory</v>
      </c>
      <c r="C388" s="38"/>
      <c r="D388" s="14" t="s">
        <v>74</v>
      </c>
      <c r="E388" s="14">
        <f t="shared" ca="1" si="88"/>
        <v>0</v>
      </c>
      <c r="F388" s="30">
        <f t="shared" ca="1" si="88"/>
        <v>0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91"/>
        <v>0</v>
      </c>
    </row>
    <row r="389" spans="1:24" x14ac:dyDescent="0.15">
      <c r="A389" s="14" t="s">
        <v>129</v>
      </c>
      <c r="B389" s="14" t="str">
        <f t="shared" si="90"/>
        <v>victory</v>
      </c>
      <c r="C389" s="36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30">
        <f ca="1">COUNTIFS(INDIRECT($D$111&amp;F$111&amp;"!C:C"),$D389,INDIRECT($D$111&amp;F$111&amp;"!B:B"),$B389,INDIRECT($D$111&amp;F$111&amp;"!H:H"),$A389)</f>
        <v>0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91"/>
        <v>0</v>
      </c>
    </row>
    <row r="390" spans="1:24" x14ac:dyDescent="0.15">
      <c r="A390" s="14" t="str">
        <f>A389</f>
        <v>defence</v>
      </c>
      <c r="B390" s="14" t="str">
        <f t="shared" si="90"/>
        <v>victory</v>
      </c>
      <c r="C390" s="37"/>
      <c r="D390" s="14" t="s">
        <v>70</v>
      </c>
      <c r="E390" s="14">
        <f t="shared" ref="E390:F425" ca="1" si="92">COUNTIFS(INDIRECT($D$111&amp;E$111&amp;"!C:C"),$D390,INDIRECT($D$111&amp;E$111&amp;"!B:B"),$B390,INDIRECT($D$111&amp;E$111&amp;"!H:H"),$A390)</f>
        <v>0</v>
      </c>
      <c r="F390" s="30">
        <f t="shared" ca="1" si="92"/>
        <v>0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91"/>
        <v>0</v>
      </c>
    </row>
    <row r="391" spans="1:24" x14ac:dyDescent="0.15">
      <c r="A391" s="14" t="str">
        <f t="shared" ref="A391:A416" si="93">A390</f>
        <v>defence</v>
      </c>
      <c r="B391" s="14" t="str">
        <f t="shared" si="90"/>
        <v>victory</v>
      </c>
      <c r="C391" s="37"/>
      <c r="D391" s="14" t="s">
        <v>69</v>
      </c>
      <c r="E391" s="14">
        <f t="shared" ca="1" si="92"/>
        <v>0</v>
      </c>
      <c r="F391" s="30">
        <f t="shared" ca="1" si="92"/>
        <v>0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91"/>
        <v>0</v>
      </c>
    </row>
    <row r="392" spans="1:24" x14ac:dyDescent="0.15">
      <c r="A392" s="14" t="str">
        <f t="shared" si="93"/>
        <v>defence</v>
      </c>
      <c r="B392" s="14" t="str">
        <f t="shared" si="90"/>
        <v>victory</v>
      </c>
      <c r="C392" s="37"/>
      <c r="D392" s="14" t="s">
        <v>3</v>
      </c>
      <c r="E392" s="14">
        <f t="shared" ca="1" si="92"/>
        <v>0</v>
      </c>
      <c r="F392" s="30">
        <f t="shared" ca="1" si="92"/>
        <v>0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91"/>
        <v>0</v>
      </c>
    </row>
    <row r="393" spans="1:24" x14ac:dyDescent="0.15">
      <c r="A393" s="14" t="str">
        <f t="shared" si="93"/>
        <v>defence</v>
      </c>
      <c r="B393" s="14" t="str">
        <f t="shared" si="90"/>
        <v>victory</v>
      </c>
      <c r="C393" s="37"/>
      <c r="D393" s="14" t="s">
        <v>57</v>
      </c>
      <c r="E393" s="14">
        <f t="shared" ca="1" si="92"/>
        <v>0</v>
      </c>
      <c r="F393" s="30">
        <f t="shared" ca="1" si="92"/>
        <v>0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91"/>
        <v>0</v>
      </c>
    </row>
    <row r="394" spans="1:24" x14ac:dyDescent="0.15">
      <c r="A394" s="14" t="str">
        <f t="shared" si="93"/>
        <v>defence</v>
      </c>
      <c r="B394" s="14" t="str">
        <f t="shared" si="90"/>
        <v>victory</v>
      </c>
      <c r="C394" s="37"/>
      <c r="D394" s="14" t="s">
        <v>0</v>
      </c>
      <c r="E394" s="14">
        <f t="shared" ca="1" si="92"/>
        <v>2</v>
      </c>
      <c r="F394" s="30">
        <f t="shared" ca="1" si="92"/>
        <v>0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91"/>
        <v>2</v>
      </c>
    </row>
    <row r="395" spans="1:24" x14ac:dyDescent="0.15">
      <c r="A395" s="14" t="str">
        <f t="shared" si="93"/>
        <v>defence</v>
      </c>
      <c r="B395" s="14" t="str">
        <f t="shared" si="90"/>
        <v>victory</v>
      </c>
      <c r="C395" s="37"/>
      <c r="D395" s="14" t="s">
        <v>44</v>
      </c>
      <c r="E395" s="14">
        <f t="shared" ca="1" si="92"/>
        <v>0</v>
      </c>
      <c r="F395" s="30">
        <f t="shared" ca="1" si="92"/>
        <v>0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91"/>
        <v>0</v>
      </c>
    </row>
    <row r="396" spans="1:24" x14ac:dyDescent="0.15">
      <c r="A396" s="14" t="str">
        <f t="shared" si="93"/>
        <v>defence</v>
      </c>
      <c r="B396" s="14" t="str">
        <f t="shared" si="90"/>
        <v>victory</v>
      </c>
      <c r="C396" s="37"/>
      <c r="D396" s="14" t="s">
        <v>54</v>
      </c>
      <c r="E396" s="14">
        <f t="shared" ca="1" si="92"/>
        <v>0</v>
      </c>
      <c r="F396" s="30">
        <f t="shared" ca="1" si="92"/>
        <v>0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91"/>
        <v>0</v>
      </c>
    </row>
    <row r="397" spans="1:24" x14ac:dyDescent="0.15">
      <c r="A397" s="14" t="str">
        <f t="shared" si="93"/>
        <v>defence</v>
      </c>
      <c r="B397" s="14" t="str">
        <f t="shared" si="90"/>
        <v>victory</v>
      </c>
      <c r="C397" s="37"/>
      <c r="D397" s="14" t="s">
        <v>61</v>
      </c>
      <c r="E397" s="14">
        <f t="shared" ca="1" si="92"/>
        <v>2</v>
      </c>
      <c r="F397" s="30">
        <f t="shared" ca="1" si="92"/>
        <v>0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91"/>
        <v>2</v>
      </c>
    </row>
    <row r="398" spans="1:24" x14ac:dyDescent="0.15">
      <c r="A398" s="14" t="str">
        <f t="shared" si="93"/>
        <v>defence</v>
      </c>
      <c r="B398" s="14" t="str">
        <f t="shared" si="90"/>
        <v>victory</v>
      </c>
      <c r="C398" s="37"/>
      <c r="D398" s="14" t="s">
        <v>62</v>
      </c>
      <c r="E398" s="14">
        <f t="shared" ca="1" si="92"/>
        <v>0</v>
      </c>
      <c r="F398" s="30">
        <f t="shared" ca="1" si="92"/>
        <v>0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91"/>
        <v>0</v>
      </c>
    </row>
    <row r="399" spans="1:24" x14ac:dyDescent="0.15">
      <c r="A399" s="14" t="str">
        <f t="shared" si="93"/>
        <v>defence</v>
      </c>
      <c r="B399" s="14" t="str">
        <f t="shared" si="90"/>
        <v>victory</v>
      </c>
      <c r="C399" s="37"/>
      <c r="D399" s="14" t="s">
        <v>67</v>
      </c>
      <c r="E399" s="14">
        <f t="shared" ca="1" si="92"/>
        <v>0</v>
      </c>
      <c r="F399" s="30">
        <f t="shared" ca="1" si="92"/>
        <v>0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91"/>
        <v>0</v>
      </c>
    </row>
    <row r="400" spans="1:24" x14ac:dyDescent="0.15">
      <c r="A400" s="14" t="str">
        <f t="shared" si="93"/>
        <v>defence</v>
      </c>
      <c r="B400" s="14" t="str">
        <f t="shared" si="90"/>
        <v>victory</v>
      </c>
      <c r="C400" s="37"/>
      <c r="D400" s="14" t="s">
        <v>46</v>
      </c>
      <c r="E400" s="14">
        <f t="shared" ca="1" si="92"/>
        <v>0</v>
      </c>
      <c r="F400" s="30">
        <f t="shared" ca="1" si="92"/>
        <v>0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91"/>
        <v>0</v>
      </c>
    </row>
    <row r="401" spans="1:24" x14ac:dyDescent="0.15">
      <c r="A401" s="14" t="str">
        <f t="shared" si="93"/>
        <v>defence</v>
      </c>
      <c r="B401" s="14" t="str">
        <f t="shared" si="90"/>
        <v>victory</v>
      </c>
      <c r="C401" s="37"/>
      <c r="D401" s="14" t="s">
        <v>56</v>
      </c>
      <c r="E401" s="14">
        <f t="shared" ca="1" si="92"/>
        <v>0</v>
      </c>
      <c r="F401" s="30">
        <f t="shared" ca="1" si="92"/>
        <v>0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91"/>
        <v>0</v>
      </c>
    </row>
    <row r="402" spans="1:24" x14ac:dyDescent="0.15">
      <c r="A402" s="14" t="str">
        <f t="shared" si="93"/>
        <v>defence</v>
      </c>
      <c r="B402" s="14" t="str">
        <f t="shared" si="90"/>
        <v>victory</v>
      </c>
      <c r="C402" s="37"/>
      <c r="D402" s="14" t="s">
        <v>72</v>
      </c>
      <c r="E402" s="14">
        <f t="shared" ca="1" si="92"/>
        <v>0</v>
      </c>
      <c r="F402" s="30">
        <f t="shared" ca="1" si="92"/>
        <v>0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91"/>
        <v>0</v>
      </c>
    </row>
    <row r="403" spans="1:24" x14ac:dyDescent="0.15">
      <c r="A403" s="14" t="str">
        <f t="shared" si="93"/>
        <v>defence</v>
      </c>
      <c r="B403" s="14" t="str">
        <f t="shared" si="90"/>
        <v>victory</v>
      </c>
      <c r="C403" s="37"/>
      <c r="D403" s="14" t="s">
        <v>66</v>
      </c>
      <c r="E403" s="14">
        <f t="shared" ca="1" si="92"/>
        <v>0</v>
      </c>
      <c r="F403" s="30">
        <f t="shared" ca="1" si="92"/>
        <v>0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91"/>
        <v>0</v>
      </c>
    </row>
    <row r="404" spans="1:24" x14ac:dyDescent="0.15">
      <c r="A404" s="14" t="str">
        <f t="shared" si="93"/>
        <v>defence</v>
      </c>
      <c r="B404" s="14" t="str">
        <f t="shared" si="90"/>
        <v>victory</v>
      </c>
      <c r="C404" s="37"/>
      <c r="D404" s="14" t="s">
        <v>58</v>
      </c>
      <c r="E404" s="14">
        <f t="shared" ca="1" si="92"/>
        <v>0</v>
      </c>
      <c r="F404" s="30">
        <f t="shared" ca="1" si="92"/>
        <v>0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91"/>
        <v>0</v>
      </c>
    </row>
    <row r="405" spans="1:24" x14ac:dyDescent="0.15">
      <c r="A405" s="14" t="str">
        <f t="shared" si="93"/>
        <v>defence</v>
      </c>
      <c r="B405" s="14" t="str">
        <f t="shared" si="90"/>
        <v>victory</v>
      </c>
      <c r="C405" s="37"/>
      <c r="D405" s="14" t="s">
        <v>48</v>
      </c>
      <c r="E405" s="14">
        <f t="shared" ca="1" si="92"/>
        <v>0</v>
      </c>
      <c r="F405" s="30">
        <f t="shared" ca="1" si="92"/>
        <v>0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91"/>
        <v>0</v>
      </c>
    </row>
    <row r="406" spans="1:24" x14ac:dyDescent="0.15">
      <c r="A406" s="14" t="str">
        <f t="shared" si="93"/>
        <v>defence</v>
      </c>
      <c r="B406" s="14" t="str">
        <f t="shared" si="90"/>
        <v>victory</v>
      </c>
      <c r="C406" s="37"/>
      <c r="D406" s="14" t="s">
        <v>47</v>
      </c>
      <c r="E406" s="14">
        <f t="shared" ca="1" si="92"/>
        <v>0</v>
      </c>
      <c r="F406" s="30">
        <f t="shared" ca="1" si="92"/>
        <v>0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91"/>
        <v>0</v>
      </c>
    </row>
    <row r="407" spans="1:24" x14ac:dyDescent="0.15">
      <c r="A407" s="14" t="str">
        <f t="shared" si="93"/>
        <v>defence</v>
      </c>
      <c r="B407" s="14" t="str">
        <f t="shared" si="90"/>
        <v>victory</v>
      </c>
      <c r="C407" s="37"/>
      <c r="D407" s="14" t="s">
        <v>1</v>
      </c>
      <c r="E407" s="14">
        <f t="shared" ca="1" si="92"/>
        <v>1</v>
      </c>
      <c r="F407" s="30">
        <f t="shared" ca="1" si="92"/>
        <v>0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91"/>
        <v>1</v>
      </c>
    </row>
    <row r="408" spans="1:24" x14ac:dyDescent="0.15">
      <c r="A408" s="14" t="str">
        <f t="shared" si="93"/>
        <v>defence</v>
      </c>
      <c r="B408" s="14" t="str">
        <f t="shared" si="90"/>
        <v>victory</v>
      </c>
      <c r="C408" s="37"/>
      <c r="D408" s="14" t="s">
        <v>2</v>
      </c>
      <c r="E408" s="14">
        <f t="shared" ca="1" si="92"/>
        <v>4</v>
      </c>
      <c r="F408" s="30">
        <f t="shared" ca="1" si="92"/>
        <v>0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91"/>
        <v>4</v>
      </c>
    </row>
    <row r="409" spans="1:24" x14ac:dyDescent="0.15">
      <c r="A409" s="14" t="str">
        <f t="shared" si="93"/>
        <v>defence</v>
      </c>
      <c r="B409" s="14" t="str">
        <f t="shared" si="90"/>
        <v>victory</v>
      </c>
      <c r="C409" s="37"/>
      <c r="D409" s="14" t="s">
        <v>4</v>
      </c>
      <c r="E409" s="14">
        <f t="shared" ca="1" si="92"/>
        <v>1</v>
      </c>
      <c r="F409" s="30">
        <f t="shared" ca="1" si="92"/>
        <v>0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91"/>
        <v>1</v>
      </c>
    </row>
    <row r="410" spans="1:24" x14ac:dyDescent="0.15">
      <c r="A410" s="14" t="str">
        <f t="shared" si="93"/>
        <v>defence</v>
      </c>
      <c r="B410" s="14" t="str">
        <f t="shared" si="90"/>
        <v>victory</v>
      </c>
      <c r="C410" s="37"/>
      <c r="D410" s="14" t="s">
        <v>45</v>
      </c>
      <c r="E410" s="14">
        <f t="shared" ca="1" si="92"/>
        <v>0</v>
      </c>
      <c r="F410" s="30">
        <f t="shared" ca="1" si="92"/>
        <v>0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91"/>
        <v>0</v>
      </c>
    </row>
    <row r="411" spans="1:24" x14ac:dyDescent="0.15">
      <c r="A411" s="14" t="str">
        <f t="shared" si="93"/>
        <v>defence</v>
      </c>
      <c r="B411" s="14" t="str">
        <f t="shared" si="90"/>
        <v>victory</v>
      </c>
      <c r="C411" s="37"/>
      <c r="D411" s="14" t="s">
        <v>50</v>
      </c>
      <c r="E411" s="14">
        <f t="shared" ca="1" si="92"/>
        <v>0</v>
      </c>
      <c r="F411" s="30">
        <f t="shared" ca="1" si="92"/>
        <v>0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91"/>
        <v>0</v>
      </c>
    </row>
    <row r="412" spans="1:24" x14ac:dyDescent="0.15">
      <c r="A412" s="14" t="str">
        <f t="shared" si="93"/>
        <v>defence</v>
      </c>
      <c r="B412" s="14" t="str">
        <f t="shared" si="90"/>
        <v>victory</v>
      </c>
      <c r="C412" s="37"/>
      <c r="D412" s="14" t="s">
        <v>49</v>
      </c>
      <c r="E412" s="14">
        <f t="shared" ca="1" si="92"/>
        <v>0</v>
      </c>
      <c r="F412" s="30">
        <f t="shared" ca="1" si="92"/>
        <v>0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91"/>
        <v>0</v>
      </c>
    </row>
    <row r="413" spans="1:24" x14ac:dyDescent="0.15">
      <c r="A413" s="14" t="str">
        <f t="shared" si="93"/>
        <v>defence</v>
      </c>
      <c r="B413" s="14" t="str">
        <f t="shared" si="90"/>
        <v>victory</v>
      </c>
      <c r="C413" s="37"/>
      <c r="D413" s="14" t="s">
        <v>51</v>
      </c>
      <c r="E413" s="14">
        <f t="shared" ca="1" si="92"/>
        <v>0</v>
      </c>
      <c r="F413" s="30">
        <f t="shared" ca="1" si="92"/>
        <v>0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91"/>
        <v>0</v>
      </c>
    </row>
    <row r="414" spans="1:24" x14ac:dyDescent="0.15">
      <c r="A414" s="14" t="str">
        <f t="shared" si="93"/>
        <v>defence</v>
      </c>
      <c r="B414" s="14" t="str">
        <f t="shared" si="90"/>
        <v>victory</v>
      </c>
      <c r="C414" s="37"/>
      <c r="D414" s="14" t="s">
        <v>55</v>
      </c>
      <c r="E414" s="14">
        <f t="shared" ca="1" si="92"/>
        <v>0</v>
      </c>
      <c r="F414" s="30">
        <f t="shared" ca="1" si="92"/>
        <v>0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91"/>
        <v>0</v>
      </c>
    </row>
    <row r="415" spans="1:24" x14ac:dyDescent="0.15">
      <c r="A415" s="14" t="str">
        <f t="shared" si="93"/>
        <v>defence</v>
      </c>
      <c r="B415" s="14" t="str">
        <f t="shared" si="90"/>
        <v>victory</v>
      </c>
      <c r="C415" s="37"/>
      <c r="D415" s="14" t="s">
        <v>75</v>
      </c>
      <c r="E415" s="14">
        <f t="shared" ca="1" si="92"/>
        <v>0</v>
      </c>
      <c r="F415" s="30">
        <f t="shared" ca="1" si="92"/>
        <v>0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91"/>
        <v>0</v>
      </c>
    </row>
    <row r="416" spans="1:24" x14ac:dyDescent="0.15">
      <c r="A416" s="14" t="str">
        <f t="shared" si="93"/>
        <v>defence</v>
      </c>
      <c r="B416" s="14" t="str">
        <f t="shared" si="90"/>
        <v>victory</v>
      </c>
      <c r="C416" s="37"/>
      <c r="D416" s="14" t="s">
        <v>64</v>
      </c>
      <c r="E416" s="14">
        <f t="shared" ca="1" si="92"/>
        <v>0</v>
      </c>
      <c r="F416" s="30">
        <f t="shared" ca="1" si="92"/>
        <v>0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91"/>
        <v>0</v>
      </c>
    </row>
    <row r="417" spans="1:24" x14ac:dyDescent="0.15">
      <c r="A417" s="14" t="str">
        <f>A416</f>
        <v>defence</v>
      </c>
      <c r="B417" s="14" t="str">
        <f t="shared" si="90"/>
        <v>victory</v>
      </c>
      <c r="C417" s="37"/>
      <c r="D417" s="14" t="s">
        <v>65</v>
      </c>
      <c r="E417" s="14">
        <f t="shared" ca="1" si="92"/>
        <v>0</v>
      </c>
      <c r="F417" s="30">
        <f t="shared" ca="1" si="92"/>
        <v>0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91"/>
        <v>0</v>
      </c>
    </row>
    <row r="418" spans="1:24" x14ac:dyDescent="0.15">
      <c r="A418" s="14" t="str">
        <f t="shared" ref="A418:A425" si="94">A417</f>
        <v>defence</v>
      </c>
      <c r="B418" s="14" t="str">
        <f t="shared" si="90"/>
        <v>victory</v>
      </c>
      <c r="C418" s="37"/>
      <c r="D418" s="14" t="s">
        <v>52</v>
      </c>
      <c r="E418" s="14">
        <f t="shared" ca="1" si="92"/>
        <v>0</v>
      </c>
      <c r="F418" s="30">
        <f t="shared" ca="1" si="92"/>
        <v>0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91"/>
        <v>0</v>
      </c>
    </row>
    <row r="419" spans="1:24" x14ac:dyDescent="0.15">
      <c r="A419" s="14" t="str">
        <f t="shared" si="94"/>
        <v>defence</v>
      </c>
      <c r="B419" s="14" t="str">
        <f t="shared" si="90"/>
        <v>victory</v>
      </c>
      <c r="C419" s="37"/>
      <c r="D419" s="14" t="s">
        <v>53</v>
      </c>
      <c r="E419" s="14">
        <f t="shared" ca="1" si="92"/>
        <v>0</v>
      </c>
      <c r="F419" s="30">
        <f t="shared" ca="1" si="92"/>
        <v>0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91"/>
        <v>0</v>
      </c>
    </row>
    <row r="420" spans="1:24" x14ac:dyDescent="0.15">
      <c r="A420" s="14" t="str">
        <f t="shared" si="94"/>
        <v>defence</v>
      </c>
      <c r="B420" s="14" t="str">
        <f t="shared" si="90"/>
        <v>victory</v>
      </c>
      <c r="C420" s="37"/>
      <c r="D420" s="14" t="s">
        <v>60</v>
      </c>
      <c r="E420" s="14">
        <f t="shared" ca="1" si="92"/>
        <v>1</v>
      </c>
      <c r="F420" s="30">
        <f t="shared" ca="1" si="92"/>
        <v>0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91"/>
        <v>1</v>
      </c>
    </row>
    <row r="421" spans="1:24" x14ac:dyDescent="0.15">
      <c r="A421" s="14" t="str">
        <f t="shared" si="94"/>
        <v>defence</v>
      </c>
      <c r="B421" s="14" t="str">
        <f t="shared" si="90"/>
        <v>victory</v>
      </c>
      <c r="C421" s="37"/>
      <c r="D421" s="14" t="s">
        <v>68</v>
      </c>
      <c r="E421" s="14">
        <f t="shared" ca="1" si="92"/>
        <v>0</v>
      </c>
      <c r="F421" s="30">
        <f t="shared" ca="1" si="92"/>
        <v>0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91"/>
        <v>0</v>
      </c>
    </row>
    <row r="422" spans="1:24" x14ac:dyDescent="0.15">
      <c r="A422" s="14" t="str">
        <f t="shared" si="94"/>
        <v>defence</v>
      </c>
      <c r="B422" s="14" t="str">
        <f t="shared" ref="B422:B485" si="95">$D$116</f>
        <v>victory</v>
      </c>
      <c r="C422" s="37"/>
      <c r="D422" s="14" t="s">
        <v>71</v>
      </c>
      <c r="E422" s="14">
        <f t="shared" ca="1" si="92"/>
        <v>0</v>
      </c>
      <c r="F422" s="30">
        <f t="shared" ca="1" si="92"/>
        <v>0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91"/>
        <v>0</v>
      </c>
    </row>
    <row r="423" spans="1:24" x14ac:dyDescent="0.15">
      <c r="A423" s="14" t="str">
        <f t="shared" si="94"/>
        <v>defence</v>
      </c>
      <c r="B423" s="14" t="str">
        <f t="shared" si="95"/>
        <v>victory</v>
      </c>
      <c r="C423" s="37"/>
      <c r="D423" s="14" t="s">
        <v>73</v>
      </c>
      <c r="E423" s="14">
        <f t="shared" ca="1" si="92"/>
        <v>0</v>
      </c>
      <c r="F423" s="30">
        <f t="shared" ca="1" si="92"/>
        <v>0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91"/>
        <v>0</v>
      </c>
    </row>
    <row r="424" spans="1:24" x14ac:dyDescent="0.15">
      <c r="A424" s="14" t="str">
        <f t="shared" si="94"/>
        <v>defence</v>
      </c>
      <c r="B424" s="14" t="str">
        <f t="shared" si="95"/>
        <v>victory</v>
      </c>
      <c r="C424" s="37"/>
      <c r="D424" s="14" t="s">
        <v>59</v>
      </c>
      <c r="E424" s="14">
        <f t="shared" ca="1" si="92"/>
        <v>0</v>
      </c>
      <c r="F424" s="30">
        <f t="shared" ca="1" si="92"/>
        <v>0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91"/>
        <v>0</v>
      </c>
    </row>
    <row r="425" spans="1:24" x14ac:dyDescent="0.15">
      <c r="A425" s="14" t="str">
        <f t="shared" si="94"/>
        <v>defence</v>
      </c>
      <c r="B425" s="14" t="str">
        <f t="shared" si="95"/>
        <v>victory</v>
      </c>
      <c r="C425" s="38"/>
      <c r="D425" s="14" t="s">
        <v>74</v>
      </c>
      <c r="E425" s="14">
        <f t="shared" ca="1" si="92"/>
        <v>0</v>
      </c>
      <c r="F425" s="30">
        <f t="shared" ca="1" si="92"/>
        <v>0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91"/>
        <v>0</v>
      </c>
    </row>
    <row r="426" spans="1:24" x14ac:dyDescent="0.15">
      <c r="A426" s="15" t="s">
        <v>132</v>
      </c>
      <c r="B426" s="15" t="str">
        <f t="shared" si="95"/>
        <v>victory</v>
      </c>
      <c r="C426" s="36" t="s">
        <v>36</v>
      </c>
      <c r="D426" s="15" t="s">
        <v>63</v>
      </c>
      <c r="E426" s="15">
        <f ca="1">SUMIFS(INDIRECT($D$111&amp;E$111&amp;"!D:D"),INDIRECT($D$111&amp;E$111&amp;"!C:C"),$D426)</f>
        <v>11</v>
      </c>
      <c r="F426" s="30">
        <f ca="1">SUMIFS(INDIRECT($D$111&amp;F$111&amp;"!D:D"),INDIRECT($D$111&amp;F$111&amp;"!C:C"),$D426)</f>
        <v>15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96">SUM(E426:W426)</f>
        <v>26</v>
      </c>
    </row>
    <row r="427" spans="1:24" x14ac:dyDescent="0.15">
      <c r="A427" s="15" t="str">
        <f>A426</f>
        <v>team</v>
      </c>
      <c r="B427" s="15" t="str">
        <f t="shared" si="95"/>
        <v>victory</v>
      </c>
      <c r="C427" s="37"/>
      <c r="D427" s="15" t="s">
        <v>70</v>
      </c>
      <c r="E427" s="15">
        <f t="shared" ref="E427:F462" ca="1" si="97">SUMIFS(INDIRECT($D$111&amp;E$111&amp;"!D:D"),INDIRECT($D$111&amp;E$111&amp;"!C:C"),$D427)</f>
        <v>0</v>
      </c>
      <c r="F427" s="30">
        <f t="shared" ca="1" si="97"/>
        <v>0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96"/>
        <v>0</v>
      </c>
    </row>
    <row r="428" spans="1:24" x14ac:dyDescent="0.15">
      <c r="A428" s="15" t="str">
        <f t="shared" ref="A428:A462" si="98">A427</f>
        <v>team</v>
      </c>
      <c r="B428" s="15" t="str">
        <f t="shared" si="95"/>
        <v>victory</v>
      </c>
      <c r="C428" s="37"/>
      <c r="D428" s="15" t="s">
        <v>69</v>
      </c>
      <c r="E428" s="15">
        <f t="shared" ca="1" si="97"/>
        <v>0</v>
      </c>
      <c r="F428" s="30">
        <f t="shared" ca="1" si="97"/>
        <v>0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96"/>
        <v>0</v>
      </c>
    </row>
    <row r="429" spans="1:24" x14ac:dyDescent="0.15">
      <c r="A429" s="15" t="str">
        <f t="shared" si="98"/>
        <v>team</v>
      </c>
      <c r="B429" s="15" t="str">
        <f t="shared" si="95"/>
        <v>victory</v>
      </c>
      <c r="C429" s="37"/>
      <c r="D429" s="15" t="s">
        <v>3</v>
      </c>
      <c r="E429" s="15">
        <f t="shared" ca="1" si="97"/>
        <v>25</v>
      </c>
      <c r="F429" s="30">
        <f t="shared" ca="1" si="97"/>
        <v>3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96"/>
        <v>28</v>
      </c>
    </row>
    <row r="430" spans="1:24" x14ac:dyDescent="0.15">
      <c r="A430" s="15" t="str">
        <f t="shared" si="98"/>
        <v>team</v>
      </c>
      <c r="B430" s="15" t="str">
        <f t="shared" si="95"/>
        <v>victory</v>
      </c>
      <c r="C430" s="37"/>
      <c r="D430" s="15" t="s">
        <v>57</v>
      </c>
      <c r="E430" s="15">
        <f t="shared" ca="1" si="97"/>
        <v>0</v>
      </c>
      <c r="F430" s="30">
        <f t="shared" ca="1" si="97"/>
        <v>0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96"/>
        <v>0</v>
      </c>
    </row>
    <row r="431" spans="1:24" x14ac:dyDescent="0.15">
      <c r="A431" s="15" t="str">
        <f t="shared" si="98"/>
        <v>team</v>
      </c>
      <c r="B431" s="15" t="str">
        <f t="shared" si="95"/>
        <v>victory</v>
      </c>
      <c r="C431" s="37"/>
      <c r="D431" s="15" t="s">
        <v>0</v>
      </c>
      <c r="E431" s="15">
        <f t="shared" ca="1" si="97"/>
        <v>24</v>
      </c>
      <c r="F431" s="30">
        <f t="shared" ca="1" si="97"/>
        <v>14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96"/>
        <v>38</v>
      </c>
    </row>
    <row r="432" spans="1:24" x14ac:dyDescent="0.15">
      <c r="A432" s="15" t="str">
        <f t="shared" si="98"/>
        <v>team</v>
      </c>
      <c r="B432" s="15" t="str">
        <f t="shared" si="95"/>
        <v>victory</v>
      </c>
      <c r="C432" s="37"/>
      <c r="D432" s="15" t="s">
        <v>44</v>
      </c>
      <c r="E432" s="15">
        <f t="shared" ca="1" si="97"/>
        <v>0</v>
      </c>
      <c r="F432" s="30">
        <f t="shared" ca="1" si="97"/>
        <v>0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96"/>
        <v>0</v>
      </c>
    </row>
    <row r="433" spans="1:24" x14ac:dyDescent="0.15">
      <c r="A433" s="15" t="str">
        <f t="shared" si="98"/>
        <v>team</v>
      </c>
      <c r="B433" s="15" t="str">
        <f t="shared" si="95"/>
        <v>victory</v>
      </c>
      <c r="C433" s="37"/>
      <c r="D433" s="15" t="s">
        <v>54</v>
      </c>
      <c r="E433" s="15">
        <f t="shared" ca="1" si="97"/>
        <v>0</v>
      </c>
      <c r="F433" s="30">
        <f t="shared" ca="1" si="97"/>
        <v>0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96"/>
        <v>0</v>
      </c>
    </row>
    <row r="434" spans="1:24" x14ac:dyDescent="0.15">
      <c r="A434" s="15" t="str">
        <f t="shared" si="98"/>
        <v>team</v>
      </c>
      <c r="B434" s="15" t="str">
        <f t="shared" si="95"/>
        <v>victory</v>
      </c>
      <c r="C434" s="37"/>
      <c r="D434" s="15" t="s">
        <v>61</v>
      </c>
      <c r="E434" s="15">
        <f t="shared" ca="1" si="97"/>
        <v>25</v>
      </c>
      <c r="F434" s="30">
        <f t="shared" ca="1" si="97"/>
        <v>0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96"/>
        <v>25</v>
      </c>
    </row>
    <row r="435" spans="1:24" x14ac:dyDescent="0.15">
      <c r="A435" s="15" t="str">
        <f t="shared" si="98"/>
        <v>team</v>
      </c>
      <c r="B435" s="15" t="str">
        <f t="shared" si="95"/>
        <v>victory</v>
      </c>
      <c r="C435" s="37"/>
      <c r="D435" s="15" t="s">
        <v>62</v>
      </c>
      <c r="E435" s="15">
        <f t="shared" ca="1" si="97"/>
        <v>0</v>
      </c>
      <c r="F435" s="30">
        <f t="shared" ca="1" si="97"/>
        <v>0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96"/>
        <v>0</v>
      </c>
    </row>
    <row r="436" spans="1:24" x14ac:dyDescent="0.15">
      <c r="A436" s="15" t="str">
        <f t="shared" si="98"/>
        <v>team</v>
      </c>
      <c r="B436" s="15" t="str">
        <f t="shared" si="95"/>
        <v>victory</v>
      </c>
      <c r="C436" s="37"/>
      <c r="D436" s="15" t="s">
        <v>67</v>
      </c>
      <c r="E436" s="15">
        <f t="shared" ca="1" si="97"/>
        <v>0</v>
      </c>
      <c r="F436" s="30">
        <f t="shared" ca="1" si="97"/>
        <v>0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96"/>
        <v>0</v>
      </c>
    </row>
    <row r="437" spans="1:24" x14ac:dyDescent="0.15">
      <c r="A437" s="15" t="str">
        <f t="shared" si="98"/>
        <v>team</v>
      </c>
      <c r="B437" s="15" t="str">
        <f t="shared" si="95"/>
        <v>victory</v>
      </c>
      <c r="C437" s="37"/>
      <c r="D437" s="15" t="s">
        <v>46</v>
      </c>
      <c r="E437" s="15">
        <f t="shared" ca="1" si="97"/>
        <v>0</v>
      </c>
      <c r="F437" s="30">
        <f t="shared" ca="1" si="97"/>
        <v>0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96"/>
        <v>0</v>
      </c>
    </row>
    <row r="438" spans="1:24" x14ac:dyDescent="0.15">
      <c r="A438" s="15" t="str">
        <f t="shared" si="98"/>
        <v>team</v>
      </c>
      <c r="B438" s="15" t="str">
        <f t="shared" si="95"/>
        <v>victory</v>
      </c>
      <c r="C438" s="37"/>
      <c r="D438" s="15" t="s">
        <v>56</v>
      </c>
      <c r="E438" s="15">
        <f t="shared" ca="1" si="97"/>
        <v>0</v>
      </c>
      <c r="F438" s="30">
        <f t="shared" ca="1" si="97"/>
        <v>0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96"/>
        <v>0</v>
      </c>
    </row>
    <row r="439" spans="1:24" x14ac:dyDescent="0.15">
      <c r="A439" s="15" t="str">
        <f t="shared" si="98"/>
        <v>team</v>
      </c>
      <c r="B439" s="15" t="str">
        <f t="shared" si="95"/>
        <v>victory</v>
      </c>
      <c r="C439" s="37"/>
      <c r="D439" s="15" t="s">
        <v>72</v>
      </c>
      <c r="E439" s="15">
        <f t="shared" ca="1" si="97"/>
        <v>0</v>
      </c>
      <c r="F439" s="30">
        <f t="shared" ca="1" si="97"/>
        <v>0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96"/>
        <v>0</v>
      </c>
    </row>
    <row r="440" spans="1:24" x14ac:dyDescent="0.15">
      <c r="A440" s="15" t="str">
        <f t="shared" si="98"/>
        <v>team</v>
      </c>
      <c r="B440" s="15" t="str">
        <f t="shared" si="95"/>
        <v>victory</v>
      </c>
      <c r="C440" s="37"/>
      <c r="D440" s="15" t="s">
        <v>66</v>
      </c>
      <c r="E440" s="15">
        <f t="shared" ca="1" si="97"/>
        <v>0</v>
      </c>
      <c r="F440" s="30">
        <f t="shared" ca="1" si="97"/>
        <v>0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96"/>
        <v>0</v>
      </c>
    </row>
    <row r="441" spans="1:24" x14ac:dyDescent="0.15">
      <c r="A441" s="15" t="str">
        <f t="shared" si="98"/>
        <v>team</v>
      </c>
      <c r="B441" s="15" t="str">
        <f t="shared" si="95"/>
        <v>victory</v>
      </c>
      <c r="C441" s="37"/>
      <c r="D441" s="15" t="s">
        <v>58</v>
      </c>
      <c r="E441" s="15">
        <f t="shared" ca="1" si="97"/>
        <v>0</v>
      </c>
      <c r="F441" s="30">
        <f t="shared" ca="1" si="97"/>
        <v>0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96"/>
        <v>0</v>
      </c>
    </row>
    <row r="442" spans="1:24" x14ac:dyDescent="0.15">
      <c r="A442" s="15" t="str">
        <f t="shared" si="98"/>
        <v>team</v>
      </c>
      <c r="B442" s="15" t="str">
        <f t="shared" si="95"/>
        <v>victory</v>
      </c>
      <c r="C442" s="37"/>
      <c r="D442" s="15" t="s">
        <v>48</v>
      </c>
      <c r="E442" s="15">
        <f t="shared" ca="1" si="97"/>
        <v>0</v>
      </c>
      <c r="F442" s="30">
        <f t="shared" ca="1" si="97"/>
        <v>0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96"/>
        <v>0</v>
      </c>
    </row>
    <row r="443" spans="1:24" x14ac:dyDescent="0.15">
      <c r="A443" s="15" t="str">
        <f t="shared" si="98"/>
        <v>team</v>
      </c>
      <c r="B443" s="15" t="str">
        <f t="shared" si="95"/>
        <v>victory</v>
      </c>
      <c r="C443" s="37"/>
      <c r="D443" s="15" t="s">
        <v>47</v>
      </c>
      <c r="E443" s="15">
        <f t="shared" ca="1" si="97"/>
        <v>0</v>
      </c>
      <c r="F443" s="30">
        <f t="shared" ca="1" si="97"/>
        <v>0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96"/>
        <v>0</v>
      </c>
    </row>
    <row r="444" spans="1:24" x14ac:dyDescent="0.15">
      <c r="A444" s="15" t="str">
        <f t="shared" si="98"/>
        <v>team</v>
      </c>
      <c r="B444" s="15" t="str">
        <f t="shared" si="95"/>
        <v>victory</v>
      </c>
      <c r="C444" s="37"/>
      <c r="D444" s="15" t="s">
        <v>1</v>
      </c>
      <c r="E444" s="15">
        <f t="shared" ca="1" si="97"/>
        <v>17</v>
      </c>
      <c r="F444" s="30">
        <f t="shared" ca="1" si="97"/>
        <v>0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96"/>
        <v>17</v>
      </c>
    </row>
    <row r="445" spans="1:24" x14ac:dyDescent="0.15">
      <c r="A445" s="15" t="str">
        <f t="shared" si="98"/>
        <v>team</v>
      </c>
      <c r="B445" s="15" t="str">
        <f t="shared" si="95"/>
        <v>victory</v>
      </c>
      <c r="C445" s="37"/>
      <c r="D445" s="15" t="s">
        <v>2</v>
      </c>
      <c r="E445" s="15">
        <f t="shared" ca="1" si="97"/>
        <v>53</v>
      </c>
      <c r="F445" s="30">
        <f t="shared" ca="1" si="97"/>
        <v>24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96"/>
        <v>77</v>
      </c>
    </row>
    <row r="446" spans="1:24" x14ac:dyDescent="0.15">
      <c r="A446" s="15" t="str">
        <f t="shared" si="98"/>
        <v>team</v>
      </c>
      <c r="B446" s="15" t="str">
        <f t="shared" si="95"/>
        <v>victory</v>
      </c>
      <c r="C446" s="37"/>
      <c r="D446" s="15" t="s">
        <v>4</v>
      </c>
      <c r="E446" s="15">
        <f t="shared" ca="1" si="97"/>
        <v>28</v>
      </c>
      <c r="F446" s="30">
        <f t="shared" ca="1" si="97"/>
        <v>8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96"/>
        <v>36</v>
      </c>
    </row>
    <row r="447" spans="1:24" x14ac:dyDescent="0.15">
      <c r="A447" s="15" t="str">
        <f t="shared" si="98"/>
        <v>team</v>
      </c>
      <c r="B447" s="15" t="str">
        <f t="shared" si="95"/>
        <v>victory</v>
      </c>
      <c r="C447" s="37"/>
      <c r="D447" s="15" t="s">
        <v>45</v>
      </c>
      <c r="E447" s="15">
        <f t="shared" ca="1" si="97"/>
        <v>0</v>
      </c>
      <c r="F447" s="30">
        <f t="shared" ca="1" si="97"/>
        <v>0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96"/>
        <v>0</v>
      </c>
    </row>
    <row r="448" spans="1:24" x14ac:dyDescent="0.15">
      <c r="A448" s="15" t="str">
        <f t="shared" si="98"/>
        <v>team</v>
      </c>
      <c r="B448" s="15" t="str">
        <f t="shared" si="95"/>
        <v>victory</v>
      </c>
      <c r="C448" s="37"/>
      <c r="D448" s="15" t="s">
        <v>50</v>
      </c>
      <c r="E448" s="15">
        <f t="shared" ca="1" si="97"/>
        <v>0</v>
      </c>
      <c r="F448" s="30">
        <f t="shared" ca="1" si="97"/>
        <v>0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96"/>
        <v>0</v>
      </c>
    </row>
    <row r="449" spans="1:24" x14ac:dyDescent="0.15">
      <c r="A449" s="15" t="str">
        <f t="shared" si="98"/>
        <v>team</v>
      </c>
      <c r="B449" s="15" t="str">
        <f t="shared" si="95"/>
        <v>victory</v>
      </c>
      <c r="C449" s="37"/>
      <c r="D449" s="15" t="s">
        <v>49</v>
      </c>
      <c r="E449" s="15">
        <f t="shared" ca="1" si="97"/>
        <v>0</v>
      </c>
      <c r="F449" s="30">
        <f t="shared" ca="1" si="97"/>
        <v>0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96"/>
        <v>0</v>
      </c>
    </row>
    <row r="450" spans="1:24" x14ac:dyDescent="0.15">
      <c r="A450" s="15" t="str">
        <f t="shared" si="98"/>
        <v>team</v>
      </c>
      <c r="B450" s="15" t="str">
        <f t="shared" si="95"/>
        <v>victory</v>
      </c>
      <c r="C450" s="37"/>
      <c r="D450" s="15" t="s">
        <v>51</v>
      </c>
      <c r="E450" s="15">
        <f t="shared" ca="1" si="97"/>
        <v>0</v>
      </c>
      <c r="F450" s="30">
        <f t="shared" ca="1" si="97"/>
        <v>0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96"/>
        <v>0</v>
      </c>
    </row>
    <row r="451" spans="1:24" x14ac:dyDescent="0.15">
      <c r="A451" s="15" t="str">
        <f t="shared" si="98"/>
        <v>team</v>
      </c>
      <c r="B451" s="15" t="str">
        <f t="shared" si="95"/>
        <v>victory</v>
      </c>
      <c r="C451" s="37"/>
      <c r="D451" s="15" t="s">
        <v>55</v>
      </c>
      <c r="E451" s="15">
        <f t="shared" ca="1" si="97"/>
        <v>0</v>
      </c>
      <c r="F451" s="30">
        <f t="shared" ca="1" si="97"/>
        <v>0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96"/>
        <v>0</v>
      </c>
    </row>
    <row r="452" spans="1:24" x14ac:dyDescent="0.15">
      <c r="A452" s="15" t="str">
        <f t="shared" si="98"/>
        <v>team</v>
      </c>
      <c r="B452" s="15" t="str">
        <f t="shared" si="95"/>
        <v>victory</v>
      </c>
      <c r="C452" s="37"/>
      <c r="D452" s="15" t="s">
        <v>75</v>
      </c>
      <c r="E452" s="15">
        <f t="shared" ca="1" si="97"/>
        <v>0</v>
      </c>
      <c r="F452" s="30">
        <f t="shared" ca="1" si="97"/>
        <v>0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96"/>
        <v>0</v>
      </c>
    </row>
    <row r="453" spans="1:24" x14ac:dyDescent="0.15">
      <c r="A453" s="15" t="str">
        <f t="shared" si="98"/>
        <v>team</v>
      </c>
      <c r="B453" s="15" t="str">
        <f t="shared" si="95"/>
        <v>victory</v>
      </c>
      <c r="C453" s="37"/>
      <c r="D453" s="15" t="s">
        <v>64</v>
      </c>
      <c r="E453" s="15">
        <f t="shared" ca="1" si="97"/>
        <v>0</v>
      </c>
      <c r="F453" s="30">
        <f t="shared" ca="1" si="97"/>
        <v>0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2" ca="1" si="99">SUM(E453:W453)</f>
        <v>0</v>
      </c>
    </row>
    <row r="454" spans="1:24" x14ac:dyDescent="0.15">
      <c r="A454" s="15" t="str">
        <f>A453</f>
        <v>team</v>
      </c>
      <c r="B454" s="15" t="str">
        <f t="shared" si="95"/>
        <v>victory</v>
      </c>
      <c r="C454" s="37"/>
      <c r="D454" s="15" t="s">
        <v>65</v>
      </c>
      <c r="E454" s="15">
        <f t="shared" ca="1" si="97"/>
        <v>0</v>
      </c>
      <c r="F454" s="30">
        <f t="shared" ca="1" si="97"/>
        <v>0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99"/>
        <v>0</v>
      </c>
    </row>
    <row r="455" spans="1:24" x14ac:dyDescent="0.15">
      <c r="A455" s="15" t="str">
        <f t="shared" si="98"/>
        <v>team</v>
      </c>
      <c r="B455" s="15" t="str">
        <f t="shared" si="95"/>
        <v>victory</v>
      </c>
      <c r="C455" s="37"/>
      <c r="D455" s="15" t="s">
        <v>52</v>
      </c>
      <c r="E455" s="15">
        <f t="shared" ca="1" si="97"/>
        <v>6</v>
      </c>
      <c r="F455" s="30">
        <f t="shared" ca="1" si="97"/>
        <v>3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99"/>
        <v>9</v>
      </c>
    </row>
    <row r="456" spans="1:24" x14ac:dyDescent="0.15">
      <c r="A456" s="15" t="str">
        <f t="shared" si="98"/>
        <v>team</v>
      </c>
      <c r="B456" s="15" t="str">
        <f t="shared" si="95"/>
        <v>victory</v>
      </c>
      <c r="C456" s="37"/>
      <c r="D456" s="15" t="s">
        <v>53</v>
      </c>
      <c r="E456" s="15">
        <f t="shared" ca="1" si="97"/>
        <v>0</v>
      </c>
      <c r="F456" s="30">
        <f t="shared" ca="1" si="97"/>
        <v>0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99"/>
        <v>0</v>
      </c>
    </row>
    <row r="457" spans="1:24" x14ac:dyDescent="0.15">
      <c r="A457" s="15" t="str">
        <f t="shared" si="98"/>
        <v>team</v>
      </c>
      <c r="B457" s="15" t="str">
        <f t="shared" si="95"/>
        <v>victory</v>
      </c>
      <c r="C457" s="37"/>
      <c r="D457" s="15" t="s">
        <v>60</v>
      </c>
      <c r="E457" s="15">
        <f t="shared" ca="1" si="97"/>
        <v>18</v>
      </c>
      <c r="F457" s="30">
        <f t="shared" ca="1" si="97"/>
        <v>7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99"/>
        <v>25</v>
      </c>
    </row>
    <row r="458" spans="1:24" x14ac:dyDescent="0.15">
      <c r="A458" s="15" t="str">
        <f t="shared" si="98"/>
        <v>team</v>
      </c>
      <c r="B458" s="15" t="str">
        <f t="shared" si="95"/>
        <v>victory</v>
      </c>
      <c r="C458" s="37"/>
      <c r="D458" s="15" t="s">
        <v>68</v>
      </c>
      <c r="E458" s="15">
        <f t="shared" ca="1" si="97"/>
        <v>0</v>
      </c>
      <c r="F458" s="30">
        <f t="shared" ca="1" si="97"/>
        <v>0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99"/>
        <v>0</v>
      </c>
    </row>
    <row r="459" spans="1:24" x14ac:dyDescent="0.15">
      <c r="A459" s="15" t="str">
        <f t="shared" si="98"/>
        <v>team</v>
      </c>
      <c r="B459" s="15" t="str">
        <f t="shared" si="95"/>
        <v>victory</v>
      </c>
      <c r="C459" s="37"/>
      <c r="D459" s="15" t="s">
        <v>71</v>
      </c>
      <c r="E459" s="15">
        <f t="shared" ca="1" si="97"/>
        <v>0</v>
      </c>
      <c r="F459" s="30">
        <f t="shared" ca="1" si="97"/>
        <v>0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99"/>
        <v>0</v>
      </c>
    </row>
    <row r="460" spans="1:24" x14ac:dyDescent="0.15">
      <c r="A460" s="15" t="str">
        <f t="shared" si="98"/>
        <v>team</v>
      </c>
      <c r="B460" s="15" t="str">
        <f t="shared" si="95"/>
        <v>victory</v>
      </c>
      <c r="C460" s="37"/>
      <c r="D460" s="15" t="s">
        <v>73</v>
      </c>
      <c r="E460" s="15">
        <f ca="1">SUMIFS(INDIRECT($D$111&amp;E$111&amp;"!D:D"),INDIRECT($D$111&amp;E$111&amp;"!C:C"),$D460)</f>
        <v>0</v>
      </c>
      <c r="F460" s="30">
        <f ca="1">SUMIFS(INDIRECT($D$111&amp;F$111&amp;"!D:D"),INDIRECT($D$111&amp;F$111&amp;"!C:C"),$D460)</f>
        <v>0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99"/>
        <v>0</v>
      </c>
    </row>
    <row r="461" spans="1:24" x14ac:dyDescent="0.15">
      <c r="A461" s="15" t="str">
        <f t="shared" si="98"/>
        <v>team</v>
      </c>
      <c r="B461" s="15" t="str">
        <f t="shared" si="95"/>
        <v>victory</v>
      </c>
      <c r="C461" s="37"/>
      <c r="D461" s="15" t="s">
        <v>59</v>
      </c>
      <c r="E461" s="15">
        <f t="shared" ca="1" si="97"/>
        <v>0</v>
      </c>
      <c r="F461" s="30">
        <f t="shared" ca="1" si="97"/>
        <v>0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99"/>
        <v>0</v>
      </c>
    </row>
    <row r="462" spans="1:24" x14ac:dyDescent="0.15">
      <c r="A462" s="15" t="str">
        <f t="shared" si="98"/>
        <v>team</v>
      </c>
      <c r="B462" s="15" t="str">
        <f t="shared" si="95"/>
        <v>victory</v>
      </c>
      <c r="C462" s="38"/>
      <c r="D462" s="15" t="s">
        <v>74</v>
      </c>
      <c r="E462" s="15">
        <f t="shared" ca="1" si="97"/>
        <v>0</v>
      </c>
      <c r="F462" s="30">
        <f t="shared" ca="1" si="97"/>
        <v>0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99"/>
        <v>0</v>
      </c>
    </row>
    <row r="463" spans="1:24" x14ac:dyDescent="0.15">
      <c r="A463" s="15" t="s">
        <v>133</v>
      </c>
      <c r="B463" s="15" t="str">
        <f t="shared" si="95"/>
        <v>victory</v>
      </c>
      <c r="C463" s="36" t="s">
        <v>36</v>
      </c>
      <c r="D463" s="15" t="s">
        <v>63</v>
      </c>
      <c r="E463" s="15">
        <f ca="1">SUMIFS(INDIRECT($D$111&amp;E$111&amp;"!E:E"),INDIRECT($D$111&amp;E$111&amp;"!C:C"),$D463)</f>
        <v>12</v>
      </c>
      <c r="F463" s="30">
        <f ca="1">SUMIFS(INDIRECT($D$111&amp;F$111&amp;"!E:E"),INDIRECT($D$111&amp;F$111&amp;"!C:C"),$D463)</f>
        <v>11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99"/>
        <v>23</v>
      </c>
    </row>
    <row r="464" spans="1:24" x14ac:dyDescent="0.15">
      <c r="A464" s="15" t="str">
        <f>A463</f>
        <v>enemy</v>
      </c>
      <c r="B464" s="15" t="str">
        <f t="shared" si="95"/>
        <v>victory</v>
      </c>
      <c r="C464" s="37"/>
      <c r="D464" s="15" t="s">
        <v>70</v>
      </c>
      <c r="E464" s="15">
        <f t="shared" ref="E464:F499" ca="1" si="100">SUMIFS(INDIRECT($D$111&amp;E$111&amp;"!E:E"),INDIRECT($D$111&amp;E$111&amp;"!C:C"),$D464)</f>
        <v>0</v>
      </c>
      <c r="F464" s="30">
        <f t="shared" ca="1" si="100"/>
        <v>0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99"/>
        <v>0</v>
      </c>
    </row>
    <row r="465" spans="1:24" x14ac:dyDescent="0.15">
      <c r="A465" s="15" t="str">
        <f t="shared" ref="A465:A490" si="101">A464</f>
        <v>enemy</v>
      </c>
      <c r="B465" s="15" t="str">
        <f t="shared" si="95"/>
        <v>victory</v>
      </c>
      <c r="C465" s="37"/>
      <c r="D465" s="15" t="s">
        <v>69</v>
      </c>
      <c r="E465" s="15">
        <f t="shared" ca="1" si="100"/>
        <v>0</v>
      </c>
      <c r="F465" s="30">
        <f t="shared" ca="1" si="100"/>
        <v>0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99"/>
        <v>0</v>
      </c>
    </row>
    <row r="466" spans="1:24" x14ac:dyDescent="0.15">
      <c r="A466" s="15" t="str">
        <f t="shared" si="101"/>
        <v>enemy</v>
      </c>
      <c r="B466" s="15" t="str">
        <f t="shared" si="95"/>
        <v>victory</v>
      </c>
      <c r="C466" s="37"/>
      <c r="D466" s="15" t="s">
        <v>3</v>
      </c>
      <c r="E466" s="15">
        <f t="shared" ca="1" si="100"/>
        <v>22</v>
      </c>
      <c r="F466" s="30">
        <f t="shared" ca="1" si="100"/>
        <v>5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99"/>
        <v>27</v>
      </c>
    </row>
    <row r="467" spans="1:24" x14ac:dyDescent="0.15">
      <c r="A467" s="15" t="str">
        <f t="shared" si="101"/>
        <v>enemy</v>
      </c>
      <c r="B467" s="15" t="str">
        <f t="shared" si="95"/>
        <v>victory</v>
      </c>
      <c r="C467" s="37"/>
      <c r="D467" s="15" t="s">
        <v>57</v>
      </c>
      <c r="E467" s="15">
        <f t="shared" ca="1" si="100"/>
        <v>0</v>
      </c>
      <c r="F467" s="30">
        <f t="shared" ca="1" si="100"/>
        <v>0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99"/>
        <v>0</v>
      </c>
    </row>
    <row r="468" spans="1:24" x14ac:dyDescent="0.15">
      <c r="A468" s="15" t="str">
        <f t="shared" si="101"/>
        <v>enemy</v>
      </c>
      <c r="B468" s="15" t="str">
        <f t="shared" si="95"/>
        <v>victory</v>
      </c>
      <c r="C468" s="37"/>
      <c r="D468" s="15" t="s">
        <v>0</v>
      </c>
      <c r="E468" s="15">
        <f t="shared" ca="1" si="100"/>
        <v>19</v>
      </c>
      <c r="F468" s="30">
        <f t="shared" ca="1" si="100"/>
        <v>6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99"/>
        <v>25</v>
      </c>
    </row>
    <row r="469" spans="1:24" x14ac:dyDescent="0.15">
      <c r="A469" s="15" t="str">
        <f t="shared" si="101"/>
        <v>enemy</v>
      </c>
      <c r="B469" s="15" t="str">
        <f t="shared" si="95"/>
        <v>victory</v>
      </c>
      <c r="C469" s="37"/>
      <c r="D469" s="15" t="s">
        <v>44</v>
      </c>
      <c r="E469" s="15">
        <f t="shared" ca="1" si="100"/>
        <v>0</v>
      </c>
      <c r="F469" s="30">
        <f t="shared" ca="1" si="100"/>
        <v>0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99"/>
        <v>0</v>
      </c>
    </row>
    <row r="470" spans="1:24" x14ac:dyDescent="0.15">
      <c r="A470" s="15" t="str">
        <f t="shared" si="101"/>
        <v>enemy</v>
      </c>
      <c r="B470" s="15" t="str">
        <f t="shared" si="95"/>
        <v>victory</v>
      </c>
      <c r="C470" s="37"/>
      <c r="D470" s="15" t="s">
        <v>54</v>
      </c>
      <c r="E470" s="15">
        <f t="shared" ca="1" si="100"/>
        <v>0</v>
      </c>
      <c r="F470" s="30">
        <f t="shared" ca="1" si="100"/>
        <v>0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99"/>
        <v>0</v>
      </c>
    </row>
    <row r="471" spans="1:24" x14ac:dyDescent="0.15">
      <c r="A471" s="15" t="str">
        <f t="shared" si="101"/>
        <v>enemy</v>
      </c>
      <c r="B471" s="15" t="str">
        <f t="shared" si="95"/>
        <v>victory</v>
      </c>
      <c r="C471" s="37"/>
      <c r="D471" s="15" t="s">
        <v>61</v>
      </c>
      <c r="E471" s="15">
        <f t="shared" ca="1" si="100"/>
        <v>14</v>
      </c>
      <c r="F471" s="30">
        <f t="shared" ca="1" si="100"/>
        <v>0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99"/>
        <v>14</v>
      </c>
    </row>
    <row r="472" spans="1:24" x14ac:dyDescent="0.15">
      <c r="A472" s="15" t="str">
        <f t="shared" si="101"/>
        <v>enemy</v>
      </c>
      <c r="B472" s="15" t="str">
        <f t="shared" si="95"/>
        <v>victory</v>
      </c>
      <c r="C472" s="37"/>
      <c r="D472" s="15" t="s">
        <v>62</v>
      </c>
      <c r="E472" s="15">
        <f t="shared" ca="1" si="100"/>
        <v>0</v>
      </c>
      <c r="F472" s="30">
        <f t="shared" ca="1" si="100"/>
        <v>0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99"/>
        <v>0</v>
      </c>
    </row>
    <row r="473" spans="1:24" x14ac:dyDescent="0.15">
      <c r="A473" s="15" t="str">
        <f t="shared" si="101"/>
        <v>enemy</v>
      </c>
      <c r="B473" s="15" t="str">
        <f t="shared" si="95"/>
        <v>victory</v>
      </c>
      <c r="C473" s="37"/>
      <c r="D473" s="15" t="s">
        <v>67</v>
      </c>
      <c r="E473" s="15">
        <f t="shared" ca="1" si="100"/>
        <v>0</v>
      </c>
      <c r="F473" s="30">
        <f t="shared" ca="1" si="100"/>
        <v>0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99"/>
        <v>0</v>
      </c>
    </row>
    <row r="474" spans="1:24" x14ac:dyDescent="0.15">
      <c r="A474" s="15" t="str">
        <f t="shared" si="101"/>
        <v>enemy</v>
      </c>
      <c r="B474" s="15" t="str">
        <f t="shared" si="95"/>
        <v>victory</v>
      </c>
      <c r="C474" s="37"/>
      <c r="D474" s="15" t="s">
        <v>46</v>
      </c>
      <c r="E474" s="15">
        <f t="shared" ca="1" si="100"/>
        <v>0</v>
      </c>
      <c r="F474" s="30">
        <f t="shared" ca="1" si="100"/>
        <v>0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99"/>
        <v>0</v>
      </c>
    </row>
    <row r="475" spans="1:24" x14ac:dyDescent="0.15">
      <c r="A475" s="15" t="str">
        <f t="shared" si="101"/>
        <v>enemy</v>
      </c>
      <c r="B475" s="15" t="str">
        <f t="shared" si="95"/>
        <v>victory</v>
      </c>
      <c r="C475" s="37"/>
      <c r="D475" s="15" t="s">
        <v>56</v>
      </c>
      <c r="E475" s="15">
        <f t="shared" ca="1" si="100"/>
        <v>0</v>
      </c>
      <c r="F475" s="30">
        <f t="shared" ca="1" si="100"/>
        <v>0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99"/>
        <v>0</v>
      </c>
    </row>
    <row r="476" spans="1:24" x14ac:dyDescent="0.15">
      <c r="A476" s="15" t="str">
        <f t="shared" si="101"/>
        <v>enemy</v>
      </c>
      <c r="B476" s="15" t="str">
        <f t="shared" si="95"/>
        <v>victory</v>
      </c>
      <c r="C476" s="37"/>
      <c r="D476" s="15" t="s">
        <v>72</v>
      </c>
      <c r="E476" s="15">
        <f t="shared" ca="1" si="100"/>
        <v>0</v>
      </c>
      <c r="F476" s="30">
        <f t="shared" ca="1" si="100"/>
        <v>0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99"/>
        <v>0</v>
      </c>
    </row>
    <row r="477" spans="1:24" x14ac:dyDescent="0.15">
      <c r="A477" s="15" t="str">
        <f t="shared" si="101"/>
        <v>enemy</v>
      </c>
      <c r="B477" s="15" t="str">
        <f t="shared" si="95"/>
        <v>victory</v>
      </c>
      <c r="C477" s="37"/>
      <c r="D477" s="15" t="s">
        <v>66</v>
      </c>
      <c r="E477" s="15">
        <f t="shared" ca="1" si="100"/>
        <v>0</v>
      </c>
      <c r="F477" s="30">
        <f t="shared" ca="1" si="100"/>
        <v>0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99"/>
        <v>0</v>
      </c>
    </row>
    <row r="478" spans="1:24" x14ac:dyDescent="0.15">
      <c r="A478" s="15" t="str">
        <f t="shared" si="101"/>
        <v>enemy</v>
      </c>
      <c r="B478" s="15" t="str">
        <f t="shared" si="95"/>
        <v>victory</v>
      </c>
      <c r="C478" s="37"/>
      <c r="D478" s="15" t="s">
        <v>58</v>
      </c>
      <c r="E478" s="15">
        <f t="shared" ca="1" si="100"/>
        <v>0</v>
      </c>
      <c r="F478" s="30">
        <f t="shared" ca="1" si="100"/>
        <v>0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99"/>
        <v>0</v>
      </c>
    </row>
    <row r="479" spans="1:24" x14ac:dyDescent="0.15">
      <c r="A479" s="15" t="str">
        <f t="shared" si="101"/>
        <v>enemy</v>
      </c>
      <c r="B479" s="15" t="str">
        <f t="shared" si="95"/>
        <v>victory</v>
      </c>
      <c r="C479" s="37"/>
      <c r="D479" s="15" t="s">
        <v>48</v>
      </c>
      <c r="E479" s="15">
        <f t="shared" ca="1" si="100"/>
        <v>0</v>
      </c>
      <c r="F479" s="30">
        <f t="shared" ca="1" si="100"/>
        <v>0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99"/>
        <v>0</v>
      </c>
    </row>
    <row r="480" spans="1:24" x14ac:dyDescent="0.15">
      <c r="A480" s="15" t="str">
        <f t="shared" si="101"/>
        <v>enemy</v>
      </c>
      <c r="B480" s="15" t="str">
        <f t="shared" si="95"/>
        <v>victory</v>
      </c>
      <c r="C480" s="37"/>
      <c r="D480" s="15" t="s">
        <v>47</v>
      </c>
      <c r="E480" s="15">
        <f t="shared" ca="1" si="100"/>
        <v>0</v>
      </c>
      <c r="F480" s="30">
        <f t="shared" ca="1" si="100"/>
        <v>0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99"/>
        <v>0</v>
      </c>
    </row>
    <row r="481" spans="1:24" x14ac:dyDescent="0.15">
      <c r="A481" s="15" t="str">
        <f t="shared" si="101"/>
        <v>enemy</v>
      </c>
      <c r="B481" s="15" t="str">
        <f t="shared" si="95"/>
        <v>victory</v>
      </c>
      <c r="C481" s="37"/>
      <c r="D481" s="15" t="s">
        <v>1</v>
      </c>
      <c r="E481" s="15">
        <f t="shared" ca="1" si="100"/>
        <v>10</v>
      </c>
      <c r="F481" s="30">
        <f t="shared" ca="1" si="100"/>
        <v>0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99"/>
        <v>10</v>
      </c>
    </row>
    <row r="482" spans="1:24" x14ac:dyDescent="0.15">
      <c r="A482" s="15" t="str">
        <f t="shared" si="101"/>
        <v>enemy</v>
      </c>
      <c r="B482" s="15" t="str">
        <f t="shared" si="95"/>
        <v>victory</v>
      </c>
      <c r="C482" s="37"/>
      <c r="D482" s="15" t="s">
        <v>2</v>
      </c>
      <c r="E482" s="15">
        <f t="shared" ca="1" si="100"/>
        <v>38</v>
      </c>
      <c r="F482" s="30">
        <f t="shared" ca="1" si="100"/>
        <v>8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99"/>
        <v>46</v>
      </c>
    </row>
    <row r="483" spans="1:24" x14ac:dyDescent="0.15">
      <c r="A483" s="15" t="str">
        <f t="shared" si="101"/>
        <v>enemy</v>
      </c>
      <c r="B483" s="15" t="str">
        <f t="shared" si="95"/>
        <v>victory</v>
      </c>
      <c r="C483" s="37"/>
      <c r="D483" s="15" t="s">
        <v>4</v>
      </c>
      <c r="E483" s="15">
        <f t="shared" ca="1" si="100"/>
        <v>26</v>
      </c>
      <c r="F483" s="30">
        <f t="shared" ca="1" si="100"/>
        <v>16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99"/>
        <v>42</v>
      </c>
    </row>
    <row r="484" spans="1:24" x14ac:dyDescent="0.15">
      <c r="A484" s="15" t="str">
        <f t="shared" si="101"/>
        <v>enemy</v>
      </c>
      <c r="B484" s="15" t="str">
        <f t="shared" si="95"/>
        <v>victory</v>
      </c>
      <c r="C484" s="37"/>
      <c r="D484" s="15" t="s">
        <v>45</v>
      </c>
      <c r="E484" s="15">
        <f t="shared" ca="1" si="100"/>
        <v>0</v>
      </c>
      <c r="F484" s="30">
        <f t="shared" ca="1" si="100"/>
        <v>0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99"/>
        <v>0</v>
      </c>
    </row>
    <row r="485" spans="1:24" x14ac:dyDescent="0.15">
      <c r="A485" s="15" t="str">
        <f t="shared" si="101"/>
        <v>enemy</v>
      </c>
      <c r="B485" s="15" t="str">
        <f t="shared" si="95"/>
        <v>victory</v>
      </c>
      <c r="C485" s="37"/>
      <c r="D485" s="15" t="s">
        <v>50</v>
      </c>
      <c r="E485" s="15">
        <f t="shared" ca="1" si="100"/>
        <v>0</v>
      </c>
      <c r="F485" s="30">
        <f t="shared" ca="1" si="100"/>
        <v>0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99"/>
        <v>0</v>
      </c>
    </row>
    <row r="486" spans="1:24" x14ac:dyDescent="0.15">
      <c r="A486" s="15" t="str">
        <f t="shared" si="101"/>
        <v>enemy</v>
      </c>
      <c r="B486" s="15" t="str">
        <f t="shared" ref="B486:B500" si="102">$D$116</f>
        <v>victory</v>
      </c>
      <c r="C486" s="37"/>
      <c r="D486" s="15" t="s">
        <v>49</v>
      </c>
      <c r="E486" s="15">
        <f t="shared" ca="1" si="100"/>
        <v>0</v>
      </c>
      <c r="F486" s="30">
        <f t="shared" ca="1" si="100"/>
        <v>0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99"/>
        <v>0</v>
      </c>
    </row>
    <row r="487" spans="1:24" x14ac:dyDescent="0.15">
      <c r="A487" s="15" t="str">
        <f t="shared" si="101"/>
        <v>enemy</v>
      </c>
      <c r="B487" s="15" t="str">
        <f t="shared" si="102"/>
        <v>victory</v>
      </c>
      <c r="C487" s="37"/>
      <c r="D487" s="15" t="s">
        <v>51</v>
      </c>
      <c r="E487" s="15">
        <f t="shared" ca="1" si="100"/>
        <v>0</v>
      </c>
      <c r="F487" s="30">
        <f t="shared" ca="1" si="100"/>
        <v>0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99"/>
        <v>0</v>
      </c>
    </row>
    <row r="488" spans="1:24" x14ac:dyDescent="0.15">
      <c r="A488" s="15" t="str">
        <f t="shared" si="101"/>
        <v>enemy</v>
      </c>
      <c r="B488" s="15" t="str">
        <f t="shared" si="102"/>
        <v>victory</v>
      </c>
      <c r="C488" s="37"/>
      <c r="D488" s="15" t="s">
        <v>55</v>
      </c>
      <c r="E488" s="15">
        <f t="shared" ca="1" si="100"/>
        <v>0</v>
      </c>
      <c r="F488" s="30">
        <f t="shared" ca="1" si="100"/>
        <v>0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99"/>
        <v>0</v>
      </c>
    </row>
    <row r="489" spans="1:24" x14ac:dyDescent="0.15">
      <c r="A489" s="15" t="str">
        <f t="shared" si="101"/>
        <v>enemy</v>
      </c>
      <c r="B489" s="15" t="str">
        <f t="shared" si="102"/>
        <v>victory</v>
      </c>
      <c r="C489" s="37"/>
      <c r="D489" s="15" t="s">
        <v>75</v>
      </c>
      <c r="E489" s="15">
        <f t="shared" ca="1" si="100"/>
        <v>0</v>
      </c>
      <c r="F489" s="30">
        <f t="shared" ca="1" si="100"/>
        <v>0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99"/>
        <v>0</v>
      </c>
    </row>
    <row r="490" spans="1:24" x14ac:dyDescent="0.15">
      <c r="A490" s="15" t="str">
        <f t="shared" si="101"/>
        <v>enemy</v>
      </c>
      <c r="B490" s="15" t="str">
        <f t="shared" si="102"/>
        <v>victory</v>
      </c>
      <c r="C490" s="37"/>
      <c r="D490" s="15" t="s">
        <v>64</v>
      </c>
      <c r="E490" s="15">
        <f t="shared" ca="1" si="100"/>
        <v>0</v>
      </c>
      <c r="F490" s="30">
        <f t="shared" ca="1" si="100"/>
        <v>0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99"/>
        <v>0</v>
      </c>
    </row>
    <row r="491" spans="1:24" x14ac:dyDescent="0.15">
      <c r="A491" s="15" t="str">
        <f>A490</f>
        <v>enemy</v>
      </c>
      <c r="B491" s="15" t="str">
        <f t="shared" si="102"/>
        <v>victory</v>
      </c>
      <c r="C491" s="37"/>
      <c r="D491" s="15" t="s">
        <v>65</v>
      </c>
      <c r="E491" s="15">
        <f t="shared" ca="1" si="100"/>
        <v>0</v>
      </c>
      <c r="F491" s="30">
        <f t="shared" ca="1" si="100"/>
        <v>0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99"/>
        <v>0</v>
      </c>
    </row>
    <row r="492" spans="1:24" x14ac:dyDescent="0.15">
      <c r="A492" s="15" t="str">
        <f t="shared" ref="A492:A499" si="103">A491</f>
        <v>enemy</v>
      </c>
      <c r="B492" s="15" t="str">
        <f t="shared" si="102"/>
        <v>victory</v>
      </c>
      <c r="C492" s="37"/>
      <c r="D492" s="15" t="s">
        <v>52</v>
      </c>
      <c r="E492" s="15">
        <f t="shared" ca="1" si="100"/>
        <v>2</v>
      </c>
      <c r="F492" s="30">
        <f t="shared" ca="1" si="100"/>
        <v>5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99"/>
        <v>7</v>
      </c>
    </row>
    <row r="493" spans="1:24" x14ac:dyDescent="0.15">
      <c r="A493" s="15" t="str">
        <f t="shared" si="103"/>
        <v>enemy</v>
      </c>
      <c r="B493" s="15" t="str">
        <f t="shared" si="102"/>
        <v>victory</v>
      </c>
      <c r="C493" s="37"/>
      <c r="D493" s="15" t="s">
        <v>53</v>
      </c>
      <c r="E493" s="15">
        <f t="shared" ca="1" si="100"/>
        <v>0</v>
      </c>
      <c r="F493" s="30">
        <f t="shared" ca="1" si="100"/>
        <v>0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99"/>
        <v>0</v>
      </c>
    </row>
    <row r="494" spans="1:24" x14ac:dyDescent="0.15">
      <c r="A494" s="15" t="str">
        <f t="shared" si="103"/>
        <v>enemy</v>
      </c>
      <c r="B494" s="15" t="str">
        <f t="shared" si="102"/>
        <v>victory</v>
      </c>
      <c r="C494" s="37"/>
      <c r="D494" s="15" t="s">
        <v>60</v>
      </c>
      <c r="E494" s="15">
        <f t="shared" ca="1" si="100"/>
        <v>23</v>
      </c>
      <c r="F494" s="30">
        <f t="shared" ca="1" si="100"/>
        <v>2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99"/>
        <v>25</v>
      </c>
    </row>
    <row r="495" spans="1:24" x14ac:dyDescent="0.15">
      <c r="A495" s="15" t="str">
        <f t="shared" si="103"/>
        <v>enemy</v>
      </c>
      <c r="B495" s="15" t="str">
        <f t="shared" si="102"/>
        <v>victory</v>
      </c>
      <c r="C495" s="37"/>
      <c r="D495" s="15" t="s">
        <v>68</v>
      </c>
      <c r="E495" s="15">
        <f t="shared" ca="1" si="100"/>
        <v>0</v>
      </c>
      <c r="F495" s="30">
        <f t="shared" ca="1" si="100"/>
        <v>0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99"/>
        <v>0</v>
      </c>
    </row>
    <row r="496" spans="1:24" x14ac:dyDescent="0.15">
      <c r="A496" s="15" t="str">
        <f t="shared" si="103"/>
        <v>enemy</v>
      </c>
      <c r="B496" s="15" t="str">
        <f t="shared" si="102"/>
        <v>victory</v>
      </c>
      <c r="C496" s="37"/>
      <c r="D496" s="15" t="s">
        <v>71</v>
      </c>
      <c r="E496" s="15">
        <f t="shared" ca="1" si="100"/>
        <v>0</v>
      </c>
      <c r="F496" s="30">
        <f t="shared" ca="1" si="100"/>
        <v>0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99"/>
        <v>0</v>
      </c>
    </row>
    <row r="497" spans="1:24" x14ac:dyDescent="0.15">
      <c r="A497" s="15" t="str">
        <f t="shared" si="103"/>
        <v>enemy</v>
      </c>
      <c r="B497" s="15" t="str">
        <f t="shared" si="102"/>
        <v>victory</v>
      </c>
      <c r="C497" s="37"/>
      <c r="D497" s="15" t="s">
        <v>73</v>
      </c>
      <c r="E497" s="15">
        <f t="shared" ca="1" si="100"/>
        <v>0</v>
      </c>
      <c r="F497" s="30">
        <f t="shared" ca="1" si="100"/>
        <v>0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99"/>
        <v>0</v>
      </c>
    </row>
    <row r="498" spans="1:24" x14ac:dyDescent="0.15">
      <c r="A498" s="15" t="str">
        <f t="shared" si="103"/>
        <v>enemy</v>
      </c>
      <c r="B498" s="15" t="str">
        <f t="shared" si="102"/>
        <v>victory</v>
      </c>
      <c r="C498" s="37"/>
      <c r="D498" s="15" t="s">
        <v>59</v>
      </c>
      <c r="E498" s="15">
        <f t="shared" ca="1" si="100"/>
        <v>0</v>
      </c>
      <c r="F498" s="30">
        <f t="shared" ca="1" si="100"/>
        <v>0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99"/>
        <v>0</v>
      </c>
    </row>
    <row r="499" spans="1:24" x14ac:dyDescent="0.15">
      <c r="A499" s="15" t="str">
        <f t="shared" si="103"/>
        <v>enemy</v>
      </c>
      <c r="B499" s="15" t="str">
        <f t="shared" si="102"/>
        <v>victory</v>
      </c>
      <c r="C499" s="38"/>
      <c r="D499" s="15" t="s">
        <v>74</v>
      </c>
      <c r="E499" s="15">
        <f t="shared" ca="1" si="100"/>
        <v>0</v>
      </c>
      <c r="F499" s="30">
        <f t="shared" ca="1" si="100"/>
        <v>0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99"/>
        <v>0</v>
      </c>
    </row>
    <row r="500" spans="1:24" x14ac:dyDescent="0.15">
      <c r="A500" s="21"/>
      <c r="B500" s="24" t="str">
        <f t="shared" si="102"/>
        <v>victory</v>
      </c>
      <c r="D500" s="36" t="s">
        <v>167</v>
      </c>
      <c r="E500" s="18">
        <f ca="1">COUNTIFS(INDIRECT($D$111&amp;E$111&amp;"!I:I"),$D500,INDIRECT($D$111&amp;E$111&amp;"!B:B"),$B500)</f>
        <v>11</v>
      </c>
      <c r="F500" s="30">
        <f ca="1">COUNTIFS(INDIRECT($D$111&amp;F$111&amp;"!I:I"),$D500,INDIRECT($D$111&amp;F$111&amp;"!B:B"),$B500)</f>
        <v>5</v>
      </c>
      <c r="X500" s="18">
        <f t="shared" ca="1" si="99"/>
        <v>16</v>
      </c>
    </row>
    <row r="501" spans="1:24" x14ac:dyDescent="0.15">
      <c r="B501" s="25" t="s">
        <v>146</v>
      </c>
      <c r="D501" s="37"/>
      <c r="E501" s="18">
        <f ca="1">COUNTIFS(INDIRECT($D$111&amp;E$111&amp;"!I:I"),$D500,INDIRECT($D$111&amp;E$111&amp;"!B:B"),$B501)</f>
        <v>10</v>
      </c>
      <c r="F501" s="30">
        <f ca="1">COUNTIFS(INDIRECT($D$111&amp;F$111&amp;"!I:I"),$D500,INDIRECT($D$111&amp;F$111&amp;"!B:B"),$B501)</f>
        <v>7</v>
      </c>
      <c r="X501" s="18">
        <f t="shared" ca="1" si="99"/>
        <v>17</v>
      </c>
    </row>
    <row r="502" spans="1:24" x14ac:dyDescent="0.15">
      <c r="B502" s="26" t="s">
        <v>147</v>
      </c>
      <c r="D502" s="38"/>
      <c r="E502" s="18">
        <f ca="1">COUNTIFS(INDIRECT($D$111&amp;E$111&amp;"!I:I"),$D500,INDIRECT($D$111&amp;E$111&amp;"!B:B"),$B502)</f>
        <v>1</v>
      </c>
      <c r="F502" s="30">
        <f ca="1">COUNTIFS(INDIRECT($D$111&amp;F$111&amp;"!I:I"),$D500,INDIRECT($D$111&amp;F$111&amp;"!B:B"),$B502)</f>
        <v>2</v>
      </c>
      <c r="X502" s="18">
        <f t="shared" ca="1" si="99"/>
        <v>3</v>
      </c>
    </row>
    <row r="503" spans="1:24" x14ac:dyDescent="0.15">
      <c r="A503" s="21"/>
      <c r="B503" s="24" t="str">
        <f t="shared" ref="B503" si="104">$D$116</f>
        <v>victory</v>
      </c>
      <c r="D503" s="36" t="s">
        <v>149</v>
      </c>
      <c r="E503" s="18">
        <f ca="1">COUNTIFS(INDIRECT($D$111&amp;E$111&amp;"!I:I"),$D503,INDIRECT($D$111&amp;E$111&amp;"!B:B"),$B503)</f>
        <v>1</v>
      </c>
      <c r="F503" s="30">
        <f ca="1">COUNTIFS(INDIRECT($D$111&amp;F$111&amp;"!I:I"),$D503,INDIRECT($D$111&amp;F$111&amp;"!B:B"),$B503)</f>
        <v>0</v>
      </c>
      <c r="X503" s="18">
        <f t="shared" ref="X503:X508" ca="1" si="105">SUM(E503:W503)</f>
        <v>1</v>
      </c>
    </row>
    <row r="504" spans="1:24" x14ac:dyDescent="0.15">
      <c r="B504" s="25" t="s">
        <v>146</v>
      </c>
      <c r="D504" s="37"/>
      <c r="E504" s="18">
        <f ca="1">COUNTIFS(INDIRECT($D$111&amp;E$111&amp;"!I:I"),$D503,INDIRECT($D$111&amp;E$111&amp;"!B:B"),$B504)</f>
        <v>0</v>
      </c>
      <c r="F504" s="30">
        <f ca="1">COUNTIFS(INDIRECT($D$111&amp;F$111&amp;"!I:I"),$D503,INDIRECT($D$111&amp;F$111&amp;"!B:B"),$B504)</f>
        <v>0</v>
      </c>
      <c r="X504" s="18">
        <f t="shared" ca="1" si="105"/>
        <v>0</v>
      </c>
    </row>
    <row r="505" spans="1:24" x14ac:dyDescent="0.15">
      <c r="B505" s="26" t="s">
        <v>147</v>
      </c>
      <c r="D505" s="38"/>
      <c r="E505" s="18">
        <f ca="1">COUNTIFS(INDIRECT($D$111&amp;E$111&amp;"!I:I"),$D503,INDIRECT($D$111&amp;E$111&amp;"!B:B"),$B505)</f>
        <v>0</v>
      </c>
      <c r="F505" s="30">
        <f ca="1">COUNTIFS(INDIRECT($D$111&amp;F$111&amp;"!I:I"),$D503,INDIRECT($D$111&amp;F$111&amp;"!B:B"),$B505)</f>
        <v>0</v>
      </c>
      <c r="X505" s="18">
        <f t="shared" ca="1" si="105"/>
        <v>0</v>
      </c>
    </row>
    <row r="506" spans="1:24" x14ac:dyDescent="0.15">
      <c r="A506" s="21"/>
      <c r="B506" s="24" t="str">
        <f t="shared" ref="B506" si="106">$D$116</f>
        <v>victory</v>
      </c>
      <c r="D506" s="36" t="s">
        <v>151</v>
      </c>
      <c r="E506" s="18">
        <f ca="1">COUNTIFS(INDIRECT($D$111&amp;E$111&amp;"!I:I"),$D506,INDIRECT($D$111&amp;E$111&amp;"!B:B"),$B506)</f>
        <v>1</v>
      </c>
      <c r="F506" s="30">
        <f ca="1">COUNTIFS(INDIRECT($D$111&amp;F$111&amp;"!I:I"),$D506,INDIRECT($D$111&amp;F$111&amp;"!B:B"),$B506)</f>
        <v>0</v>
      </c>
      <c r="X506" s="18">
        <f t="shared" ca="1" si="105"/>
        <v>1</v>
      </c>
    </row>
    <row r="507" spans="1:24" x14ac:dyDescent="0.15">
      <c r="B507" s="25" t="s">
        <v>146</v>
      </c>
      <c r="D507" s="37"/>
      <c r="E507" s="18">
        <f ca="1">COUNTIFS(INDIRECT($D$111&amp;E$111&amp;"!I:I"),$D506,INDIRECT($D$111&amp;E$111&amp;"!B:B"),$B507)</f>
        <v>0</v>
      </c>
      <c r="F507" s="30">
        <f ca="1">COUNTIFS(INDIRECT($D$111&amp;F$111&amp;"!I:I"),$D506,INDIRECT($D$111&amp;F$111&amp;"!B:B"),$B507)</f>
        <v>0</v>
      </c>
      <c r="X507" s="18">
        <f t="shared" ca="1" si="105"/>
        <v>0</v>
      </c>
    </row>
    <row r="508" spans="1:24" x14ac:dyDescent="0.15">
      <c r="B508" s="26" t="s">
        <v>147</v>
      </c>
      <c r="D508" s="38"/>
      <c r="E508" s="18">
        <f ca="1">COUNTIFS(INDIRECT($D$111&amp;E$111&amp;"!I:I"),$D506,INDIRECT($D$111&amp;E$111&amp;"!B:B"),$B508)</f>
        <v>0</v>
      </c>
      <c r="F508" s="30">
        <f ca="1">COUNTIFS(INDIRECT($D$111&amp;F$111&amp;"!I:I"),$D506,INDIRECT($D$111&amp;F$111&amp;"!B:B"),$B508)</f>
        <v>0</v>
      </c>
      <c r="X508" s="18">
        <f t="shared" ca="1" si="105"/>
        <v>0</v>
      </c>
    </row>
    <row r="509" spans="1:24" x14ac:dyDescent="0.15">
      <c r="A509" s="21"/>
      <c r="B509" s="24" t="str">
        <f t="shared" ref="B509" si="107">$D$116</f>
        <v>victory</v>
      </c>
      <c r="D509" s="36" t="s">
        <v>153</v>
      </c>
      <c r="E509" s="18">
        <f ca="1">COUNTIFS(INDIRECT($D$111&amp;E$111&amp;"!I:I"),$D509,INDIRECT($D$111&amp;E$111&amp;"!B:B"),$B509)</f>
        <v>1</v>
      </c>
      <c r="F509" s="30">
        <f ca="1">COUNTIFS(INDIRECT($D$111&amp;F$111&amp;"!I:I"),$D509,INDIRECT($D$111&amp;F$111&amp;"!B:B"),$B509)</f>
        <v>0</v>
      </c>
      <c r="X509" s="18">
        <f t="shared" ref="X509:X520" ca="1" si="108">SUM(E509:W509)</f>
        <v>1</v>
      </c>
    </row>
    <row r="510" spans="1:24" x14ac:dyDescent="0.15">
      <c r="B510" s="25" t="s">
        <v>146</v>
      </c>
      <c r="D510" s="37"/>
      <c r="E510" s="18">
        <f ca="1">COUNTIFS(INDIRECT($D$111&amp;E$111&amp;"!I:I"),$D509,INDIRECT($D$111&amp;E$111&amp;"!B:B"),$B510)</f>
        <v>0</v>
      </c>
      <c r="F510" s="30">
        <f ca="1">COUNTIFS(INDIRECT($D$111&amp;F$111&amp;"!I:I"),$D509,INDIRECT($D$111&amp;F$111&amp;"!B:B"),$B510)</f>
        <v>0</v>
      </c>
      <c r="X510" s="18">
        <f t="shared" ca="1" si="108"/>
        <v>0</v>
      </c>
    </row>
    <row r="511" spans="1:24" x14ac:dyDescent="0.15">
      <c r="B511" s="26" t="s">
        <v>147</v>
      </c>
      <c r="D511" s="38"/>
      <c r="E511" s="18">
        <f ca="1">COUNTIFS(INDIRECT($D$111&amp;E$111&amp;"!I:I"),$D509,INDIRECT($D$111&amp;E$111&amp;"!B:B"),$B511)</f>
        <v>0</v>
      </c>
      <c r="F511" s="30">
        <f ca="1">COUNTIFS(INDIRECT($D$111&amp;F$111&amp;"!I:I"),$D509,INDIRECT($D$111&amp;F$111&amp;"!B:B"),$B511)</f>
        <v>0</v>
      </c>
      <c r="X511" s="18">
        <f t="shared" ca="1" si="108"/>
        <v>0</v>
      </c>
    </row>
    <row r="512" spans="1:24" x14ac:dyDescent="0.15">
      <c r="A512" s="21"/>
      <c r="B512" s="24" t="str">
        <f t="shared" ref="B512" si="109">$D$116</f>
        <v>victory</v>
      </c>
      <c r="D512" s="36" t="s">
        <v>154</v>
      </c>
      <c r="E512" s="18">
        <f ca="1">COUNTIFS(INDIRECT($D$111&amp;E$111&amp;"!I:I"),$D512,INDIRECT($D$111&amp;E$111&amp;"!B:B"),$B512)</f>
        <v>1</v>
      </c>
      <c r="F512" s="30">
        <f ca="1">COUNTIFS(INDIRECT($D$111&amp;F$111&amp;"!I:I"),$D512,INDIRECT($D$111&amp;F$111&amp;"!B:B"),$B512)</f>
        <v>1</v>
      </c>
      <c r="X512" s="18">
        <f t="shared" ca="1" si="108"/>
        <v>2</v>
      </c>
    </row>
    <row r="513" spans="1:24" x14ac:dyDescent="0.15">
      <c r="B513" s="25" t="s">
        <v>146</v>
      </c>
      <c r="D513" s="37"/>
      <c r="E513" s="18">
        <f ca="1">COUNTIFS(INDIRECT($D$111&amp;E$111&amp;"!I:I"),$D512,INDIRECT($D$111&amp;E$111&amp;"!B:B"),$B513)</f>
        <v>0</v>
      </c>
      <c r="F513" s="30">
        <f ca="1">COUNTIFS(INDIRECT($D$111&amp;F$111&amp;"!I:I"),$D512,INDIRECT($D$111&amp;F$111&amp;"!B:B"),$B513)</f>
        <v>0</v>
      </c>
      <c r="X513" s="18">
        <f t="shared" ca="1" si="108"/>
        <v>0</v>
      </c>
    </row>
    <row r="514" spans="1:24" x14ac:dyDescent="0.15">
      <c r="B514" s="26" t="s">
        <v>147</v>
      </c>
      <c r="D514" s="38"/>
      <c r="E514" s="18">
        <f ca="1">COUNTIFS(INDIRECT($D$111&amp;E$111&amp;"!I:I"),$D512,INDIRECT($D$111&amp;E$111&amp;"!B:B"),$B514)</f>
        <v>1</v>
      </c>
      <c r="F514" s="30">
        <f ca="1">COUNTIFS(INDIRECT($D$111&amp;F$111&amp;"!I:I"),$D512,INDIRECT($D$111&amp;F$111&amp;"!B:B"),$B514)</f>
        <v>0</v>
      </c>
      <c r="X514" s="18">
        <f t="shared" ca="1" si="108"/>
        <v>1</v>
      </c>
    </row>
    <row r="515" spans="1:24" x14ac:dyDescent="0.15">
      <c r="A515" s="21"/>
      <c r="B515" s="24" t="str">
        <f t="shared" ref="B515" si="110">$D$116</f>
        <v>victory</v>
      </c>
      <c r="D515" s="36" t="s">
        <v>156</v>
      </c>
      <c r="E515" s="18">
        <f ca="1">COUNTIFS(INDIRECT($D$111&amp;E$111&amp;"!I:I"),$D515,INDIRECT($D$111&amp;E$111&amp;"!B:B"),$B515)</f>
        <v>0</v>
      </c>
      <c r="F515" s="30">
        <f ca="1">COUNTIFS(INDIRECT($D$111&amp;F$111&amp;"!I:I"),$D515,INDIRECT($D$111&amp;F$111&amp;"!B:B"),$B515)</f>
        <v>0</v>
      </c>
      <c r="X515" s="18">
        <f t="shared" ca="1" si="108"/>
        <v>0</v>
      </c>
    </row>
    <row r="516" spans="1:24" x14ac:dyDescent="0.15">
      <c r="B516" s="25" t="s">
        <v>146</v>
      </c>
      <c r="D516" s="37"/>
      <c r="E516" s="18">
        <f ca="1">COUNTIFS(INDIRECT($D$111&amp;E$111&amp;"!I:I"),$D515,INDIRECT($D$111&amp;E$111&amp;"!B:B"),$B516)</f>
        <v>1</v>
      </c>
      <c r="F516" s="30">
        <f ca="1">COUNTIFS(INDIRECT($D$111&amp;F$111&amp;"!I:I"),$D515,INDIRECT($D$111&amp;F$111&amp;"!B:B"),$B516)</f>
        <v>0</v>
      </c>
      <c r="X516" s="18">
        <f t="shared" ca="1" si="108"/>
        <v>1</v>
      </c>
    </row>
    <row r="517" spans="1:24" x14ac:dyDescent="0.15">
      <c r="B517" s="26" t="s">
        <v>147</v>
      </c>
      <c r="D517" s="38"/>
      <c r="E517" s="18">
        <f ca="1">COUNTIFS(INDIRECT($D$111&amp;E$111&amp;"!I:I"),$D515,INDIRECT($D$111&amp;E$111&amp;"!B:B"),$B517)</f>
        <v>1</v>
      </c>
      <c r="F517" s="30">
        <f ca="1">COUNTIFS(INDIRECT($D$111&amp;F$111&amp;"!I:I"),$D515,INDIRECT($D$111&amp;F$111&amp;"!B:B"),$B517)</f>
        <v>0</v>
      </c>
      <c r="X517" s="18">
        <f t="shared" ca="1" si="108"/>
        <v>1</v>
      </c>
    </row>
    <row r="518" spans="1:24" x14ac:dyDescent="0.15">
      <c r="A518" s="21"/>
      <c r="B518" s="24" t="str">
        <f t="shared" ref="B518" si="111">$D$116</f>
        <v>victory</v>
      </c>
      <c r="D518" s="36" t="s">
        <v>158</v>
      </c>
      <c r="E518" s="18">
        <f ca="1">COUNTIFS(INDIRECT($D$111&amp;E$111&amp;"!I:I"),$D518,INDIRECT($D$111&amp;E$111&amp;"!B:B"),$B518)</f>
        <v>1</v>
      </c>
      <c r="F518" s="30">
        <f ca="1">COUNTIFS(INDIRECT($D$111&amp;F$111&amp;"!I:I"),$D518,INDIRECT($D$111&amp;F$111&amp;"!B:B"),$B518)</f>
        <v>0</v>
      </c>
      <c r="X518" s="18">
        <f t="shared" ca="1" si="108"/>
        <v>1</v>
      </c>
    </row>
    <row r="519" spans="1:24" x14ac:dyDescent="0.15">
      <c r="B519" s="25" t="s">
        <v>146</v>
      </c>
      <c r="D519" s="37"/>
      <c r="E519" s="18">
        <f ca="1">COUNTIFS(INDIRECT($D$111&amp;E$111&amp;"!I:I"),$D518,INDIRECT($D$111&amp;E$111&amp;"!B:B"),$B519)</f>
        <v>0</v>
      </c>
      <c r="F519" s="30">
        <f ca="1">COUNTIFS(INDIRECT($D$111&amp;F$111&amp;"!I:I"),$D518,INDIRECT($D$111&amp;F$111&amp;"!B:B"),$B519)</f>
        <v>0</v>
      </c>
      <c r="X519" s="18">
        <f t="shared" ca="1" si="108"/>
        <v>0</v>
      </c>
    </row>
    <row r="520" spans="1:24" x14ac:dyDescent="0.15">
      <c r="B520" s="26" t="s">
        <v>147</v>
      </c>
      <c r="D520" s="38"/>
      <c r="E520" s="18">
        <f ca="1">COUNTIFS(INDIRECT($D$111&amp;E$111&amp;"!I:I"),$D518,INDIRECT($D$111&amp;E$111&amp;"!B:B"),$B520)</f>
        <v>0</v>
      </c>
      <c r="F520" s="30">
        <f ca="1">COUNTIFS(INDIRECT($D$111&amp;F$111&amp;"!I:I"),$D518,INDIRECT($D$111&amp;F$111&amp;"!B:B"),$B520)</f>
        <v>0</v>
      </c>
      <c r="X520" s="18">
        <f t="shared" ca="1" si="108"/>
        <v>0</v>
      </c>
    </row>
    <row r="521" spans="1:24" x14ac:dyDescent="0.15">
      <c r="A521" s="21"/>
      <c r="B521" s="24" t="str">
        <f t="shared" ref="B521" si="112">$D$116</f>
        <v>victory</v>
      </c>
      <c r="D521" s="36" t="s">
        <v>160</v>
      </c>
      <c r="E521" s="18">
        <f ca="1">COUNTIFS(INDIRECT($D$111&amp;E$111&amp;"!I:I"),$D521,INDIRECT($D$111&amp;E$111&amp;"!B:B"),$B521)</f>
        <v>2</v>
      </c>
      <c r="F521" s="30">
        <f ca="1">COUNTIFS(INDIRECT($D$111&amp;F$111&amp;"!I:I"),$D521,INDIRECT($D$111&amp;F$111&amp;"!B:B"),$B521)</f>
        <v>0</v>
      </c>
      <c r="X521" s="18">
        <f t="shared" ref="X521:X544" ca="1" si="113">SUM(E521:W521)</f>
        <v>2</v>
      </c>
    </row>
    <row r="522" spans="1:24" x14ac:dyDescent="0.15">
      <c r="B522" s="25" t="s">
        <v>146</v>
      </c>
      <c r="D522" s="37"/>
      <c r="E522" s="18">
        <f ca="1">COUNTIFS(INDIRECT($D$111&amp;E$111&amp;"!I:I"),$D521,INDIRECT($D$111&amp;E$111&amp;"!B:B"),$B522)</f>
        <v>3</v>
      </c>
      <c r="F522" s="30">
        <f ca="1">COUNTIFS(INDIRECT($D$111&amp;F$111&amp;"!I:I"),$D521,INDIRECT($D$111&amp;F$111&amp;"!B:B"),$B522)</f>
        <v>0</v>
      </c>
      <c r="X522" s="18">
        <f t="shared" ca="1" si="113"/>
        <v>3</v>
      </c>
    </row>
    <row r="523" spans="1:24" x14ac:dyDescent="0.15">
      <c r="B523" s="26" t="s">
        <v>147</v>
      </c>
      <c r="D523" s="38"/>
      <c r="E523" s="18">
        <f ca="1">COUNTIFS(INDIRECT($D$111&amp;E$111&amp;"!I:I"),$D521,INDIRECT($D$111&amp;E$111&amp;"!B:B"),$B523)</f>
        <v>0</v>
      </c>
      <c r="F523" s="30">
        <f ca="1">COUNTIFS(INDIRECT($D$111&amp;F$111&amp;"!I:I"),$D521,INDIRECT($D$111&amp;F$111&amp;"!B:B"),$B523)</f>
        <v>0</v>
      </c>
      <c r="X523" s="18">
        <f t="shared" ca="1" si="113"/>
        <v>0</v>
      </c>
    </row>
    <row r="524" spans="1:24" x14ac:dyDescent="0.15">
      <c r="A524" s="21"/>
      <c r="B524" s="24" t="str">
        <f t="shared" ref="B524" si="114">$D$116</f>
        <v>victory</v>
      </c>
      <c r="D524" s="36" t="s">
        <v>162</v>
      </c>
      <c r="E524" s="18">
        <f ca="1">COUNTIFS(INDIRECT($D$111&amp;E$111&amp;"!I:I"),$D524,INDIRECT($D$111&amp;E$111&amp;"!B:B"),$B524)</f>
        <v>1</v>
      </c>
      <c r="F524" s="30">
        <f ca="1">COUNTIFS(INDIRECT($D$111&amp;F$111&amp;"!I:I"),$D524,INDIRECT($D$111&amp;F$111&amp;"!B:B"),$B524)</f>
        <v>0</v>
      </c>
      <c r="X524" s="18">
        <f t="shared" ca="1" si="113"/>
        <v>1</v>
      </c>
    </row>
    <row r="525" spans="1:24" x14ac:dyDescent="0.15">
      <c r="B525" s="25" t="s">
        <v>146</v>
      </c>
      <c r="D525" s="37"/>
      <c r="E525" s="18">
        <f ca="1">COUNTIFS(INDIRECT($D$111&amp;E$111&amp;"!I:I"),$D524,INDIRECT($D$111&amp;E$111&amp;"!B:B"),$B525)</f>
        <v>0</v>
      </c>
      <c r="F525" s="30">
        <f ca="1">COUNTIFS(INDIRECT($D$111&amp;F$111&amp;"!I:I"),$D524,INDIRECT($D$111&amp;F$111&amp;"!B:B"),$B525)</f>
        <v>0</v>
      </c>
      <c r="X525" s="18">
        <f t="shared" ca="1" si="113"/>
        <v>0</v>
      </c>
    </row>
    <row r="526" spans="1:24" x14ac:dyDescent="0.15">
      <c r="B526" s="26" t="s">
        <v>147</v>
      </c>
      <c r="D526" s="38"/>
      <c r="E526" s="18">
        <f ca="1">COUNTIFS(INDIRECT($D$111&amp;E$111&amp;"!I:I"),$D524,INDIRECT($D$111&amp;E$111&amp;"!B:B"),$B526)</f>
        <v>0</v>
      </c>
      <c r="F526" s="30">
        <f ca="1">COUNTIFS(INDIRECT($D$111&amp;F$111&amp;"!I:I"),$D524,INDIRECT($D$111&amp;F$111&amp;"!B:B"),$B526)</f>
        <v>0</v>
      </c>
      <c r="X526" s="18">
        <f t="shared" ca="1" si="113"/>
        <v>0</v>
      </c>
    </row>
    <row r="527" spans="1:24" x14ac:dyDescent="0.15">
      <c r="A527" s="21"/>
      <c r="B527" s="24" t="str">
        <f t="shared" ref="B527" si="115">$D$116</f>
        <v>victory</v>
      </c>
      <c r="D527" s="36" t="s">
        <v>164</v>
      </c>
      <c r="E527" s="18">
        <f ca="1">COUNTIFS(INDIRECT($D$111&amp;E$111&amp;"!I:I"),$D527,INDIRECT($D$111&amp;E$111&amp;"!B:B"),$B527)</f>
        <v>1</v>
      </c>
      <c r="F527" s="30">
        <f ca="1">COUNTIFS(INDIRECT($D$111&amp;F$111&amp;"!I:I"),$D527,INDIRECT($D$111&amp;F$111&amp;"!B:B"),$B527)</f>
        <v>0</v>
      </c>
      <c r="X527" s="18">
        <f t="shared" ca="1" si="113"/>
        <v>1</v>
      </c>
    </row>
    <row r="528" spans="1:24" x14ac:dyDescent="0.15">
      <c r="B528" s="25" t="s">
        <v>146</v>
      </c>
      <c r="D528" s="37"/>
      <c r="E528" s="18">
        <f ca="1">COUNTIFS(INDIRECT($D$111&amp;E$111&amp;"!I:I"),$D527,INDIRECT($D$111&amp;E$111&amp;"!B:B"),$B528)</f>
        <v>0</v>
      </c>
      <c r="F528" s="30">
        <f ca="1">COUNTIFS(INDIRECT($D$111&amp;F$111&amp;"!I:I"),$D527,INDIRECT($D$111&amp;F$111&amp;"!B:B"),$B528)</f>
        <v>0</v>
      </c>
      <c r="X528" s="18">
        <f t="shared" ca="1" si="113"/>
        <v>0</v>
      </c>
    </row>
    <row r="529" spans="1:24" x14ac:dyDescent="0.15">
      <c r="B529" s="26" t="s">
        <v>147</v>
      </c>
      <c r="D529" s="38"/>
      <c r="E529" s="18">
        <f ca="1">COUNTIFS(INDIRECT($D$111&amp;E$111&amp;"!I:I"),$D527,INDIRECT($D$111&amp;E$111&amp;"!B:B"),$B529)</f>
        <v>0</v>
      </c>
      <c r="F529" s="30">
        <f ca="1">COUNTIFS(INDIRECT($D$111&amp;F$111&amp;"!I:I"),$D527,INDIRECT($D$111&amp;F$111&amp;"!B:B"),$B529)</f>
        <v>0</v>
      </c>
      <c r="X529" s="18">
        <f t="shared" ca="1" si="113"/>
        <v>0</v>
      </c>
    </row>
    <row r="530" spans="1:24" x14ac:dyDescent="0.15">
      <c r="A530" s="21"/>
      <c r="B530" s="24" t="str">
        <f t="shared" ref="B530" si="116">$D$116</f>
        <v>victory</v>
      </c>
      <c r="D530" s="36" t="s">
        <v>166</v>
      </c>
      <c r="E530" s="18">
        <f ca="1">COUNTIFS(INDIRECT($D$111&amp;E$111&amp;"!I:I"),$D530,INDIRECT($D$111&amp;E$111&amp;"!B:B"),$B530)</f>
        <v>1</v>
      </c>
      <c r="F530" s="30">
        <f ca="1">COUNTIFS(INDIRECT($D$111&amp;F$111&amp;"!I:I"),$D530,INDIRECT($D$111&amp;F$111&amp;"!B:B"),$B530)</f>
        <v>0</v>
      </c>
      <c r="X530" s="18">
        <f t="shared" ca="1" si="113"/>
        <v>1</v>
      </c>
    </row>
    <row r="531" spans="1:24" x14ac:dyDescent="0.15">
      <c r="B531" s="25" t="s">
        <v>146</v>
      </c>
      <c r="D531" s="37"/>
      <c r="E531" s="18">
        <f ca="1">COUNTIFS(INDIRECT($D$111&amp;E$111&amp;"!I:I"),$D530,INDIRECT($D$111&amp;E$111&amp;"!B:B"),$B531)</f>
        <v>0</v>
      </c>
      <c r="F531" s="30">
        <f ca="1">COUNTIFS(INDIRECT($D$111&amp;F$111&amp;"!I:I"),$D530,INDIRECT($D$111&amp;F$111&amp;"!B:B"),$B531)</f>
        <v>0</v>
      </c>
      <c r="X531" s="18">
        <f t="shared" ca="1" si="113"/>
        <v>0</v>
      </c>
    </row>
    <row r="532" spans="1:24" x14ac:dyDescent="0.15">
      <c r="B532" s="26" t="s">
        <v>147</v>
      </c>
      <c r="D532" s="38"/>
      <c r="E532" s="18">
        <f ca="1">COUNTIFS(INDIRECT($D$111&amp;E$111&amp;"!I:I"),$D530,INDIRECT($D$111&amp;E$111&amp;"!B:B"),$B532)</f>
        <v>0</v>
      </c>
      <c r="F532" s="30">
        <f ca="1">COUNTIFS(INDIRECT($D$111&amp;F$111&amp;"!I:I"),$D530,INDIRECT($D$111&amp;F$111&amp;"!B:B"),$B532)</f>
        <v>0</v>
      </c>
      <c r="X532" s="18">
        <f t="shared" ca="1" si="113"/>
        <v>0</v>
      </c>
    </row>
    <row r="533" spans="1:24" x14ac:dyDescent="0.15">
      <c r="A533" s="21"/>
      <c r="B533" s="24" t="str">
        <f t="shared" ref="B533" si="117">$D$116</f>
        <v>victory</v>
      </c>
      <c r="D533" s="36" t="s">
        <v>23</v>
      </c>
      <c r="E533" s="18">
        <f ca="1">COUNTIFS(INDIRECT($D$111&amp;E$111&amp;"!I:I"),$D533,INDIRECT($D$111&amp;E$111&amp;"!B:B"),$B533)</f>
        <v>0</v>
      </c>
      <c r="F533" s="30">
        <f ca="1">COUNTIFS(INDIRECT($D$111&amp;F$111&amp;"!I:I"),$D533,INDIRECT($D$111&amp;F$111&amp;"!B:B"),$B533)</f>
        <v>0</v>
      </c>
      <c r="X533" s="18">
        <f t="shared" ca="1" si="113"/>
        <v>0</v>
      </c>
    </row>
    <row r="534" spans="1:24" x14ac:dyDescent="0.15">
      <c r="B534" s="25" t="s">
        <v>146</v>
      </c>
      <c r="D534" s="37"/>
      <c r="E534" s="18">
        <f ca="1">COUNTIFS(INDIRECT($D$111&amp;E$111&amp;"!I:I"),$D533,INDIRECT($D$111&amp;E$111&amp;"!B:B"),$B534)</f>
        <v>0</v>
      </c>
      <c r="F534" s="30">
        <f ca="1">COUNTIFS(INDIRECT($D$111&amp;F$111&amp;"!I:I"),$D533,INDIRECT($D$111&amp;F$111&amp;"!B:B"),$B534)</f>
        <v>0</v>
      </c>
      <c r="X534" s="18">
        <f t="shared" ca="1" si="113"/>
        <v>0</v>
      </c>
    </row>
    <row r="535" spans="1:24" x14ac:dyDescent="0.15">
      <c r="B535" s="26" t="s">
        <v>147</v>
      </c>
      <c r="D535" s="38"/>
      <c r="E535" s="18">
        <f ca="1">COUNTIFS(INDIRECT($D$111&amp;E$111&amp;"!I:I"),$D533,INDIRECT($D$111&amp;E$111&amp;"!B:B"),$B535)</f>
        <v>1</v>
      </c>
      <c r="F535" s="30">
        <f ca="1">COUNTIFS(INDIRECT($D$111&amp;F$111&amp;"!I:I"),$D533,INDIRECT($D$111&amp;F$111&amp;"!B:B"),$B535)</f>
        <v>0</v>
      </c>
      <c r="X535" s="18">
        <f t="shared" ca="1" si="113"/>
        <v>1</v>
      </c>
    </row>
    <row r="536" spans="1:24" x14ac:dyDescent="0.15">
      <c r="A536" s="21"/>
      <c r="B536" s="24" t="str">
        <f t="shared" ref="B536" si="118">$D$116</f>
        <v>victory</v>
      </c>
      <c r="D536" s="36" t="s">
        <v>175</v>
      </c>
      <c r="E536" s="18">
        <f ca="1">COUNTIFS(INDIRECT($D$111&amp;E$111&amp;"!I:I"),$D536,INDIRECT($D$111&amp;E$111&amp;"!B:B"),$B536)</f>
        <v>2</v>
      </c>
      <c r="F536" s="30">
        <f ca="1">COUNTIFS(INDIRECT($D$111&amp;F$111&amp;"!I:I"),$D536,INDIRECT($D$111&amp;F$111&amp;"!B:B"),$B536)</f>
        <v>0</v>
      </c>
      <c r="X536" s="18">
        <f t="shared" ca="1" si="113"/>
        <v>2</v>
      </c>
    </row>
    <row r="537" spans="1:24" x14ac:dyDescent="0.15">
      <c r="B537" s="25" t="s">
        <v>146</v>
      </c>
      <c r="D537" s="37"/>
      <c r="E537" s="18">
        <f ca="1">COUNTIFS(INDIRECT($D$111&amp;E$111&amp;"!I:I"),$D536,INDIRECT($D$111&amp;E$111&amp;"!B:B"),$B537)</f>
        <v>0</v>
      </c>
      <c r="F537" s="30">
        <f ca="1">COUNTIFS(INDIRECT($D$111&amp;F$111&amp;"!I:I"),$D536,INDIRECT($D$111&amp;F$111&amp;"!B:B"),$B537)</f>
        <v>0</v>
      </c>
      <c r="X537" s="18">
        <f t="shared" ca="1" si="113"/>
        <v>0</v>
      </c>
    </row>
    <row r="538" spans="1:24" x14ac:dyDescent="0.15">
      <c r="B538" s="26" t="s">
        <v>147</v>
      </c>
      <c r="D538" s="38"/>
      <c r="E538" s="18">
        <f ca="1">COUNTIFS(INDIRECT($D$111&amp;E$111&amp;"!I:I"),$D536,INDIRECT($D$111&amp;E$111&amp;"!B:B"),$B538)</f>
        <v>0</v>
      </c>
      <c r="F538" s="30">
        <f ca="1">COUNTIFS(INDIRECT($D$111&amp;F$111&amp;"!I:I"),$D536,INDIRECT($D$111&amp;F$111&amp;"!B:B"),$B538)</f>
        <v>0</v>
      </c>
      <c r="X538" s="18">
        <f t="shared" ca="1" si="113"/>
        <v>0</v>
      </c>
    </row>
    <row r="539" spans="1:24" x14ac:dyDescent="0.15">
      <c r="A539" s="21"/>
      <c r="B539" s="24" t="str">
        <f t="shared" ref="B539" si="119">$D$116</f>
        <v>victory</v>
      </c>
      <c r="D539" s="36" t="s">
        <v>176</v>
      </c>
      <c r="E539" s="18">
        <f ca="1">COUNTIFS(INDIRECT($D$111&amp;E$111&amp;"!I:I"),$D539,INDIRECT($D$111&amp;E$111&amp;"!B:B"),$B539)</f>
        <v>1</v>
      </c>
      <c r="F539" s="30">
        <f ca="1">COUNTIFS(INDIRECT($D$111&amp;F$111&amp;"!I:I"),$D539,INDIRECT($D$111&amp;F$111&amp;"!B:B"),$B539)</f>
        <v>0</v>
      </c>
      <c r="X539" s="18">
        <f t="shared" ca="1" si="113"/>
        <v>1</v>
      </c>
    </row>
    <row r="540" spans="1:24" x14ac:dyDescent="0.15">
      <c r="B540" s="25" t="s">
        <v>146</v>
      </c>
      <c r="D540" s="37"/>
      <c r="E540" s="18">
        <f ca="1">COUNTIFS(INDIRECT($D$111&amp;E$111&amp;"!I:I"),$D539,INDIRECT($D$111&amp;E$111&amp;"!B:B"),$B540)</f>
        <v>0</v>
      </c>
      <c r="F540" s="30">
        <f ca="1">COUNTIFS(INDIRECT($D$111&amp;F$111&amp;"!I:I"),$D539,INDIRECT($D$111&amp;F$111&amp;"!B:B"),$B540)</f>
        <v>0</v>
      </c>
      <c r="X540" s="18">
        <f t="shared" ca="1" si="113"/>
        <v>0</v>
      </c>
    </row>
    <row r="541" spans="1:24" x14ac:dyDescent="0.15">
      <c r="B541" s="26" t="s">
        <v>147</v>
      </c>
      <c r="D541" s="38"/>
      <c r="E541" s="18">
        <f ca="1">COUNTIFS(INDIRECT($D$111&amp;E$111&amp;"!I:I"),$D539,INDIRECT($D$111&amp;E$111&amp;"!B:B"),$B541)</f>
        <v>0</v>
      </c>
      <c r="F541" s="30">
        <f ca="1">COUNTIFS(INDIRECT($D$111&amp;F$111&amp;"!I:I"),$D539,INDIRECT($D$111&amp;F$111&amp;"!B:B"),$B541)</f>
        <v>0</v>
      </c>
      <c r="X541" s="18">
        <f t="shared" ca="1" si="113"/>
        <v>0</v>
      </c>
    </row>
    <row r="542" spans="1:24" x14ac:dyDescent="0.15">
      <c r="A542" s="21"/>
      <c r="B542" s="24" t="str">
        <f t="shared" ref="B542" si="120">$D$116</f>
        <v>victory</v>
      </c>
      <c r="D542" s="36" t="s">
        <v>173</v>
      </c>
      <c r="E542" s="18">
        <f ca="1">COUNTIFS(INDIRECT($D$111&amp;E$111&amp;"!I:I"),$D542,INDIRECT($D$111&amp;E$111&amp;"!B:B"),$B542)</f>
        <v>0</v>
      </c>
      <c r="F542" s="30">
        <f ca="1">COUNTIFS(INDIRECT($D$111&amp;F$111&amp;"!I:I"),$D542,INDIRECT($D$111&amp;F$111&amp;"!B:B"),$B542)</f>
        <v>0</v>
      </c>
      <c r="X542" s="18">
        <f t="shared" ca="1" si="113"/>
        <v>0</v>
      </c>
    </row>
    <row r="543" spans="1:24" x14ac:dyDescent="0.15">
      <c r="B543" s="25" t="s">
        <v>146</v>
      </c>
      <c r="D543" s="37"/>
      <c r="E543" s="18">
        <f ca="1">COUNTIFS(INDIRECT($D$111&amp;E$111&amp;"!I:I"),$D542,INDIRECT($D$111&amp;E$111&amp;"!B:B"),$B543)</f>
        <v>2</v>
      </c>
      <c r="F543" s="30">
        <f ca="1">COUNTIFS(INDIRECT($D$111&amp;F$111&amp;"!I:I"),$D542,INDIRECT($D$111&amp;F$111&amp;"!B:B"),$B543)</f>
        <v>0</v>
      </c>
      <c r="X543" s="18">
        <f t="shared" ca="1" si="113"/>
        <v>2</v>
      </c>
    </row>
    <row r="544" spans="1:24" x14ac:dyDescent="0.15">
      <c r="B544" s="26" t="s">
        <v>147</v>
      </c>
      <c r="D544" s="38"/>
      <c r="E544" s="18">
        <f ca="1">COUNTIFS(INDIRECT($D$111&amp;E$111&amp;"!I:I"),$D542,INDIRECT($D$111&amp;E$111&amp;"!B:B"),$B544)</f>
        <v>0</v>
      </c>
      <c r="F544" s="30">
        <f ca="1">COUNTIFS(INDIRECT($D$111&amp;F$111&amp;"!I:I"),$D542,INDIRECT($D$111&amp;F$111&amp;"!B:B"),$B544)</f>
        <v>0</v>
      </c>
      <c r="X544" s="18">
        <f t="shared" ca="1" si="113"/>
        <v>0</v>
      </c>
    </row>
    <row r="545" spans="1:24" ht="16.5" customHeight="1" x14ac:dyDescent="0.15">
      <c r="A545" s="21"/>
      <c r="B545" s="24" t="str">
        <f t="shared" ref="B545" si="121">$D$116</f>
        <v>victory</v>
      </c>
      <c r="D545" s="36" t="s">
        <v>187</v>
      </c>
      <c r="E545" s="18">
        <f ca="1">COUNTIFS(INDIRECT($D$111&amp;E$111&amp;"!I:I"),$D545,INDIRECT($D$111&amp;E$111&amp;"!B:B"),$B545)</f>
        <v>0</v>
      </c>
      <c r="F545" s="30">
        <f ca="1">COUNTIFS(INDIRECT($D$111&amp;F$111&amp;"!I:I"),$D545,INDIRECT($D$111&amp;F$111&amp;"!B:B"),$B545)</f>
        <v>0</v>
      </c>
      <c r="X545" s="18">
        <f t="shared" ref="X545:X556" ca="1" si="122">SUM(E545:W545)</f>
        <v>0</v>
      </c>
    </row>
    <row r="546" spans="1:24" x14ac:dyDescent="0.15">
      <c r="B546" s="25" t="s">
        <v>146</v>
      </c>
      <c r="D546" s="37"/>
      <c r="E546" s="18">
        <f ca="1">COUNTIFS(INDIRECT($D$111&amp;E$111&amp;"!I:I"),$D545,INDIRECT($D$111&amp;E$111&amp;"!B:B"),$B546)</f>
        <v>0</v>
      </c>
      <c r="F546" s="30">
        <f ca="1">COUNTIFS(INDIRECT($D$111&amp;F$111&amp;"!I:I"),$D545,INDIRECT($D$111&amp;F$111&amp;"!B:B"),$B546)</f>
        <v>1</v>
      </c>
      <c r="X546" s="18">
        <f t="shared" ca="1" si="122"/>
        <v>1</v>
      </c>
    </row>
    <row r="547" spans="1:24" x14ac:dyDescent="0.15">
      <c r="B547" s="26" t="s">
        <v>147</v>
      </c>
      <c r="D547" s="38"/>
      <c r="E547" s="18">
        <f ca="1">COUNTIFS(INDIRECT($D$111&amp;E$111&amp;"!I:I"),$D545,INDIRECT($D$111&amp;E$111&amp;"!B:B"),$B547)</f>
        <v>0</v>
      </c>
      <c r="F547" s="30">
        <f ca="1">COUNTIFS(INDIRECT($D$111&amp;F$111&amp;"!I:I"),$D545,INDIRECT($D$111&amp;F$111&amp;"!B:B"),$B547)</f>
        <v>0</v>
      </c>
      <c r="X547" s="18">
        <f t="shared" ca="1" si="122"/>
        <v>0</v>
      </c>
    </row>
    <row r="548" spans="1:24" x14ac:dyDescent="0.15">
      <c r="A548" s="21"/>
      <c r="B548" s="24" t="str">
        <f t="shared" ref="B548" si="123">$D$116</f>
        <v>victory</v>
      </c>
      <c r="D548" s="36" t="s">
        <v>189</v>
      </c>
      <c r="E548" s="28">
        <f ca="1">COUNTIFS(INDIRECT($D$111&amp;E$111&amp;"!I:I"),$D548,INDIRECT($D$111&amp;E$111&amp;"!B:B"),$B548)</f>
        <v>0</v>
      </c>
      <c r="F548" s="30">
        <f ca="1">COUNTIFS(INDIRECT($D$111&amp;F$111&amp;"!I:I"),$D548,INDIRECT($D$111&amp;F$111&amp;"!B:B"),$B548)</f>
        <v>0</v>
      </c>
      <c r="X548" s="28">
        <f t="shared" ca="1" si="122"/>
        <v>0</v>
      </c>
    </row>
    <row r="549" spans="1:24" x14ac:dyDescent="0.15">
      <c r="B549" s="25" t="s">
        <v>83</v>
      </c>
      <c r="D549" s="37"/>
      <c r="E549" s="28">
        <f ca="1">COUNTIFS(INDIRECT($D$111&amp;E$111&amp;"!I:I"),$D548,INDIRECT($D$111&amp;E$111&amp;"!B:B"),$B549)</f>
        <v>0</v>
      </c>
      <c r="F549" s="30">
        <f ca="1">COUNTIFS(INDIRECT($D$111&amp;F$111&amp;"!I:I"),$D548,INDIRECT($D$111&amp;F$111&amp;"!B:B"),$B549)</f>
        <v>1</v>
      </c>
      <c r="X549" s="28">
        <f t="shared" ca="1" si="122"/>
        <v>1</v>
      </c>
    </row>
    <row r="550" spans="1:24" x14ac:dyDescent="0.15">
      <c r="B550" s="26" t="s">
        <v>147</v>
      </c>
      <c r="D550" s="38"/>
      <c r="E550" s="28">
        <f ca="1">COUNTIFS(INDIRECT($D$111&amp;E$111&amp;"!I:I"),$D548,INDIRECT($D$111&amp;E$111&amp;"!B:B"),$B550)</f>
        <v>0</v>
      </c>
      <c r="F550" s="30">
        <f ca="1">COUNTIFS(INDIRECT($D$111&amp;F$111&amp;"!I:I"),$D548,INDIRECT($D$111&amp;F$111&amp;"!B:B"),$B550)</f>
        <v>0</v>
      </c>
      <c r="X550" s="28">
        <f t="shared" ca="1" si="122"/>
        <v>0</v>
      </c>
    </row>
    <row r="551" spans="1:24" x14ac:dyDescent="0.15">
      <c r="A551" s="21"/>
      <c r="B551" s="24" t="str">
        <f t="shared" ref="B551" si="124">$D$116</f>
        <v>victory</v>
      </c>
      <c r="D551" s="36"/>
      <c r="E551" s="28">
        <f ca="1">COUNTIFS(INDIRECT($D$111&amp;E$111&amp;"!I:I"),$D551,INDIRECT($D$111&amp;E$111&amp;"!B:B"),$B551)</f>
        <v>0</v>
      </c>
      <c r="F551" s="30">
        <f ca="1">COUNTIFS(INDIRECT($D$111&amp;F$111&amp;"!I:I"),$D551,INDIRECT($D$111&amp;F$111&amp;"!B:B"),$B551)</f>
        <v>0</v>
      </c>
      <c r="X551" s="28">
        <f t="shared" ca="1" si="122"/>
        <v>0</v>
      </c>
    </row>
    <row r="552" spans="1:24" x14ac:dyDescent="0.15">
      <c r="B552" s="25" t="s">
        <v>83</v>
      </c>
      <c r="D552" s="37"/>
      <c r="E552" s="28">
        <f ca="1">COUNTIFS(INDIRECT($D$111&amp;E$111&amp;"!I:I"),$D551,INDIRECT($D$111&amp;E$111&amp;"!B:B"),$B552)</f>
        <v>0</v>
      </c>
      <c r="F552" s="30">
        <f ca="1">COUNTIFS(INDIRECT($D$111&amp;F$111&amp;"!I:I"),$D551,INDIRECT($D$111&amp;F$111&amp;"!B:B"),$B552)</f>
        <v>0</v>
      </c>
      <c r="X552" s="28">
        <f t="shared" ca="1" si="122"/>
        <v>0</v>
      </c>
    </row>
    <row r="553" spans="1:24" x14ac:dyDescent="0.15">
      <c r="B553" s="26" t="s">
        <v>147</v>
      </c>
      <c r="D553" s="38"/>
      <c r="E553" s="28">
        <f ca="1">COUNTIFS(INDIRECT($D$111&amp;E$111&amp;"!I:I"),$D551,INDIRECT($D$111&amp;E$111&amp;"!B:B"),$B553)</f>
        <v>0</v>
      </c>
      <c r="F553" s="30">
        <f ca="1">COUNTIFS(INDIRECT($D$111&amp;F$111&amp;"!I:I"),$D551,INDIRECT($D$111&amp;F$111&amp;"!B:B"),$B553)</f>
        <v>0</v>
      </c>
      <c r="X553" s="28">
        <f t="shared" ca="1" si="122"/>
        <v>0</v>
      </c>
    </row>
    <row r="554" spans="1:24" x14ac:dyDescent="0.15">
      <c r="A554" s="21"/>
      <c r="B554" s="24" t="str">
        <f t="shared" ref="B554" si="125">$D$116</f>
        <v>victory</v>
      </c>
      <c r="D554" s="36"/>
      <c r="E554" s="28">
        <f ca="1">COUNTIFS(INDIRECT($D$111&amp;E$111&amp;"!I:I"),$D554,INDIRECT($D$111&amp;E$111&amp;"!B:B"),$B554)</f>
        <v>0</v>
      </c>
      <c r="F554" s="30">
        <f ca="1">COUNTIFS(INDIRECT($D$111&amp;F$111&amp;"!I:I"),$D554,INDIRECT($D$111&amp;F$111&amp;"!B:B"),$B554)</f>
        <v>0</v>
      </c>
      <c r="X554" s="28">
        <f t="shared" ca="1" si="122"/>
        <v>0</v>
      </c>
    </row>
    <row r="555" spans="1:24" x14ac:dyDescent="0.15">
      <c r="B555" s="25" t="s">
        <v>83</v>
      </c>
      <c r="D555" s="37"/>
      <c r="E555" s="28">
        <f ca="1">COUNTIFS(INDIRECT($D$111&amp;E$111&amp;"!I:I"),$D554,INDIRECT($D$111&amp;E$111&amp;"!B:B"),$B555)</f>
        <v>0</v>
      </c>
      <c r="F555" s="30">
        <f ca="1">COUNTIFS(INDIRECT($D$111&amp;F$111&amp;"!I:I"),$D554,INDIRECT($D$111&amp;F$111&amp;"!B:B"),$B555)</f>
        <v>0</v>
      </c>
      <c r="X555" s="28">
        <f t="shared" ca="1" si="122"/>
        <v>0</v>
      </c>
    </row>
    <row r="556" spans="1:24" x14ac:dyDescent="0.15">
      <c r="B556" s="26" t="s">
        <v>147</v>
      </c>
      <c r="D556" s="38"/>
      <c r="E556" s="28">
        <f ca="1">COUNTIFS(INDIRECT($D$111&amp;E$111&amp;"!I:I"),$D554,INDIRECT($D$111&amp;E$111&amp;"!B:B"),$B556)</f>
        <v>0</v>
      </c>
      <c r="F556" s="30">
        <f ca="1">COUNTIFS(INDIRECT($D$111&amp;F$111&amp;"!I:I"),$D554,INDIRECT($D$111&amp;F$111&amp;"!B:B"),$B556)</f>
        <v>0</v>
      </c>
      <c r="X556" s="28">
        <f t="shared" ca="1" si="122"/>
        <v>0</v>
      </c>
    </row>
    <row r="557" spans="1:24" x14ac:dyDescent="0.15">
      <c r="A557" s="21"/>
      <c r="B557" s="24" t="str">
        <f t="shared" ref="B557" si="126">$D$116</f>
        <v>victory</v>
      </c>
      <c r="D557" s="36"/>
      <c r="E557" s="28">
        <f ca="1">COUNTIFS(INDIRECT($D$111&amp;E$111&amp;"!I:I"),$D557,INDIRECT($D$111&amp;E$111&amp;"!B:B"),$B557)</f>
        <v>0</v>
      </c>
      <c r="F557" s="30">
        <f ca="1">COUNTIFS(INDIRECT($D$111&amp;F$111&amp;"!I:I"),$D557,INDIRECT($D$111&amp;F$111&amp;"!B:B"),$B557)</f>
        <v>0</v>
      </c>
      <c r="X557" s="28">
        <f t="shared" ref="X557:X580" ca="1" si="127">SUM(E557:W557)</f>
        <v>0</v>
      </c>
    </row>
    <row r="558" spans="1:24" x14ac:dyDescent="0.15">
      <c r="B558" s="25" t="s">
        <v>83</v>
      </c>
      <c r="D558" s="37"/>
      <c r="E558" s="28">
        <f ca="1">COUNTIFS(INDIRECT($D$111&amp;E$111&amp;"!I:I"),$D557,INDIRECT($D$111&amp;E$111&amp;"!B:B"),$B558)</f>
        <v>0</v>
      </c>
      <c r="F558" s="30">
        <f ca="1">COUNTIFS(INDIRECT($D$111&amp;F$111&amp;"!I:I"),$D557,INDIRECT($D$111&amp;F$111&amp;"!B:B"),$B558)</f>
        <v>0</v>
      </c>
      <c r="X558" s="28">
        <f t="shared" ca="1" si="127"/>
        <v>0</v>
      </c>
    </row>
    <row r="559" spans="1:24" x14ac:dyDescent="0.15">
      <c r="B559" s="26" t="s">
        <v>147</v>
      </c>
      <c r="D559" s="38"/>
      <c r="E559" s="28">
        <f ca="1">COUNTIFS(INDIRECT($D$111&amp;E$111&amp;"!I:I"),$D557,INDIRECT($D$111&amp;E$111&amp;"!B:B"),$B559)</f>
        <v>0</v>
      </c>
      <c r="F559" s="30">
        <f ca="1">COUNTIFS(INDIRECT($D$111&amp;F$111&amp;"!I:I"),$D557,INDIRECT($D$111&amp;F$111&amp;"!B:B"),$B559)</f>
        <v>0</v>
      </c>
      <c r="X559" s="28">
        <f t="shared" ca="1" si="127"/>
        <v>0</v>
      </c>
    </row>
    <row r="560" spans="1:24" x14ac:dyDescent="0.15">
      <c r="A560" s="21"/>
      <c r="B560" s="24" t="str">
        <f t="shared" ref="B560" si="128">$D$116</f>
        <v>victory</v>
      </c>
      <c r="D560" s="36"/>
      <c r="E560" s="28">
        <f ca="1">COUNTIFS(INDIRECT($D$111&amp;E$111&amp;"!I:I"),$D560,INDIRECT($D$111&amp;E$111&amp;"!B:B"),$B560)</f>
        <v>0</v>
      </c>
      <c r="F560" s="30">
        <f ca="1">COUNTIFS(INDIRECT($D$111&amp;F$111&amp;"!I:I"),$D560,INDIRECT($D$111&amp;F$111&amp;"!B:B"),$B560)</f>
        <v>0</v>
      </c>
      <c r="X560" s="28">
        <f t="shared" ca="1" si="127"/>
        <v>0</v>
      </c>
    </row>
    <row r="561" spans="1:24" x14ac:dyDescent="0.15">
      <c r="B561" s="25" t="s">
        <v>83</v>
      </c>
      <c r="D561" s="37"/>
      <c r="E561" s="28">
        <f ca="1">COUNTIFS(INDIRECT($D$111&amp;E$111&amp;"!I:I"),$D560,INDIRECT($D$111&amp;E$111&amp;"!B:B"),$B561)</f>
        <v>0</v>
      </c>
      <c r="F561" s="30">
        <f ca="1">COUNTIFS(INDIRECT($D$111&amp;F$111&amp;"!I:I"),$D560,INDIRECT($D$111&amp;F$111&amp;"!B:B"),$B561)</f>
        <v>0</v>
      </c>
      <c r="X561" s="28">
        <f t="shared" ca="1" si="127"/>
        <v>0</v>
      </c>
    </row>
    <row r="562" spans="1:24" x14ac:dyDescent="0.15">
      <c r="B562" s="26" t="s">
        <v>147</v>
      </c>
      <c r="D562" s="38"/>
      <c r="E562" s="28">
        <f ca="1">COUNTIFS(INDIRECT($D$111&amp;E$111&amp;"!I:I"),$D560,INDIRECT($D$111&amp;E$111&amp;"!B:B"),$B562)</f>
        <v>0</v>
      </c>
      <c r="F562" s="30">
        <f ca="1">COUNTIFS(INDIRECT($D$111&amp;F$111&amp;"!I:I"),$D560,INDIRECT($D$111&amp;F$111&amp;"!B:B"),$B562)</f>
        <v>0</v>
      </c>
      <c r="X562" s="28">
        <f t="shared" ca="1" si="127"/>
        <v>0</v>
      </c>
    </row>
    <row r="563" spans="1:24" x14ac:dyDescent="0.15">
      <c r="A563" s="21"/>
      <c r="B563" s="24" t="str">
        <f t="shared" ref="B563" si="129">$D$116</f>
        <v>victory</v>
      </c>
      <c r="D563" s="36"/>
      <c r="E563" s="28">
        <f ca="1">COUNTIFS(INDIRECT($D$111&amp;E$111&amp;"!I:I"),$D563,INDIRECT($D$111&amp;E$111&amp;"!B:B"),$B563)</f>
        <v>0</v>
      </c>
      <c r="F563" s="30">
        <f ca="1">COUNTIFS(INDIRECT($D$111&amp;F$111&amp;"!I:I"),$D563,INDIRECT($D$111&amp;F$111&amp;"!B:B"),$B563)</f>
        <v>0</v>
      </c>
      <c r="X563" s="28">
        <f t="shared" ca="1" si="127"/>
        <v>0</v>
      </c>
    </row>
    <row r="564" spans="1:24" x14ac:dyDescent="0.15">
      <c r="B564" s="25" t="s">
        <v>83</v>
      </c>
      <c r="D564" s="37"/>
      <c r="E564" s="28">
        <f ca="1">COUNTIFS(INDIRECT($D$111&amp;E$111&amp;"!I:I"),$D563,INDIRECT($D$111&amp;E$111&amp;"!B:B"),$B564)</f>
        <v>0</v>
      </c>
      <c r="F564" s="30">
        <f ca="1">COUNTIFS(INDIRECT($D$111&amp;F$111&amp;"!I:I"),$D563,INDIRECT($D$111&amp;F$111&amp;"!B:B"),$B564)</f>
        <v>0</v>
      </c>
      <c r="X564" s="28">
        <f t="shared" ca="1" si="127"/>
        <v>0</v>
      </c>
    </row>
    <row r="565" spans="1:24" x14ac:dyDescent="0.15">
      <c r="B565" s="26" t="s">
        <v>147</v>
      </c>
      <c r="D565" s="38"/>
      <c r="E565" s="28">
        <f ca="1">COUNTIFS(INDIRECT($D$111&amp;E$111&amp;"!I:I"),$D563,INDIRECT($D$111&amp;E$111&amp;"!B:B"),$B565)</f>
        <v>0</v>
      </c>
      <c r="F565" s="30">
        <f ca="1">COUNTIFS(INDIRECT($D$111&amp;F$111&amp;"!I:I"),$D563,INDIRECT($D$111&amp;F$111&amp;"!B:B"),$B565)</f>
        <v>0</v>
      </c>
      <c r="X565" s="28">
        <f t="shared" ca="1" si="127"/>
        <v>0</v>
      </c>
    </row>
    <row r="566" spans="1:24" x14ac:dyDescent="0.15">
      <c r="A566" s="21"/>
      <c r="B566" s="24" t="str">
        <f t="shared" ref="B566" si="130">$D$116</f>
        <v>victory</v>
      </c>
      <c r="D566" s="36"/>
      <c r="E566" s="28">
        <f ca="1">COUNTIFS(INDIRECT($D$111&amp;E$111&amp;"!I:I"),$D566,INDIRECT($D$111&amp;E$111&amp;"!B:B"),$B566)</f>
        <v>0</v>
      </c>
      <c r="F566" s="30">
        <f ca="1">COUNTIFS(INDIRECT($D$111&amp;F$111&amp;"!I:I"),$D566,INDIRECT($D$111&amp;F$111&amp;"!B:B"),$B566)</f>
        <v>0</v>
      </c>
      <c r="X566" s="28">
        <f t="shared" ca="1" si="127"/>
        <v>0</v>
      </c>
    </row>
    <row r="567" spans="1:24" x14ac:dyDescent="0.15">
      <c r="B567" s="25" t="s">
        <v>83</v>
      </c>
      <c r="D567" s="37"/>
      <c r="E567" s="28">
        <f ca="1">COUNTIFS(INDIRECT($D$111&amp;E$111&amp;"!I:I"),$D566,INDIRECT($D$111&amp;E$111&amp;"!B:B"),$B567)</f>
        <v>0</v>
      </c>
      <c r="F567" s="30">
        <f ca="1">COUNTIFS(INDIRECT($D$111&amp;F$111&amp;"!I:I"),$D566,INDIRECT($D$111&amp;F$111&amp;"!B:B"),$B567)</f>
        <v>0</v>
      </c>
      <c r="X567" s="28">
        <f t="shared" ca="1" si="127"/>
        <v>0</v>
      </c>
    </row>
    <row r="568" spans="1:24" x14ac:dyDescent="0.15">
      <c r="B568" s="26" t="s">
        <v>147</v>
      </c>
      <c r="D568" s="38"/>
      <c r="E568" s="28">
        <f ca="1">COUNTIFS(INDIRECT($D$111&amp;E$111&amp;"!I:I"),$D566,INDIRECT($D$111&amp;E$111&amp;"!B:B"),$B568)</f>
        <v>0</v>
      </c>
      <c r="F568" s="30">
        <f ca="1">COUNTIFS(INDIRECT($D$111&amp;F$111&amp;"!I:I"),$D566,INDIRECT($D$111&amp;F$111&amp;"!B:B"),$B568)</f>
        <v>0</v>
      </c>
      <c r="X568" s="28">
        <f t="shared" ca="1" si="127"/>
        <v>0</v>
      </c>
    </row>
    <row r="569" spans="1:24" x14ac:dyDescent="0.15">
      <c r="A569" s="21"/>
      <c r="B569" s="24" t="str">
        <f t="shared" ref="B569" si="131">$D$116</f>
        <v>victory</v>
      </c>
      <c r="D569" s="36"/>
      <c r="E569" s="28">
        <f ca="1">COUNTIFS(INDIRECT($D$111&amp;E$111&amp;"!I:I"),$D569,INDIRECT($D$111&amp;E$111&amp;"!B:B"),$B569)</f>
        <v>0</v>
      </c>
      <c r="F569" s="30">
        <f ca="1">COUNTIFS(INDIRECT($D$111&amp;F$111&amp;"!I:I"),$D569,INDIRECT($D$111&amp;F$111&amp;"!B:B"),$B569)</f>
        <v>0</v>
      </c>
      <c r="X569" s="28">
        <f t="shared" ca="1" si="127"/>
        <v>0</v>
      </c>
    </row>
    <row r="570" spans="1:24" x14ac:dyDescent="0.15">
      <c r="B570" s="25" t="s">
        <v>83</v>
      </c>
      <c r="D570" s="37"/>
      <c r="E570" s="28">
        <f ca="1">COUNTIFS(INDIRECT($D$111&amp;E$111&amp;"!I:I"),$D569,INDIRECT($D$111&amp;E$111&amp;"!B:B"),$B570)</f>
        <v>0</v>
      </c>
      <c r="F570" s="30">
        <f ca="1">COUNTIFS(INDIRECT($D$111&amp;F$111&amp;"!I:I"),$D569,INDIRECT($D$111&amp;F$111&amp;"!B:B"),$B570)</f>
        <v>0</v>
      </c>
      <c r="X570" s="28">
        <f t="shared" ca="1" si="127"/>
        <v>0</v>
      </c>
    </row>
    <row r="571" spans="1:24" x14ac:dyDescent="0.15">
      <c r="B571" s="26" t="s">
        <v>147</v>
      </c>
      <c r="D571" s="38"/>
      <c r="E571" s="28">
        <f ca="1">COUNTIFS(INDIRECT($D$111&amp;E$111&amp;"!I:I"),$D569,INDIRECT($D$111&amp;E$111&amp;"!B:B"),$B571)</f>
        <v>0</v>
      </c>
      <c r="F571" s="30">
        <f ca="1">COUNTIFS(INDIRECT($D$111&amp;F$111&amp;"!I:I"),$D569,INDIRECT($D$111&amp;F$111&amp;"!B:B"),$B571)</f>
        <v>0</v>
      </c>
      <c r="X571" s="28">
        <f t="shared" ca="1" si="127"/>
        <v>0</v>
      </c>
    </row>
    <row r="572" spans="1:24" x14ac:dyDescent="0.15">
      <c r="A572" s="21"/>
      <c r="B572" s="24" t="str">
        <f t="shared" ref="B572" si="132">$D$116</f>
        <v>victory</v>
      </c>
      <c r="D572" s="36"/>
      <c r="E572" s="28">
        <f ca="1">COUNTIFS(INDIRECT($D$111&amp;E$111&amp;"!I:I"),$D572,INDIRECT($D$111&amp;E$111&amp;"!B:B"),$B572)</f>
        <v>0</v>
      </c>
      <c r="F572" s="30">
        <f ca="1">COUNTIFS(INDIRECT($D$111&amp;F$111&amp;"!I:I"),$D572,INDIRECT($D$111&amp;F$111&amp;"!B:B"),$B572)</f>
        <v>0</v>
      </c>
      <c r="X572" s="28">
        <f t="shared" ca="1" si="127"/>
        <v>0</v>
      </c>
    </row>
    <row r="573" spans="1:24" x14ac:dyDescent="0.15">
      <c r="B573" s="25" t="s">
        <v>83</v>
      </c>
      <c r="D573" s="37"/>
      <c r="E573" s="28">
        <f ca="1">COUNTIFS(INDIRECT($D$111&amp;E$111&amp;"!I:I"),$D572,INDIRECT($D$111&amp;E$111&amp;"!B:B"),$B573)</f>
        <v>0</v>
      </c>
      <c r="F573" s="30">
        <f ca="1">COUNTIFS(INDIRECT($D$111&amp;F$111&amp;"!I:I"),$D572,INDIRECT($D$111&amp;F$111&amp;"!B:B"),$B573)</f>
        <v>0</v>
      </c>
      <c r="X573" s="28">
        <f t="shared" ca="1" si="127"/>
        <v>0</v>
      </c>
    </row>
    <row r="574" spans="1:24" x14ac:dyDescent="0.15">
      <c r="B574" s="26" t="s">
        <v>147</v>
      </c>
      <c r="D574" s="38"/>
      <c r="E574" s="28">
        <f ca="1">COUNTIFS(INDIRECT($D$111&amp;E$111&amp;"!I:I"),$D572,INDIRECT($D$111&amp;E$111&amp;"!B:B"),$B574)</f>
        <v>0</v>
      </c>
      <c r="F574" s="30">
        <f ca="1">COUNTIFS(INDIRECT($D$111&amp;F$111&amp;"!I:I"),$D572,INDIRECT($D$111&amp;F$111&amp;"!B:B"),$B574)</f>
        <v>0</v>
      </c>
      <c r="X574" s="28">
        <f t="shared" ca="1" si="127"/>
        <v>0</v>
      </c>
    </row>
    <row r="575" spans="1:24" x14ac:dyDescent="0.15">
      <c r="A575" s="21"/>
      <c r="B575" s="24" t="str">
        <f t="shared" ref="B575" si="133">$D$116</f>
        <v>victory</v>
      </c>
      <c r="D575" s="36"/>
      <c r="E575" s="28">
        <f ca="1">COUNTIFS(INDIRECT($D$111&amp;E$111&amp;"!I:I"),$D575,INDIRECT($D$111&amp;E$111&amp;"!B:B"),$B575)</f>
        <v>0</v>
      </c>
      <c r="F575" s="30">
        <f ca="1">COUNTIFS(INDIRECT($D$111&amp;F$111&amp;"!I:I"),$D575,INDIRECT($D$111&amp;F$111&amp;"!B:B"),$B575)</f>
        <v>0</v>
      </c>
      <c r="X575" s="28">
        <f t="shared" ca="1" si="127"/>
        <v>0</v>
      </c>
    </row>
    <row r="576" spans="1:24" x14ac:dyDescent="0.15">
      <c r="B576" s="25" t="s">
        <v>83</v>
      </c>
      <c r="D576" s="37"/>
      <c r="E576" s="28">
        <f ca="1">COUNTIFS(INDIRECT($D$111&amp;E$111&amp;"!I:I"),$D575,INDIRECT($D$111&amp;E$111&amp;"!B:B"),$B576)</f>
        <v>0</v>
      </c>
      <c r="F576" s="30">
        <f ca="1">COUNTIFS(INDIRECT($D$111&amp;F$111&amp;"!I:I"),$D575,INDIRECT($D$111&amp;F$111&amp;"!B:B"),$B576)</f>
        <v>0</v>
      </c>
      <c r="X576" s="28">
        <f t="shared" ca="1" si="127"/>
        <v>0</v>
      </c>
    </row>
    <row r="577" spans="1:28" x14ac:dyDescent="0.15">
      <c r="B577" s="26" t="s">
        <v>147</v>
      </c>
      <c r="D577" s="38"/>
      <c r="E577" s="28">
        <f ca="1">COUNTIFS(INDIRECT($D$111&amp;E$111&amp;"!I:I"),$D575,INDIRECT($D$111&amp;E$111&amp;"!B:B"),$B577)</f>
        <v>0</v>
      </c>
      <c r="F577" s="30">
        <f ca="1">COUNTIFS(INDIRECT($D$111&amp;F$111&amp;"!I:I"),$D575,INDIRECT($D$111&amp;F$111&amp;"!B:B"),$B577)</f>
        <v>0</v>
      </c>
      <c r="X577" s="28">
        <f t="shared" ca="1" si="127"/>
        <v>0</v>
      </c>
    </row>
    <row r="578" spans="1:28" x14ac:dyDescent="0.15">
      <c r="A578" s="21"/>
      <c r="B578" s="24" t="str">
        <f t="shared" ref="B578" si="134">$D$116</f>
        <v>victory</v>
      </c>
      <c r="D578" s="36"/>
      <c r="E578" s="28">
        <f ca="1">COUNTIFS(INDIRECT($D$111&amp;E$111&amp;"!I:I"),$D578,INDIRECT($D$111&amp;E$111&amp;"!B:B"),$B578)</f>
        <v>0</v>
      </c>
      <c r="F578" s="30">
        <f ca="1">COUNTIFS(INDIRECT($D$111&amp;F$111&amp;"!I:I"),$D578,INDIRECT($D$111&amp;F$111&amp;"!B:B"),$B578)</f>
        <v>0</v>
      </c>
      <c r="X578" s="28">
        <f t="shared" ca="1" si="127"/>
        <v>0</v>
      </c>
    </row>
    <row r="579" spans="1:28" x14ac:dyDescent="0.15">
      <c r="B579" s="25" t="s">
        <v>83</v>
      </c>
      <c r="D579" s="37"/>
      <c r="E579" s="28">
        <f ca="1">COUNTIFS(INDIRECT($D$111&amp;E$111&amp;"!I:I"),$D578,INDIRECT($D$111&amp;E$111&amp;"!B:B"),$B579)</f>
        <v>0</v>
      </c>
      <c r="F579" s="30">
        <f ca="1">COUNTIFS(INDIRECT($D$111&amp;F$111&amp;"!I:I"),$D578,INDIRECT($D$111&amp;F$111&amp;"!B:B"),$B579)</f>
        <v>0</v>
      </c>
      <c r="X579" s="28">
        <f t="shared" ca="1" si="127"/>
        <v>0</v>
      </c>
    </row>
    <row r="580" spans="1:28" x14ac:dyDescent="0.15">
      <c r="B580" s="26" t="s">
        <v>147</v>
      </c>
      <c r="D580" s="38"/>
      <c r="E580" s="28">
        <f ca="1">COUNTIFS(INDIRECT($D$111&amp;E$111&amp;"!I:I"),$D578,INDIRECT($D$111&amp;E$111&amp;"!B:B"),$B580)</f>
        <v>0</v>
      </c>
      <c r="F580" s="30">
        <f ca="1">COUNTIFS(INDIRECT($D$111&amp;F$111&amp;"!I:I"),$D578,INDIRECT($D$111&amp;F$111&amp;"!B:B"),$B580)</f>
        <v>0</v>
      </c>
      <c r="X580" s="28">
        <f t="shared" ca="1" si="127"/>
        <v>0</v>
      </c>
    </row>
    <row r="581" spans="1:28" x14ac:dyDescent="0.15">
      <c r="A581" s="21"/>
      <c r="B581" s="24" t="str">
        <f t="shared" ref="B581" si="135">$D$116</f>
        <v>victory</v>
      </c>
      <c r="D581" s="36"/>
      <c r="E581" s="28">
        <f ca="1">COUNTIFS(INDIRECT($D$111&amp;E$111&amp;"!I:I"),$D581,INDIRECT($D$111&amp;E$111&amp;"!B:B"),$B581)</f>
        <v>0</v>
      </c>
      <c r="F581" s="30">
        <f ca="1">COUNTIFS(INDIRECT($D$111&amp;F$111&amp;"!I:I"),$D581,INDIRECT($D$111&amp;F$111&amp;"!B:B"),$B581)</f>
        <v>0</v>
      </c>
      <c r="X581" s="28">
        <f t="shared" ref="X581:X583" ca="1" si="136">SUM(E581:W581)</f>
        <v>0</v>
      </c>
    </row>
    <row r="582" spans="1:28" x14ac:dyDescent="0.15">
      <c r="B582" s="25" t="s">
        <v>83</v>
      </c>
      <c r="D582" s="37"/>
      <c r="E582" s="28">
        <f ca="1">COUNTIFS(INDIRECT($D$111&amp;E$111&amp;"!I:I"),$D581,INDIRECT($D$111&amp;E$111&amp;"!B:B"),$B582)</f>
        <v>0</v>
      </c>
      <c r="F582" s="30">
        <f ca="1">COUNTIFS(INDIRECT($D$111&amp;F$111&amp;"!I:I"),$D581,INDIRECT($D$111&amp;F$111&amp;"!B:B"),$B582)</f>
        <v>0</v>
      </c>
      <c r="X582" s="28">
        <f t="shared" ca="1" si="136"/>
        <v>0</v>
      </c>
    </row>
    <row r="583" spans="1:28" x14ac:dyDescent="0.15">
      <c r="B583" s="26" t="s">
        <v>147</v>
      </c>
      <c r="D583" s="38"/>
      <c r="E583" s="28">
        <f ca="1">COUNTIFS(INDIRECT($D$111&amp;E$111&amp;"!I:I"),$D581,INDIRECT($D$111&amp;E$111&amp;"!B:B"),$B583)</f>
        <v>0</v>
      </c>
      <c r="F583" s="30">
        <f ca="1">COUNTIFS(INDIRECT($D$111&amp;F$111&amp;"!I:I"),$D581,INDIRECT($D$111&amp;F$111&amp;"!B:B"),$B583)</f>
        <v>0</v>
      </c>
      <c r="X583" s="28">
        <f t="shared" ca="1" si="136"/>
        <v>0</v>
      </c>
    </row>
    <row r="584" spans="1:28" x14ac:dyDescent="0.15">
      <c r="B584" s="26"/>
      <c r="D584" s="4"/>
      <c r="E584" s="4"/>
      <c r="X584" s="4"/>
    </row>
    <row r="586" spans="1:28" x14ac:dyDescent="0.15">
      <c r="E586" s="2">
        <v>0</v>
      </c>
      <c r="F586" s="2">
        <f>E586+1</f>
        <v>1</v>
      </c>
      <c r="G586" s="2">
        <f t="shared" ref="G586:W586" si="137">F586+1</f>
        <v>2</v>
      </c>
      <c r="H586" s="2">
        <f t="shared" si="137"/>
        <v>3</v>
      </c>
      <c r="I586" s="2">
        <f t="shared" si="137"/>
        <v>4</v>
      </c>
      <c r="J586" s="2">
        <f t="shared" si="137"/>
        <v>5</v>
      </c>
      <c r="K586" s="2">
        <f t="shared" si="137"/>
        <v>6</v>
      </c>
      <c r="L586" s="2">
        <f t="shared" si="137"/>
        <v>7</v>
      </c>
      <c r="M586" s="2">
        <f t="shared" si="137"/>
        <v>8</v>
      </c>
      <c r="N586" s="2">
        <f t="shared" si="137"/>
        <v>9</v>
      </c>
      <c r="O586" s="2">
        <f t="shared" si="137"/>
        <v>10</v>
      </c>
      <c r="P586" s="2">
        <f t="shared" si="137"/>
        <v>11</v>
      </c>
      <c r="Q586" s="2">
        <f t="shared" si="137"/>
        <v>12</v>
      </c>
      <c r="R586" s="2">
        <f t="shared" si="137"/>
        <v>13</v>
      </c>
      <c r="S586" s="2">
        <f t="shared" si="137"/>
        <v>14</v>
      </c>
      <c r="T586" s="2">
        <f t="shared" si="137"/>
        <v>15</v>
      </c>
      <c r="U586" s="2">
        <f t="shared" si="137"/>
        <v>16</v>
      </c>
      <c r="V586" s="2">
        <f t="shared" si="137"/>
        <v>17</v>
      </c>
      <c r="W586" s="2">
        <f t="shared" si="137"/>
        <v>18</v>
      </c>
      <c r="X586" s="2">
        <f t="shared" ref="X586" si="138">W586+1</f>
        <v>19</v>
      </c>
      <c r="Y586" s="2">
        <f t="shared" ref="Y586" si="139">X586+1</f>
        <v>20</v>
      </c>
      <c r="Z586" s="2">
        <f t="shared" ref="Z586" si="140">Y586+1</f>
        <v>21</v>
      </c>
      <c r="AA586" s="2">
        <f t="shared" ref="AA586" si="141">Z586+1</f>
        <v>22</v>
      </c>
      <c r="AB586" s="2">
        <f t="shared" ref="AB586" si="142">AA586+1</f>
        <v>23</v>
      </c>
    </row>
    <row r="587" spans="1:28" ht="45" customHeight="1" x14ac:dyDescent="0.15">
      <c r="E587" s="29" t="str">
        <f ca="1">OFFSET($D$500,E586*3,0)</f>
        <v>MIX</v>
      </c>
      <c r="F587" s="29" t="str">
        <f t="shared" ref="F587:AB587" ca="1" si="143">OFFSET($D$500,F586*3,0)</f>
        <v>BUTPH</v>
      </c>
      <c r="G587" s="29" t="str">
        <f t="shared" ca="1" si="143"/>
        <v>DLT</v>
      </c>
      <c r="H587" s="29" t="str">
        <f t="shared" ca="1" si="143"/>
        <v>MSD</v>
      </c>
      <c r="I587" s="29" t="str">
        <f t="shared" ca="1" si="143"/>
        <v>SZ</v>
      </c>
      <c r="J587" s="29" t="str">
        <f t="shared" ca="1" si="143"/>
        <v>TOG1R</v>
      </c>
      <c r="K587" s="29" t="str">
        <f t="shared" ca="1" si="143"/>
        <v>STARK</v>
      </c>
      <c r="L587" s="29" t="str">
        <f t="shared" ca="1" si="143"/>
        <v>YSD-N</v>
      </c>
      <c r="M587" s="29" t="str">
        <f t="shared" ca="1" si="143"/>
        <v>RT</v>
      </c>
      <c r="N587" s="29" t="str">
        <f t="shared" ca="1" si="143"/>
        <v>T_O_T</v>
      </c>
      <c r="O587" s="29" t="str">
        <f t="shared" ca="1" si="143"/>
        <v>TH-GT</v>
      </c>
      <c r="P587" s="29" t="str">
        <f t="shared" ca="1" si="143"/>
        <v>TWCAT</v>
      </c>
      <c r="Q587" s="29" t="str">
        <f ca="1">OFFSET($D$500,Q586*3,0)</f>
        <v>ANZUS</v>
      </c>
      <c r="R587" s="29" t="str">
        <f t="shared" ca="1" si="143"/>
        <v>SPFU</v>
      </c>
      <c r="S587" s="29" t="str">
        <f t="shared" ca="1" si="143"/>
        <v>NZAD</v>
      </c>
      <c r="T587" s="29" t="str">
        <f t="shared" ca="1" si="143"/>
        <v>THA-F</v>
      </c>
      <c r="U587" s="29" t="str">
        <f t="shared" ca="1" si="143"/>
        <v>LAOS</v>
      </c>
      <c r="V587" s="29">
        <f t="shared" ca="1" si="143"/>
        <v>0</v>
      </c>
      <c r="W587" s="29">
        <f t="shared" ca="1" si="143"/>
        <v>0</v>
      </c>
      <c r="X587" s="29">
        <f t="shared" ca="1" si="143"/>
        <v>0</v>
      </c>
      <c r="Y587" s="29">
        <f t="shared" ca="1" si="143"/>
        <v>0</v>
      </c>
      <c r="Z587" s="29">
        <f t="shared" ca="1" si="143"/>
        <v>0</v>
      </c>
      <c r="AA587" s="29">
        <f t="shared" ca="1" si="143"/>
        <v>0</v>
      </c>
      <c r="AB587" s="29">
        <f t="shared" ca="1" si="143"/>
        <v>0</v>
      </c>
    </row>
    <row r="588" spans="1:28" x14ac:dyDescent="0.15">
      <c r="D588" s="2" t="s">
        <v>168</v>
      </c>
      <c r="E588" s="2">
        <f ca="1">OFFSET($E$500,E$586*3,0)</f>
        <v>11</v>
      </c>
      <c r="F588" s="2">
        <f t="shared" ref="F588:AB588" ca="1" si="144">OFFSET($E$500,F$586*3,0)</f>
        <v>1</v>
      </c>
      <c r="G588" s="2">
        <f t="shared" ca="1" si="144"/>
        <v>1</v>
      </c>
      <c r="H588" s="2">
        <f t="shared" ca="1" si="144"/>
        <v>1</v>
      </c>
      <c r="I588" s="2">
        <f t="shared" ca="1" si="144"/>
        <v>1</v>
      </c>
      <c r="J588" s="2">
        <f t="shared" ca="1" si="144"/>
        <v>0</v>
      </c>
      <c r="K588" s="2">
        <f t="shared" ca="1" si="144"/>
        <v>1</v>
      </c>
      <c r="L588" s="2">
        <f t="shared" ca="1" si="144"/>
        <v>2</v>
      </c>
      <c r="M588" s="2">
        <f t="shared" ca="1" si="144"/>
        <v>1</v>
      </c>
      <c r="N588" s="2">
        <f t="shared" ca="1" si="144"/>
        <v>1</v>
      </c>
      <c r="O588" s="2">
        <f t="shared" ca="1" si="144"/>
        <v>1</v>
      </c>
      <c r="P588" s="2">
        <f t="shared" ca="1" si="144"/>
        <v>0</v>
      </c>
      <c r="Q588" s="2">
        <f t="shared" ca="1" si="144"/>
        <v>2</v>
      </c>
      <c r="R588" s="2">
        <f t="shared" ca="1" si="144"/>
        <v>1</v>
      </c>
      <c r="S588" s="2">
        <f t="shared" ca="1" si="144"/>
        <v>0</v>
      </c>
      <c r="T588" s="2">
        <f t="shared" ca="1" si="144"/>
        <v>0</v>
      </c>
      <c r="U588" s="2">
        <f t="shared" ca="1" si="144"/>
        <v>0</v>
      </c>
      <c r="V588" s="2">
        <f t="shared" ca="1" si="144"/>
        <v>0</v>
      </c>
      <c r="W588" s="2">
        <f t="shared" ca="1" si="144"/>
        <v>0</v>
      </c>
      <c r="X588" s="2">
        <f t="shared" ca="1" si="144"/>
        <v>0</v>
      </c>
      <c r="Y588" s="2">
        <f t="shared" ca="1" si="144"/>
        <v>0</v>
      </c>
      <c r="Z588" s="2">
        <f t="shared" ca="1" si="144"/>
        <v>0</v>
      </c>
      <c r="AA588" s="2">
        <f t="shared" ca="1" si="144"/>
        <v>0</v>
      </c>
      <c r="AB588" s="2">
        <f t="shared" ca="1" si="144"/>
        <v>0</v>
      </c>
    </row>
    <row r="589" spans="1:28" x14ac:dyDescent="0.15">
      <c r="D589" s="2" t="s">
        <v>169</v>
      </c>
      <c r="E589" s="2">
        <f ca="1">OFFSET($E$501,E$586*3,0)</f>
        <v>10</v>
      </c>
      <c r="F589" s="2">
        <f t="shared" ref="F589:AB589" ca="1" si="145">OFFSET($E$501,F$586*3,0)</f>
        <v>0</v>
      </c>
      <c r="G589" s="2">
        <f t="shared" ca="1" si="145"/>
        <v>0</v>
      </c>
      <c r="H589" s="2">
        <f t="shared" ca="1" si="145"/>
        <v>0</v>
      </c>
      <c r="I589" s="2">
        <f t="shared" ca="1" si="145"/>
        <v>0</v>
      </c>
      <c r="J589" s="2">
        <f t="shared" ca="1" si="145"/>
        <v>1</v>
      </c>
      <c r="K589" s="2">
        <f t="shared" ca="1" si="145"/>
        <v>0</v>
      </c>
      <c r="L589" s="2">
        <f t="shared" ca="1" si="145"/>
        <v>3</v>
      </c>
      <c r="M589" s="2">
        <f t="shared" ca="1" si="145"/>
        <v>0</v>
      </c>
      <c r="N589" s="2">
        <f t="shared" ca="1" si="145"/>
        <v>0</v>
      </c>
      <c r="O589" s="2">
        <f t="shared" ca="1" si="145"/>
        <v>0</v>
      </c>
      <c r="P589" s="2">
        <f t="shared" ca="1" si="145"/>
        <v>0</v>
      </c>
      <c r="Q589" s="2">
        <f t="shared" ca="1" si="145"/>
        <v>0</v>
      </c>
      <c r="R589" s="2">
        <f t="shared" ca="1" si="145"/>
        <v>0</v>
      </c>
      <c r="S589" s="2">
        <f t="shared" ca="1" si="145"/>
        <v>2</v>
      </c>
      <c r="T589" s="2">
        <f t="shared" ca="1" si="145"/>
        <v>0</v>
      </c>
      <c r="U589" s="2">
        <f t="shared" ca="1" si="145"/>
        <v>0</v>
      </c>
      <c r="V589" s="2">
        <f t="shared" ca="1" si="145"/>
        <v>0</v>
      </c>
      <c r="W589" s="2">
        <f t="shared" ca="1" si="145"/>
        <v>0</v>
      </c>
      <c r="X589" s="2">
        <f t="shared" ca="1" si="145"/>
        <v>0</v>
      </c>
      <c r="Y589" s="2">
        <f t="shared" ca="1" si="145"/>
        <v>0</v>
      </c>
      <c r="Z589" s="2">
        <f t="shared" ca="1" si="145"/>
        <v>0</v>
      </c>
      <c r="AA589" s="2">
        <f t="shared" ca="1" si="145"/>
        <v>0</v>
      </c>
      <c r="AB589" s="2">
        <f t="shared" ca="1" si="145"/>
        <v>0</v>
      </c>
    </row>
    <row r="590" spans="1:28" x14ac:dyDescent="0.15">
      <c r="D590" s="2" t="s">
        <v>147</v>
      </c>
      <c r="E590" s="2">
        <f ca="1">OFFSET($E$502,E$586*3,0)</f>
        <v>1</v>
      </c>
      <c r="F590" s="2">
        <f t="shared" ref="F590:AB590" ca="1" si="146">OFFSET($E$502,F$586*3,0)</f>
        <v>0</v>
      </c>
      <c r="G590" s="2">
        <f t="shared" ca="1" si="146"/>
        <v>0</v>
      </c>
      <c r="H590" s="2">
        <f t="shared" ca="1" si="146"/>
        <v>0</v>
      </c>
      <c r="I590" s="2">
        <f t="shared" ca="1" si="146"/>
        <v>1</v>
      </c>
      <c r="J590" s="2">
        <f t="shared" ca="1" si="146"/>
        <v>1</v>
      </c>
      <c r="K590" s="2">
        <f t="shared" ca="1" si="146"/>
        <v>0</v>
      </c>
      <c r="L590" s="2">
        <f t="shared" ca="1" si="146"/>
        <v>0</v>
      </c>
      <c r="M590" s="2">
        <f t="shared" ca="1" si="146"/>
        <v>0</v>
      </c>
      <c r="N590" s="2">
        <f t="shared" ca="1" si="146"/>
        <v>0</v>
      </c>
      <c r="O590" s="2">
        <f t="shared" ca="1" si="146"/>
        <v>0</v>
      </c>
      <c r="P590" s="2">
        <f t="shared" ca="1" si="146"/>
        <v>1</v>
      </c>
      <c r="Q590" s="2">
        <f t="shared" ca="1" si="146"/>
        <v>0</v>
      </c>
      <c r="R590" s="2">
        <f t="shared" ca="1" si="146"/>
        <v>0</v>
      </c>
      <c r="S590" s="2">
        <f t="shared" ca="1" si="146"/>
        <v>0</v>
      </c>
      <c r="T590" s="2">
        <f t="shared" ca="1" si="146"/>
        <v>0</v>
      </c>
      <c r="U590" s="2">
        <f t="shared" ca="1" si="146"/>
        <v>0</v>
      </c>
      <c r="V590" s="2">
        <f t="shared" ca="1" si="146"/>
        <v>0</v>
      </c>
      <c r="W590" s="2">
        <f t="shared" ca="1" si="146"/>
        <v>0</v>
      </c>
      <c r="X590" s="2">
        <f t="shared" ca="1" si="146"/>
        <v>0</v>
      </c>
      <c r="Y590" s="2">
        <f t="shared" ca="1" si="146"/>
        <v>0</v>
      </c>
      <c r="Z590" s="2">
        <f t="shared" ca="1" si="146"/>
        <v>0</v>
      </c>
      <c r="AA590" s="2">
        <f t="shared" ca="1" si="146"/>
        <v>0</v>
      </c>
      <c r="AB590" s="2">
        <f t="shared" ca="1" si="146"/>
        <v>0</v>
      </c>
    </row>
    <row r="591" spans="1:28" x14ac:dyDescent="0.15">
      <c r="D591" s="2" t="s">
        <v>170</v>
      </c>
      <c r="E591" s="2">
        <f ca="1">SUM(E588:E590)</f>
        <v>22</v>
      </c>
      <c r="F591" s="2">
        <f ca="1">SUM(F588:F590)</f>
        <v>1</v>
      </c>
      <c r="G591" s="2">
        <f t="shared" ref="G591:W591" ca="1" si="147">SUM(G588:G590)</f>
        <v>1</v>
      </c>
      <c r="H591" s="2">
        <f t="shared" ca="1" si="147"/>
        <v>1</v>
      </c>
      <c r="I591" s="2">
        <f t="shared" ca="1" si="147"/>
        <v>2</v>
      </c>
      <c r="J591" s="2">
        <f t="shared" ca="1" si="147"/>
        <v>2</v>
      </c>
      <c r="K591" s="2">
        <f t="shared" ca="1" si="147"/>
        <v>1</v>
      </c>
      <c r="L591" s="2">
        <f t="shared" ca="1" si="147"/>
        <v>5</v>
      </c>
      <c r="M591" s="2">
        <f t="shared" ca="1" si="147"/>
        <v>1</v>
      </c>
      <c r="N591" s="2">
        <f t="shared" ca="1" si="147"/>
        <v>1</v>
      </c>
      <c r="O591" s="2">
        <f t="shared" ca="1" si="147"/>
        <v>1</v>
      </c>
      <c r="P591" s="2">
        <f t="shared" ca="1" si="147"/>
        <v>1</v>
      </c>
      <c r="Q591" s="2">
        <f t="shared" ca="1" si="147"/>
        <v>2</v>
      </c>
      <c r="R591" s="2">
        <f t="shared" ca="1" si="147"/>
        <v>1</v>
      </c>
      <c r="S591" s="2">
        <f t="shared" ca="1" si="147"/>
        <v>2</v>
      </c>
      <c r="T591" s="2">
        <f t="shared" ca="1" si="147"/>
        <v>0</v>
      </c>
      <c r="U591" s="2">
        <f t="shared" ca="1" si="147"/>
        <v>0</v>
      </c>
      <c r="V591" s="2">
        <f t="shared" ca="1" si="147"/>
        <v>0</v>
      </c>
      <c r="W591" s="2">
        <f t="shared" ca="1" si="147"/>
        <v>0</v>
      </c>
      <c r="X591" s="2">
        <f t="shared" ref="X591:AB591" ca="1" si="148">SUM(X588:X590)</f>
        <v>0</v>
      </c>
      <c r="Y591" s="2">
        <f t="shared" ca="1" si="148"/>
        <v>0</v>
      </c>
      <c r="Z591" s="2">
        <f t="shared" ca="1" si="148"/>
        <v>0</v>
      </c>
      <c r="AA591" s="2">
        <f t="shared" ca="1" si="148"/>
        <v>0</v>
      </c>
      <c r="AB591" s="2">
        <f t="shared" ca="1" si="148"/>
        <v>0</v>
      </c>
    </row>
    <row r="592" spans="1:28" x14ac:dyDescent="0.15">
      <c r="D592" s="2" t="s">
        <v>171</v>
      </c>
      <c r="E592" s="27">
        <f ca="1">IFERROR(E588/E591,"")</f>
        <v>0.5</v>
      </c>
      <c r="F592" s="27">
        <f t="shared" ref="F592:AB592" ca="1" si="149">IFERROR(F588/F591,"")</f>
        <v>1</v>
      </c>
      <c r="G592" s="27">
        <f t="shared" ca="1" si="149"/>
        <v>1</v>
      </c>
      <c r="H592" s="27">
        <f t="shared" ca="1" si="149"/>
        <v>1</v>
      </c>
      <c r="I592" s="27">
        <f t="shared" ca="1" si="149"/>
        <v>0.5</v>
      </c>
      <c r="J592" s="27">
        <f t="shared" ca="1" si="149"/>
        <v>0</v>
      </c>
      <c r="K592" s="27">
        <f t="shared" ca="1" si="149"/>
        <v>1</v>
      </c>
      <c r="L592" s="27">
        <f t="shared" ca="1" si="149"/>
        <v>0.4</v>
      </c>
      <c r="M592" s="27">
        <f t="shared" ca="1" si="149"/>
        <v>1</v>
      </c>
      <c r="N592" s="27">
        <f t="shared" ca="1" si="149"/>
        <v>1</v>
      </c>
      <c r="O592" s="27">
        <f t="shared" ca="1" si="149"/>
        <v>1</v>
      </c>
      <c r="P592" s="27">
        <f t="shared" ca="1" si="149"/>
        <v>0</v>
      </c>
      <c r="Q592" s="27">
        <f t="shared" ca="1" si="149"/>
        <v>1</v>
      </c>
      <c r="R592" s="27">
        <f t="shared" ca="1" si="149"/>
        <v>1</v>
      </c>
      <c r="S592" s="27">
        <f t="shared" ca="1" si="149"/>
        <v>0</v>
      </c>
      <c r="T592" s="27" t="str">
        <f t="shared" ca="1" si="149"/>
        <v/>
      </c>
      <c r="U592" s="27" t="str">
        <f t="shared" ca="1" si="149"/>
        <v/>
      </c>
      <c r="V592" s="27" t="str">
        <f t="shared" ca="1" si="149"/>
        <v/>
      </c>
      <c r="W592" s="27" t="str">
        <f t="shared" ca="1" si="149"/>
        <v/>
      </c>
      <c r="X592" s="27" t="str">
        <f t="shared" ca="1" si="149"/>
        <v/>
      </c>
      <c r="Y592" s="27" t="str">
        <f t="shared" ca="1" si="149"/>
        <v/>
      </c>
      <c r="Z592" s="27" t="str">
        <f t="shared" ca="1" si="149"/>
        <v/>
      </c>
      <c r="AA592" s="27" t="str">
        <f t="shared" ca="1" si="149"/>
        <v/>
      </c>
      <c r="AB592" s="27" t="str">
        <f t="shared" ca="1" si="149"/>
        <v/>
      </c>
    </row>
    <row r="594" spans="4:4" x14ac:dyDescent="0.15">
      <c r="D594" s="7"/>
    </row>
  </sheetData>
  <mergeCells count="67">
    <mergeCell ref="D578:D580"/>
    <mergeCell ref="D581:D583"/>
    <mergeCell ref="D563:D565"/>
    <mergeCell ref="D566:D568"/>
    <mergeCell ref="D569:D571"/>
    <mergeCell ref="D572:D574"/>
    <mergeCell ref="D575:D577"/>
    <mergeCell ref="D548:D550"/>
    <mergeCell ref="D551:D553"/>
    <mergeCell ref="D554:D556"/>
    <mergeCell ref="D557:D559"/>
    <mergeCell ref="D560:D562"/>
    <mergeCell ref="D545:D547"/>
    <mergeCell ref="D530:D532"/>
    <mergeCell ref="D533:D535"/>
    <mergeCell ref="D536:D538"/>
    <mergeCell ref="D539:D541"/>
    <mergeCell ref="D542:D544"/>
    <mergeCell ref="D515:D517"/>
    <mergeCell ref="D518:D520"/>
    <mergeCell ref="D521:D523"/>
    <mergeCell ref="D524:D526"/>
    <mergeCell ref="D527:D529"/>
    <mergeCell ref="D500:D502"/>
    <mergeCell ref="D503:D505"/>
    <mergeCell ref="D506:D508"/>
    <mergeCell ref="D509:D511"/>
    <mergeCell ref="D512:D514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Q1:S1"/>
    <mergeCell ref="T1:V1"/>
    <mergeCell ref="W1:X1"/>
    <mergeCell ref="E1:G1"/>
    <mergeCell ref="H1:J1"/>
    <mergeCell ref="K1:M1"/>
    <mergeCell ref="N1:P1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16" sqref="C16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 x14ac:dyDescent="0.15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 x14ac:dyDescent="0.15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 x14ac:dyDescent="0.15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 x14ac:dyDescent="0.15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 x14ac:dyDescent="0.15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 x14ac:dyDescent="0.15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 x14ac:dyDescent="0.15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 x14ac:dyDescent="0.15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 x14ac:dyDescent="0.15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 x14ac:dyDescent="0.15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 x14ac:dyDescent="0.15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 x14ac:dyDescent="0.15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 x14ac:dyDescent="0.15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 x14ac:dyDescent="0.15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 x14ac:dyDescent="0.15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 x14ac:dyDescent="0.15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 x14ac:dyDescent="0.15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 x14ac:dyDescent="0.15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 x14ac:dyDescent="0.15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 x14ac:dyDescent="0.15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 x14ac:dyDescent="0.15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 x14ac:dyDescent="0.15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 x14ac:dyDescent="0.15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 x14ac:dyDescent="0.15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 x14ac:dyDescent="0.15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 x14ac:dyDescent="0.15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 x14ac:dyDescent="0.15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 x14ac:dyDescent="0.15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 x14ac:dyDescent="0.15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 x14ac:dyDescent="0.15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 x14ac:dyDescent="0.15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 x14ac:dyDescent="0.15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 x14ac:dyDescent="0.15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 x14ac:dyDescent="0.15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 x14ac:dyDescent="0.15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  <row r="38" spans="1:9" x14ac:dyDescent="0.15">
      <c r="A38" s="21" t="s">
        <v>172</v>
      </c>
      <c r="B38" s="21" t="s">
        <v>6</v>
      </c>
      <c r="C38" s="21" t="s">
        <v>2</v>
      </c>
      <c r="D38" s="21">
        <v>6</v>
      </c>
      <c r="E38" s="21">
        <v>3</v>
      </c>
      <c r="F38" s="21" t="s">
        <v>18</v>
      </c>
      <c r="G38" s="21" t="s">
        <v>103</v>
      </c>
      <c r="H38" s="21" t="s">
        <v>25</v>
      </c>
      <c r="I38" s="21" t="s">
        <v>21</v>
      </c>
    </row>
    <row r="39" spans="1:9" x14ac:dyDescent="0.15">
      <c r="A39" s="21" t="str">
        <f>A38</f>
        <v>Saturday</v>
      </c>
      <c r="B39" s="21" t="s">
        <v>7</v>
      </c>
      <c r="C39" s="21" t="s">
        <v>109</v>
      </c>
      <c r="D39" s="21">
        <v>0</v>
      </c>
      <c r="E39" s="21">
        <v>5</v>
      </c>
      <c r="F39" s="21" t="s">
        <v>18</v>
      </c>
      <c r="G39" s="21" t="s">
        <v>26</v>
      </c>
      <c r="H39" s="21" t="s">
        <v>25</v>
      </c>
      <c r="I39" s="21" t="s">
        <v>173</v>
      </c>
    </row>
    <row r="40" spans="1:9" x14ac:dyDescent="0.15">
      <c r="A40" s="21" t="str">
        <f t="shared" ref="A40:A46" si="0">A39</f>
        <v>Saturday</v>
      </c>
      <c r="B40" s="21" t="s">
        <v>6</v>
      </c>
      <c r="C40" s="21" t="s">
        <v>174</v>
      </c>
      <c r="D40" s="21">
        <v>5</v>
      </c>
      <c r="E40" s="21">
        <v>0</v>
      </c>
      <c r="F40" s="21" t="s">
        <v>22</v>
      </c>
      <c r="G40" s="21" t="s">
        <v>103</v>
      </c>
      <c r="H40" s="21" t="s">
        <v>20</v>
      </c>
      <c r="I40" s="21" t="s">
        <v>21</v>
      </c>
    </row>
    <row r="41" spans="1:9" x14ac:dyDescent="0.15">
      <c r="A41" s="21" t="str">
        <f t="shared" si="0"/>
        <v>Saturday</v>
      </c>
      <c r="B41" s="21" t="s">
        <v>7</v>
      </c>
      <c r="C41" s="21" t="s">
        <v>111</v>
      </c>
      <c r="D41" s="21">
        <v>3</v>
      </c>
      <c r="E41" s="21">
        <v>5</v>
      </c>
      <c r="F41" s="21" t="s">
        <v>22</v>
      </c>
      <c r="G41" s="21" t="s">
        <v>26</v>
      </c>
      <c r="H41" s="21" t="s">
        <v>20</v>
      </c>
      <c r="I41" s="21" t="s">
        <v>173</v>
      </c>
    </row>
    <row r="42" spans="1:9" x14ac:dyDescent="0.15">
      <c r="A42" s="21" t="str">
        <f t="shared" si="0"/>
        <v>Saturday</v>
      </c>
      <c r="B42" s="21" t="s">
        <v>7</v>
      </c>
      <c r="C42" s="21" t="s">
        <v>111</v>
      </c>
      <c r="D42" s="21">
        <v>3</v>
      </c>
      <c r="E42" s="21">
        <v>5</v>
      </c>
      <c r="F42" s="21" t="s">
        <v>22</v>
      </c>
      <c r="G42" s="21" t="s">
        <v>26</v>
      </c>
      <c r="H42" s="21" t="s">
        <v>20</v>
      </c>
      <c r="I42" s="21" t="s">
        <v>21</v>
      </c>
    </row>
    <row r="43" spans="1:9" x14ac:dyDescent="0.15">
      <c r="A43" s="21" t="str">
        <f t="shared" si="0"/>
        <v>Saturday</v>
      </c>
      <c r="B43" s="21" t="s">
        <v>6</v>
      </c>
      <c r="C43" s="21" t="s">
        <v>0</v>
      </c>
      <c r="D43" s="21">
        <v>7</v>
      </c>
      <c r="E43" s="21">
        <v>1</v>
      </c>
      <c r="F43" s="21" t="s">
        <v>22</v>
      </c>
      <c r="G43" s="21" t="s">
        <v>19</v>
      </c>
      <c r="H43" s="21" t="s">
        <v>20</v>
      </c>
      <c r="I43" s="21" t="s">
        <v>21</v>
      </c>
    </row>
    <row r="44" spans="1:9" x14ac:dyDescent="0.15">
      <c r="A44" s="21" t="str">
        <f t="shared" si="0"/>
        <v>Saturday</v>
      </c>
      <c r="B44" s="21" t="s">
        <v>6</v>
      </c>
      <c r="C44" s="21" t="s">
        <v>0</v>
      </c>
      <c r="D44" s="21">
        <v>7</v>
      </c>
      <c r="E44" s="21">
        <v>3</v>
      </c>
      <c r="F44" s="21" t="s">
        <v>22</v>
      </c>
      <c r="G44" s="21" t="s">
        <v>26</v>
      </c>
      <c r="H44" s="21" t="s">
        <v>25</v>
      </c>
      <c r="I44" s="21" t="s">
        <v>175</v>
      </c>
    </row>
    <row r="45" spans="1:9" x14ac:dyDescent="0.15">
      <c r="A45" s="21" t="str">
        <f t="shared" si="0"/>
        <v>Saturday</v>
      </c>
      <c r="B45" s="21" t="s">
        <v>6</v>
      </c>
      <c r="C45" s="21" t="s">
        <v>101</v>
      </c>
      <c r="D45" s="21">
        <v>1</v>
      </c>
      <c r="E45" s="21">
        <v>0</v>
      </c>
      <c r="F45" s="21" t="s">
        <v>18</v>
      </c>
      <c r="G45" s="21" t="s">
        <v>103</v>
      </c>
      <c r="H45" s="21" t="s">
        <v>20</v>
      </c>
      <c r="I45" s="21" t="s">
        <v>21</v>
      </c>
    </row>
    <row r="46" spans="1:9" x14ac:dyDescent="0.15">
      <c r="A46" s="21" t="str">
        <f t="shared" si="0"/>
        <v>Saturday</v>
      </c>
      <c r="B46" s="21" t="s">
        <v>6</v>
      </c>
      <c r="C46" s="21" t="s">
        <v>52</v>
      </c>
      <c r="D46" s="21">
        <v>6</v>
      </c>
      <c r="E46" s="21">
        <v>2</v>
      </c>
      <c r="F46" s="21" t="s">
        <v>18</v>
      </c>
      <c r="G46" s="21" t="s">
        <v>103</v>
      </c>
      <c r="H46" s="21" t="s">
        <v>20</v>
      </c>
      <c r="I46" s="21" t="s">
        <v>176</v>
      </c>
    </row>
    <row r="47" spans="1:9" x14ac:dyDescent="0.15">
      <c r="A47" s="21" t="str">
        <f t="shared" ref="A47" si="1">A46</f>
        <v>Saturday</v>
      </c>
      <c r="B47" s="21" t="s">
        <v>6</v>
      </c>
      <c r="C47" s="21" t="s">
        <v>101</v>
      </c>
      <c r="D47" s="21">
        <v>7</v>
      </c>
      <c r="E47" s="21">
        <v>0</v>
      </c>
      <c r="F47" s="21" t="s">
        <v>18</v>
      </c>
      <c r="G47" s="21" t="s">
        <v>103</v>
      </c>
      <c r="H47" s="21" t="s">
        <v>20</v>
      </c>
      <c r="I47" s="21" t="s">
        <v>175</v>
      </c>
    </row>
  </sheetData>
  <phoneticPr fontId="1"/>
  <conditionalFormatting sqref="B48:B1048576 B1:B46">
    <cfRule type="cellIs" dxfId="14" priority="10" operator="equal">
      <formula>"draw"</formula>
    </cfRule>
    <cfRule type="cellIs" dxfId="13" priority="11" operator="equal">
      <formula>"defeat"</formula>
    </cfRule>
    <cfRule type="cellIs" dxfId="12" priority="12" operator="equal">
      <formula>"victory"</formula>
    </cfRule>
  </conditionalFormatting>
  <conditionalFormatting sqref="B47">
    <cfRule type="cellIs" dxfId="11" priority="4" operator="equal">
      <formula>"draw"</formula>
    </cfRule>
    <cfRule type="cellIs" dxfId="10" priority="5" operator="equal">
      <formula>"defeat"</formula>
    </cfRule>
    <cfRule type="cellIs" dxfId="9" priority="6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22" sqref="D22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4</v>
      </c>
      <c r="D2" s="21">
        <v>2</v>
      </c>
      <c r="E2" s="21">
        <v>5</v>
      </c>
      <c r="F2" s="21" t="s">
        <v>22</v>
      </c>
      <c r="G2" s="21" t="s">
        <v>26</v>
      </c>
      <c r="H2" s="21" t="s">
        <v>25</v>
      </c>
      <c r="I2" s="21" t="s">
        <v>177</v>
      </c>
    </row>
    <row r="3" spans="1:9" x14ac:dyDescent="0.15">
      <c r="A3" s="21" t="str">
        <f>A2</f>
        <v>Sunday</v>
      </c>
      <c r="B3" s="21" t="s">
        <v>6</v>
      </c>
      <c r="C3" s="21" t="s">
        <v>178</v>
      </c>
      <c r="D3" s="21">
        <v>5</v>
      </c>
      <c r="E3" s="21">
        <v>1</v>
      </c>
      <c r="F3" s="21" t="s">
        <v>22</v>
      </c>
      <c r="G3" s="21" t="s">
        <v>26</v>
      </c>
      <c r="H3" s="21" t="s">
        <v>20</v>
      </c>
      <c r="I3" s="21" t="s">
        <v>179</v>
      </c>
    </row>
    <row r="4" spans="1:9" x14ac:dyDescent="0.15">
      <c r="A4" s="21" t="str">
        <f t="shared" ref="A4:A9" si="0">A3</f>
        <v>Sunday</v>
      </c>
      <c r="B4" s="21" t="s">
        <v>6</v>
      </c>
      <c r="C4" s="21" t="s">
        <v>109</v>
      </c>
      <c r="D4" s="21">
        <v>7</v>
      </c>
      <c r="E4" s="21">
        <v>2</v>
      </c>
      <c r="F4" s="21" t="s">
        <v>18</v>
      </c>
      <c r="G4" s="21" t="s">
        <v>26</v>
      </c>
      <c r="H4" s="21" t="s">
        <v>20</v>
      </c>
      <c r="I4" s="21" t="s">
        <v>177</v>
      </c>
    </row>
    <row r="5" spans="1:9" x14ac:dyDescent="0.15">
      <c r="A5" s="21" t="str">
        <f t="shared" si="0"/>
        <v>Sunday</v>
      </c>
      <c r="B5" s="21" t="s">
        <v>7</v>
      </c>
      <c r="C5" s="21" t="s">
        <v>3</v>
      </c>
      <c r="D5" s="21">
        <v>3</v>
      </c>
      <c r="E5" s="21">
        <v>5</v>
      </c>
      <c r="F5" s="21" t="s">
        <v>22</v>
      </c>
      <c r="G5" s="21" t="s">
        <v>26</v>
      </c>
      <c r="H5" s="21" t="s">
        <v>20</v>
      </c>
      <c r="I5" s="21" t="s">
        <v>180</v>
      </c>
    </row>
    <row r="6" spans="1:9" x14ac:dyDescent="0.15">
      <c r="A6" s="21" t="str">
        <f t="shared" si="0"/>
        <v>Sunday</v>
      </c>
      <c r="B6" s="21" t="s">
        <v>7</v>
      </c>
      <c r="C6" s="21" t="s">
        <v>4</v>
      </c>
      <c r="D6" s="21">
        <v>3</v>
      </c>
      <c r="E6" s="21">
        <v>5</v>
      </c>
      <c r="F6" s="21" t="s">
        <v>18</v>
      </c>
      <c r="G6" s="21" t="s">
        <v>181</v>
      </c>
      <c r="H6" s="21" t="s">
        <v>20</v>
      </c>
      <c r="I6" s="21" t="s">
        <v>21</v>
      </c>
    </row>
    <row r="7" spans="1:9" x14ac:dyDescent="0.15">
      <c r="A7" s="21" t="str">
        <f t="shared" si="0"/>
        <v>Sunday</v>
      </c>
      <c r="B7" s="21" t="s">
        <v>182</v>
      </c>
      <c r="C7" s="21" t="s">
        <v>0</v>
      </c>
      <c r="D7" s="21">
        <v>6</v>
      </c>
      <c r="E7" s="21">
        <v>4</v>
      </c>
      <c r="F7" s="21" t="s">
        <v>22</v>
      </c>
      <c r="G7" s="21" t="s">
        <v>183</v>
      </c>
      <c r="H7" s="21" t="s">
        <v>20</v>
      </c>
      <c r="I7" s="21" t="s">
        <v>21</v>
      </c>
    </row>
    <row r="8" spans="1:9" x14ac:dyDescent="0.15">
      <c r="A8" s="21" t="str">
        <f t="shared" si="0"/>
        <v>Sunday</v>
      </c>
      <c r="B8" s="21" t="s">
        <v>7</v>
      </c>
      <c r="C8" s="21" t="s">
        <v>184</v>
      </c>
      <c r="D8" s="21">
        <v>3</v>
      </c>
      <c r="E8" s="21">
        <v>5</v>
      </c>
      <c r="F8" s="21" t="s">
        <v>22</v>
      </c>
      <c r="G8" s="21" t="s">
        <v>26</v>
      </c>
      <c r="H8" s="21" t="s">
        <v>20</v>
      </c>
      <c r="I8" s="21" t="s">
        <v>21</v>
      </c>
    </row>
    <row r="9" spans="1:9" x14ac:dyDescent="0.15">
      <c r="A9" s="21" t="str">
        <f t="shared" si="0"/>
        <v>Sunday</v>
      </c>
      <c r="B9" s="21" t="s">
        <v>7</v>
      </c>
      <c r="C9" s="21" t="s">
        <v>0</v>
      </c>
      <c r="D9" s="21">
        <v>5</v>
      </c>
      <c r="E9" s="21">
        <v>1</v>
      </c>
      <c r="F9" s="21" t="s">
        <v>186</v>
      </c>
      <c r="G9" s="21" t="s">
        <v>26</v>
      </c>
      <c r="H9" s="21" t="s">
        <v>20</v>
      </c>
      <c r="I9" s="21" t="s">
        <v>185</v>
      </c>
    </row>
    <row r="10" spans="1:9" x14ac:dyDescent="0.15">
      <c r="A10" s="21" t="s">
        <v>188</v>
      </c>
      <c r="B10" s="21" t="s">
        <v>7</v>
      </c>
      <c r="C10" s="21" t="s">
        <v>2</v>
      </c>
      <c r="D10" s="21">
        <v>5</v>
      </c>
      <c r="E10" s="21">
        <v>6</v>
      </c>
      <c r="F10" s="21" t="s">
        <v>22</v>
      </c>
      <c r="G10" s="21" t="s">
        <v>190</v>
      </c>
      <c r="H10" s="21" t="s">
        <v>25</v>
      </c>
      <c r="I10" s="21" t="s">
        <v>189</v>
      </c>
    </row>
    <row r="11" spans="1:9" x14ac:dyDescent="0.15">
      <c r="A11" s="21" t="str">
        <f>A10</f>
        <v>Tuesday</v>
      </c>
      <c r="B11" s="21" t="s">
        <v>7</v>
      </c>
      <c r="C11" s="21" t="s">
        <v>178</v>
      </c>
      <c r="D11" s="21">
        <v>5</v>
      </c>
      <c r="E11" s="21">
        <v>6</v>
      </c>
      <c r="F11" s="21" t="s">
        <v>18</v>
      </c>
      <c r="G11" s="21" t="s">
        <v>19</v>
      </c>
      <c r="H11" s="21" t="s">
        <v>20</v>
      </c>
      <c r="I11" s="21" t="s">
        <v>21</v>
      </c>
    </row>
    <row r="12" spans="1:9" x14ac:dyDescent="0.15">
      <c r="A12" s="21" t="str">
        <f t="shared" ref="A12:A16" si="1">A11</f>
        <v>Tuesday</v>
      </c>
      <c r="B12" s="21" t="s">
        <v>6</v>
      </c>
      <c r="C12" s="21" t="s">
        <v>2</v>
      </c>
      <c r="D12" s="21">
        <v>6</v>
      </c>
      <c r="E12" s="21">
        <v>1</v>
      </c>
      <c r="F12" s="21" t="s">
        <v>18</v>
      </c>
      <c r="G12" s="21" t="s">
        <v>103</v>
      </c>
      <c r="H12" s="21" t="s">
        <v>20</v>
      </c>
      <c r="I12" s="21" t="s">
        <v>21</v>
      </c>
    </row>
    <row r="13" spans="1:9" x14ac:dyDescent="0.15">
      <c r="A13" s="21" t="str">
        <f t="shared" si="1"/>
        <v>Tuesday</v>
      </c>
      <c r="B13" s="21" t="s">
        <v>6</v>
      </c>
      <c r="C13" s="21" t="s">
        <v>2</v>
      </c>
      <c r="D13" s="21">
        <v>6</v>
      </c>
      <c r="E13" s="21">
        <v>1</v>
      </c>
      <c r="F13" s="21" t="s">
        <v>22</v>
      </c>
      <c r="G13" s="21" t="s">
        <v>103</v>
      </c>
      <c r="H13" s="21" t="s">
        <v>20</v>
      </c>
      <c r="I13" s="21" t="s">
        <v>21</v>
      </c>
    </row>
    <row r="14" spans="1:9" x14ac:dyDescent="0.15">
      <c r="A14" s="21" t="str">
        <f t="shared" si="1"/>
        <v>Tuesday</v>
      </c>
      <c r="B14" s="21" t="s">
        <v>6</v>
      </c>
      <c r="C14" s="21" t="s">
        <v>2</v>
      </c>
      <c r="D14" s="21">
        <v>7</v>
      </c>
      <c r="E14" s="21">
        <v>0</v>
      </c>
      <c r="F14" s="21" t="s">
        <v>22</v>
      </c>
      <c r="G14" s="21" t="s">
        <v>103</v>
      </c>
      <c r="H14" s="21" t="s">
        <v>20</v>
      </c>
      <c r="I14" s="21" t="s">
        <v>21</v>
      </c>
    </row>
    <row r="15" spans="1:9" x14ac:dyDescent="0.15">
      <c r="A15" s="21" t="s">
        <v>137</v>
      </c>
      <c r="B15" s="21" t="s">
        <v>8</v>
      </c>
      <c r="C15" s="21" t="s">
        <v>4</v>
      </c>
      <c r="D15" s="21">
        <v>1</v>
      </c>
      <c r="E15" s="21">
        <v>1</v>
      </c>
      <c r="F15" s="21" t="s">
        <v>22</v>
      </c>
      <c r="G15" s="21" t="s">
        <v>103</v>
      </c>
      <c r="H15" s="21" t="s">
        <v>25</v>
      </c>
      <c r="I15" s="21" t="s">
        <v>21</v>
      </c>
    </row>
    <row r="16" spans="1:9" x14ac:dyDescent="0.15">
      <c r="A16" s="21" t="s">
        <v>137</v>
      </c>
      <c r="B16" s="21" t="s">
        <v>7</v>
      </c>
      <c r="C16" s="21" t="s">
        <v>4</v>
      </c>
      <c r="D16" s="21">
        <v>2</v>
      </c>
      <c r="E16" s="21">
        <v>5</v>
      </c>
      <c r="F16" s="21" t="s">
        <v>18</v>
      </c>
      <c r="G16" s="21" t="s">
        <v>26</v>
      </c>
      <c r="H16" s="21" t="s">
        <v>25</v>
      </c>
      <c r="I16" s="21" t="s">
        <v>21</v>
      </c>
    </row>
    <row r="17" spans="1:9" x14ac:dyDescent="0.15">
      <c r="A17" s="21" t="s">
        <v>137</v>
      </c>
      <c r="B17" s="21" t="s">
        <v>7</v>
      </c>
      <c r="C17" s="21" t="s">
        <v>178</v>
      </c>
      <c r="D17" s="21">
        <v>5</v>
      </c>
      <c r="E17" s="21">
        <v>4</v>
      </c>
      <c r="F17" s="21" t="s">
        <v>22</v>
      </c>
      <c r="G17" s="21" t="s">
        <v>26</v>
      </c>
      <c r="H17" s="21" t="s">
        <v>20</v>
      </c>
      <c r="I17" s="21" t="s">
        <v>21</v>
      </c>
    </row>
    <row r="18" spans="1:9" x14ac:dyDescent="0.15">
      <c r="A18" s="21" t="s">
        <v>137</v>
      </c>
      <c r="B18" s="21" t="s">
        <v>6</v>
      </c>
      <c r="C18" s="21" t="s">
        <v>0</v>
      </c>
      <c r="D18" s="21">
        <v>3</v>
      </c>
      <c r="E18" s="21">
        <v>1</v>
      </c>
      <c r="F18" s="21" t="s">
        <v>22</v>
      </c>
      <c r="G18" s="21" t="s">
        <v>26</v>
      </c>
      <c r="H18" s="21" t="s">
        <v>20</v>
      </c>
      <c r="I18" s="21" t="s">
        <v>21</v>
      </c>
    </row>
  </sheetData>
  <phoneticPr fontId="1"/>
  <conditionalFormatting sqref="B1 B12:B1048576">
    <cfRule type="cellIs" dxfId="8" priority="10" operator="equal">
      <formula>"draw"</formula>
    </cfRule>
    <cfRule type="cellIs" dxfId="7" priority="11" operator="equal">
      <formula>"defeat"</formula>
    </cfRule>
    <cfRule type="cellIs" dxfId="6" priority="12" operator="equal">
      <formula>"victory"</formula>
    </cfRule>
  </conditionalFormatting>
  <conditionalFormatting sqref="B2:B6">
    <cfRule type="cellIs" dxfId="5" priority="7" operator="equal">
      <formula>"draw"</formula>
    </cfRule>
    <cfRule type="cellIs" dxfId="4" priority="8" operator="equal">
      <formula>"defeat"</formula>
    </cfRule>
    <cfRule type="cellIs" dxfId="3" priority="9" operator="equal">
      <formula>"victory"</formula>
    </cfRule>
  </conditionalFormatting>
  <conditionalFormatting sqref="B7:B11">
    <cfRule type="cellIs" dxfId="2" priority="1" operator="equal">
      <formula>"draw"</formula>
    </cfRule>
    <cfRule type="cellIs" dxfId="1" priority="2" operator="equal">
      <formula>"defeat"</formula>
    </cfRule>
    <cfRule type="cellIs" dxfId="0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graph-report</vt:lpstr>
      <vt:lpstr>report</vt:lpstr>
      <vt:lpstr>sprint1</vt:lpstr>
      <vt:lpstr>sprint2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2013-11-15T12:03:07Z</cp:lastPrinted>
  <dcterms:created xsi:type="dcterms:W3CDTF">2013-11-11T15:37:12Z</dcterms:created>
  <dcterms:modified xsi:type="dcterms:W3CDTF">2013-11-21T14:47:00Z</dcterms:modified>
  <cp:category/>
</cp:coreProperties>
</file>