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<sst xmlns="http://schemas.openxmlformats.org/spreadsheetml/2006/main" count="130" uniqueCount="31">
  <si>
    <t xml:space="preserve">REQ</t>
  </si>
  <si>
    <t xml:space="preserve">PHASE</t>
  </si>
  <si>
    <t xml:space="preserve">RANK</t>
  </si>
  <si>
    <t xml:space="preserve">E_EST</t>
  </si>
  <si>
    <t xml:space="preserve">E_COST</t>
  </si>
  <si>
    <t xml:space="preserve">E_SUM</t>
  </si>
  <si>
    <t xml:space="preserve">K_EST</t>
  </si>
  <si>
    <t xml:space="preserve">K_COST</t>
  </si>
  <si>
    <t xml:space="preserve">K_SUM</t>
  </si>
  <si>
    <r>
      <rPr>
        <sz val="10"/>
        <rFont val="游ゴシック"/>
        <family val="2"/>
        <charset val="128"/>
      </rPr>
      <t xml:space="preserve">要件</t>
    </r>
    <r>
      <rPr>
        <sz val="10"/>
        <rFont val="Arial"/>
        <family val="2"/>
        <charset val="128"/>
      </rPr>
      <t xml:space="preserve">A</t>
    </r>
  </si>
  <si>
    <t xml:space="preserve">設計</t>
  </si>
  <si>
    <t xml:space="preserve">PM</t>
  </si>
  <si>
    <t xml:space="preserve">G4</t>
  </si>
  <si>
    <t xml:space="preserve">G3</t>
  </si>
  <si>
    <t xml:space="preserve">G2</t>
  </si>
  <si>
    <t xml:space="preserve">実装</t>
  </si>
  <si>
    <t xml:space="preserve">テスト</t>
  </si>
  <si>
    <r>
      <rPr>
        <sz val="10"/>
        <rFont val="游ゴシック"/>
        <family val="2"/>
        <charset val="128"/>
      </rPr>
      <t xml:space="preserve">要件</t>
    </r>
    <r>
      <rPr>
        <sz val="10"/>
        <rFont val="Arial"/>
        <family val="2"/>
        <charset val="128"/>
      </rPr>
      <t xml:space="preserve">B</t>
    </r>
  </si>
  <si>
    <t xml:space="preserve">評価対応</t>
  </si>
  <si>
    <t xml:space="preserve">VARIABLE</t>
  </si>
  <si>
    <t xml:space="preserve">LBOUNDS</t>
  </si>
  <si>
    <t xml:space="preserve">UBOUNDS</t>
  </si>
  <si>
    <t xml:space="preserve">VAR</t>
  </si>
  <si>
    <t xml:space="preserve">Phases.DSN</t>
  </si>
  <si>
    <t xml:space="preserve">Ranks.PM</t>
  </si>
  <si>
    <t xml:space="preserve">Ranks.G4</t>
  </si>
  <si>
    <t xml:space="preserve">Ranks.G3</t>
  </si>
  <si>
    <t xml:space="preserve">Ranks.G2</t>
  </si>
  <si>
    <t xml:space="preserve">Phases.IMP</t>
  </si>
  <si>
    <t xml:space="preserve">Phases.TST</t>
  </si>
  <si>
    <t xml:space="preserve">Phases.QA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</si>
</sst>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￥-411]#,##0;[RED]\-[$￥-411]#,##0"/>
    <numFmt numFmtId="166" formatCode="0.00%"/>
    <numFmt numFmtId="167" formatCode="0.0%"/>
  </numFmts>
  <fonts count="5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8.86"/>
    <col collapsed="false" customWidth="true" hidden="false" outlineLevel="0" max="3" min="3" style="0" width="6.68"/>
    <col collapsed="false" customWidth="true" hidden="false" outlineLevel="0" max="4" min="4" style="0" width="7.34"/>
    <col collapsed="false" customWidth="true" hidden="false" outlineLevel="0" max="5" min="5" style="0" width="8.86"/>
    <col collapsed="false" customWidth="true" hidden="false" outlineLevel="0" max="6" min="6" style="0" width="8.01"/>
    <col collapsed="false" customWidth="true" hidden="false" outlineLevel="0" max="7" min="7" style="0" width="7.34"/>
    <col collapsed="false" customWidth="true" hidden="false" outlineLevel="0" max="8" min="8" style="0" width="8.86"/>
    <col collapsed="false" customWidth="true" hidden="false" outlineLevel="0" max="9" min="9" style="0" width="7.86"/>
    <col collapsed="false" customWidth="true" hidden="false" outlineLevel="0" max="11" min="11" style="0" width="7.34"/>
    <col collapsed="false" customWidth="true" hidden="false" outlineLevel="0" max="12" min="12" style="0" width="8.86"/>
    <col collapsed="false" customWidth="true" hidden="false" outlineLevel="0" max="13" min="13" style="0" width="7.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6</v>
      </c>
      <c r="L1" s="1" t="s">
        <v>7</v>
      </c>
      <c r="M1" s="1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1" t="s">
        <v>11</v>
      </c>
      <c r="D2" s="0" t="n">
        <v>0.5</v>
      </c>
      <c r="E2" s="2" t="n">
        <v>100</v>
      </c>
      <c r="F2" s="2" t="n">
        <f aca="false">D2*E2</f>
        <v>50</v>
      </c>
      <c r="G2" s="0" t="n">
        <f aca="false">ROUND(D2/G$22,2)</f>
        <v>0.39</v>
      </c>
      <c r="H2" s="2" t="n">
        <v>87</v>
      </c>
      <c r="I2" s="2" t="n">
        <f aca="false">ROUND(G2*H2, 2)</f>
        <v>33.93</v>
      </c>
      <c r="K2" s="0" t="n">
        <f aca="false">ROUND(SUM(D$2:D$5)*G24,2)</f>
        <v>0.51</v>
      </c>
      <c r="L2" s="2" t="n">
        <v>87</v>
      </c>
      <c r="M2" s="2" t="n">
        <f aca="false">ROUND(K2*L2, 2)</f>
        <v>44.37</v>
      </c>
    </row>
    <row r="3" customFormat="false" ht="12.8" hidden="false" customHeight="false" outlineLevel="0" collapsed="false">
      <c r="A3" s="0" t="s">
        <v>9</v>
      </c>
      <c r="B3" s="3" t="s">
        <v>10</v>
      </c>
      <c r="C3" s="1" t="s">
        <v>12</v>
      </c>
      <c r="D3" s="0" t="n">
        <v>2</v>
      </c>
      <c r="E3" s="2" t="n">
        <v>92</v>
      </c>
      <c r="F3" s="2" t="n">
        <f aca="false">D3*E3</f>
        <v>184</v>
      </c>
      <c r="G3" s="3" t="n">
        <f aca="false">ROUND(D3/G$22,2)</f>
        <v>1.56</v>
      </c>
      <c r="H3" s="2" t="n">
        <v>85</v>
      </c>
      <c r="I3" s="2" t="n">
        <f aca="false">ROUND(G3*H3, 2)</f>
        <v>132.6</v>
      </c>
      <c r="K3" s="0" t="n">
        <f aca="false">ROUND(SUM(D$2:D$5)*G25,2)</f>
        <v>1.02</v>
      </c>
      <c r="L3" s="2" t="n">
        <v>85</v>
      </c>
      <c r="M3" s="2" t="n">
        <f aca="false">ROUND(K3*L3, 2)</f>
        <v>86.7</v>
      </c>
    </row>
    <row r="4" customFormat="false" ht="12.8" hidden="false" customHeight="false" outlineLevel="0" collapsed="false">
      <c r="A4" s="0" t="s">
        <v>9</v>
      </c>
      <c r="B4" s="3" t="s">
        <v>10</v>
      </c>
      <c r="C4" s="1" t="s">
        <v>13</v>
      </c>
      <c r="D4" s="0" t="n">
        <v>3</v>
      </c>
      <c r="E4" s="2" t="n">
        <v>87</v>
      </c>
      <c r="F4" s="2" t="n">
        <f aca="false">D4*E4</f>
        <v>261</v>
      </c>
      <c r="G4" s="3" t="n">
        <f aca="false">ROUND(D4/G$22,2)</f>
        <v>2.34</v>
      </c>
      <c r="H4" s="2" t="n">
        <v>82</v>
      </c>
      <c r="I4" s="2" t="n">
        <f aca="false">ROUND(G4*H4, 2)</f>
        <v>191.88</v>
      </c>
      <c r="K4" s="0" t="n">
        <f aca="false">ROUND(SUM(D$2:D$5)*G26,2)</f>
        <v>3.55</v>
      </c>
      <c r="L4" s="2" t="n">
        <v>82</v>
      </c>
      <c r="M4" s="2" t="n">
        <f aca="false">ROUND(K4*L4, 2)</f>
        <v>291.1</v>
      </c>
    </row>
    <row r="5" customFormat="false" ht="13.4" hidden="false" customHeight="false" outlineLevel="0" collapsed="false">
      <c r="A5" s="0" t="s">
        <v>9</v>
      </c>
      <c r="B5" s="3" t="s">
        <v>10</v>
      </c>
      <c r="C5" s="1" t="s">
        <v>14</v>
      </c>
      <c r="D5" s="0" t="n">
        <v>1</v>
      </c>
      <c r="E5" s="2" t="n">
        <v>85</v>
      </c>
      <c r="F5" s="2" t="n">
        <f aca="false">D5*E5</f>
        <v>85</v>
      </c>
      <c r="G5" s="3" t="n">
        <f aca="false">ROUND(D5/G$22,2)</f>
        <v>0.78</v>
      </c>
      <c r="H5" s="2" t="n">
        <v>79</v>
      </c>
      <c r="I5" s="2" t="n">
        <f aca="false">ROUND(G5*H5, 2)</f>
        <v>61.62</v>
      </c>
      <c r="K5" s="0" t="n">
        <f aca="false">ROUND(SUM(D$2:D$5)*G27,2)</f>
        <v>0</v>
      </c>
      <c r="L5" s="2" t="n">
        <v>79</v>
      </c>
      <c r="M5" s="2" t="n">
        <f aca="false">ROUND(K5*L5, 2)</f>
        <v>0</v>
      </c>
    </row>
    <row r="6" customFormat="false" ht="12.8" hidden="false" customHeight="false" outlineLevel="0" collapsed="false">
      <c r="A6" s="0" t="s">
        <v>9</v>
      </c>
      <c r="B6" s="0" t="s">
        <v>15</v>
      </c>
      <c r="C6" s="1" t="s">
        <v>11</v>
      </c>
      <c r="D6" s="0" t="n">
        <v>0.2</v>
      </c>
      <c r="E6" s="2" t="n">
        <v>100</v>
      </c>
      <c r="F6" s="2" t="n">
        <f aca="false">D6*E6</f>
        <v>20</v>
      </c>
      <c r="G6" s="3" t="n">
        <f aca="false">ROUND(D6/G$22,2)</f>
        <v>0.16</v>
      </c>
      <c r="H6" s="2" t="n">
        <v>87</v>
      </c>
      <c r="I6" s="2" t="n">
        <f aca="false">ROUND(G6*H6, 2)</f>
        <v>13.92</v>
      </c>
      <c r="K6" s="0" t="n">
        <f aca="false">ROUND(SUM(D$2:D$5)*G28,2)</f>
        <v>0</v>
      </c>
      <c r="L6" s="2" t="n">
        <v>87</v>
      </c>
      <c r="M6" s="2" t="n">
        <f aca="false">ROUND(K6*L6, 2)</f>
        <v>0</v>
      </c>
    </row>
    <row r="7" customFormat="false" ht="13.4" hidden="false" customHeight="false" outlineLevel="0" collapsed="false">
      <c r="A7" s="0" t="s">
        <v>9</v>
      </c>
      <c r="B7" s="0" t="s">
        <v>15</v>
      </c>
      <c r="C7" s="1" t="s">
        <v>12</v>
      </c>
      <c r="D7" s="0" t="n">
        <v>1</v>
      </c>
      <c r="E7" s="2" t="n">
        <v>92</v>
      </c>
      <c r="F7" s="2" t="n">
        <f aca="false">D7*E7</f>
        <v>92</v>
      </c>
      <c r="G7" s="3" t="n">
        <f aca="false">ROUND(D7/G$22,2)</f>
        <v>0.78</v>
      </c>
      <c r="H7" s="2" t="n">
        <v>85</v>
      </c>
      <c r="I7" s="2" t="n">
        <f aca="false">ROUND(G7*H7, 2)</f>
        <v>66.3</v>
      </c>
      <c r="K7" s="3" t="n">
        <f aca="false">ROUND(SUM(D$2:D$5)*G29,2)</f>
        <v>0.76</v>
      </c>
      <c r="L7" s="2" t="n">
        <v>85</v>
      </c>
      <c r="M7" s="2" t="n">
        <f aca="false">ROUND(K7*L7, 2)</f>
        <v>64.6</v>
      </c>
    </row>
    <row r="8" customFormat="false" ht="13.4" hidden="false" customHeight="false" outlineLevel="0" collapsed="false">
      <c r="A8" s="0" t="s">
        <v>9</v>
      </c>
      <c r="B8" s="0" t="s">
        <v>15</v>
      </c>
      <c r="C8" s="1" t="s">
        <v>13</v>
      </c>
      <c r="D8" s="0" t="n">
        <v>3</v>
      </c>
      <c r="E8" s="2" t="n">
        <v>87</v>
      </c>
      <c r="F8" s="2" t="n">
        <f aca="false">D8*E8</f>
        <v>261</v>
      </c>
      <c r="G8" s="3" t="n">
        <f aca="false">ROUND(D8/G$22,2)</f>
        <v>2.34</v>
      </c>
      <c r="H8" s="2" t="n">
        <v>82</v>
      </c>
      <c r="I8" s="2" t="n">
        <f aca="false">ROUND(G8*H8, 2)</f>
        <v>191.88</v>
      </c>
      <c r="K8" s="3" t="n">
        <f aca="false">ROUND(SUM(D$2:D$5)*G30,2)</f>
        <v>2.79</v>
      </c>
      <c r="L8" s="2" t="n">
        <v>82</v>
      </c>
      <c r="M8" s="2" t="n">
        <f aca="false">ROUND(K8*L8, 2)</f>
        <v>228.78</v>
      </c>
    </row>
    <row r="9" customFormat="false" ht="13.4" hidden="false" customHeight="false" outlineLevel="0" collapsed="false">
      <c r="A9" s="0" t="s">
        <v>9</v>
      </c>
      <c r="B9" s="0" t="s">
        <v>15</v>
      </c>
      <c r="C9" s="1" t="s">
        <v>14</v>
      </c>
      <c r="D9" s="0" t="n">
        <v>1.7</v>
      </c>
      <c r="E9" s="2" t="n">
        <v>85</v>
      </c>
      <c r="F9" s="2" t="n">
        <f aca="false">D9*E9</f>
        <v>144.5</v>
      </c>
      <c r="G9" s="3" t="n">
        <f aca="false">ROUND(D9/G$22,2)</f>
        <v>1.33</v>
      </c>
      <c r="H9" s="2" t="n">
        <v>79</v>
      </c>
      <c r="I9" s="2" t="n">
        <f aca="false">ROUND(G9*H9, 2)</f>
        <v>105.07</v>
      </c>
      <c r="K9" s="3" t="n">
        <f aca="false">ROUND(SUM(D$2:D$5)*G31,2)</f>
        <v>1.52</v>
      </c>
      <c r="L9" s="2" t="n">
        <v>79</v>
      </c>
      <c r="M9" s="2" t="n">
        <f aca="false">ROUND(K9*L9, 2)</f>
        <v>120.08</v>
      </c>
    </row>
    <row r="10" customFormat="false" ht="13.4" hidden="false" customHeight="false" outlineLevel="0" collapsed="false">
      <c r="A10" s="0" t="s">
        <v>9</v>
      </c>
      <c r="B10" s="0" t="s">
        <v>16</v>
      </c>
      <c r="C10" s="1" t="s">
        <v>11</v>
      </c>
      <c r="D10" s="0" t="n">
        <v>0.2</v>
      </c>
      <c r="E10" s="2" t="n">
        <v>100</v>
      </c>
      <c r="F10" s="2" t="n">
        <f aca="false">D10*E10</f>
        <v>20</v>
      </c>
      <c r="G10" s="3" t="n">
        <f aca="false">ROUND(D10/G$22,2)</f>
        <v>0.16</v>
      </c>
      <c r="H10" s="2" t="n">
        <v>87</v>
      </c>
      <c r="I10" s="2" t="n">
        <f aca="false">ROUND(G10*H10, 2)</f>
        <v>13.92</v>
      </c>
      <c r="K10" s="3" t="n">
        <f aca="false">ROUND(SUM(D$2:D$5)*G32,2)</f>
        <v>0</v>
      </c>
      <c r="L10" s="2" t="n">
        <v>87</v>
      </c>
      <c r="M10" s="2" t="n">
        <f aca="false">ROUND(K10*L10, 2)</f>
        <v>0</v>
      </c>
    </row>
    <row r="11" customFormat="false" ht="13.4" hidden="false" customHeight="false" outlineLevel="0" collapsed="false">
      <c r="A11" s="0" t="s">
        <v>9</v>
      </c>
      <c r="B11" s="0" t="s">
        <v>16</v>
      </c>
      <c r="C11" s="1" t="s">
        <v>12</v>
      </c>
      <c r="D11" s="0" t="n">
        <v>1</v>
      </c>
      <c r="E11" s="2" t="n">
        <v>92</v>
      </c>
      <c r="F11" s="2" t="n">
        <f aca="false">D11*E11</f>
        <v>92</v>
      </c>
      <c r="G11" s="3" t="n">
        <f aca="false">ROUND(D11/G$22,2)</f>
        <v>0.78</v>
      </c>
      <c r="H11" s="2" t="n">
        <v>85</v>
      </c>
      <c r="I11" s="2" t="n">
        <f aca="false">ROUND(G11*H11, 2)</f>
        <v>66.3</v>
      </c>
      <c r="K11" s="3" t="n">
        <f aca="false">ROUND(SUM(D$2:D$5)*G33,2)</f>
        <v>0.76</v>
      </c>
      <c r="L11" s="2" t="n">
        <v>85</v>
      </c>
      <c r="M11" s="2" t="n">
        <f aca="false">ROUND(K11*L11, 2)</f>
        <v>64.6</v>
      </c>
    </row>
    <row r="12" customFormat="false" ht="13.4" hidden="false" customHeight="false" outlineLevel="0" collapsed="false">
      <c r="A12" s="0" t="s">
        <v>9</v>
      </c>
      <c r="B12" s="0" t="s">
        <v>16</v>
      </c>
      <c r="C12" s="1" t="s">
        <v>13</v>
      </c>
      <c r="D12" s="0" t="n">
        <v>2.5</v>
      </c>
      <c r="E12" s="2" t="n">
        <v>87</v>
      </c>
      <c r="F12" s="2" t="n">
        <f aca="false">D12*E12</f>
        <v>217.5</v>
      </c>
      <c r="G12" s="3" t="n">
        <f aca="false">ROUND(D12/G$22,2)</f>
        <v>1.95</v>
      </c>
      <c r="H12" s="2" t="n">
        <v>82</v>
      </c>
      <c r="I12" s="2" t="n">
        <f aca="false">ROUND(G12*H12, 2)</f>
        <v>159.9</v>
      </c>
      <c r="K12" s="3" t="n">
        <f aca="false">ROUND(SUM(D$2:D$5)*G34,2)</f>
        <v>2.79</v>
      </c>
      <c r="L12" s="2" t="n">
        <v>82</v>
      </c>
      <c r="M12" s="2" t="n">
        <f aca="false">ROUND(K12*L12, 2)</f>
        <v>228.78</v>
      </c>
    </row>
    <row r="13" customFormat="false" ht="13.4" hidden="false" customHeight="false" outlineLevel="0" collapsed="false">
      <c r="A13" s="0" t="s">
        <v>9</v>
      </c>
      <c r="B13" s="0" t="s">
        <v>16</v>
      </c>
      <c r="C13" s="1" t="s">
        <v>14</v>
      </c>
      <c r="D13" s="0" t="n">
        <v>3.1</v>
      </c>
      <c r="E13" s="2" t="n">
        <v>85</v>
      </c>
      <c r="F13" s="2" t="n">
        <f aca="false">D13*E13</f>
        <v>263.5</v>
      </c>
      <c r="G13" s="3" t="n">
        <f aca="false">ROUND(D13/G$22,2)</f>
        <v>2.42</v>
      </c>
      <c r="H13" s="2" t="n">
        <v>79</v>
      </c>
      <c r="I13" s="2" t="n">
        <f aca="false">ROUND(G13*H13, 2)</f>
        <v>191.18</v>
      </c>
      <c r="K13" s="3" t="n">
        <f aca="false">ROUND(SUM(D$2:D$5)*G35,2)</f>
        <v>1.52</v>
      </c>
      <c r="L13" s="2" t="n">
        <v>79</v>
      </c>
      <c r="M13" s="2" t="n">
        <f aca="false">ROUND(K13*L13, 2)</f>
        <v>120.08</v>
      </c>
    </row>
    <row r="14" customFormat="false" ht="13.4" hidden="false" customHeight="false" outlineLevel="0" collapsed="false">
      <c r="A14" s="0" t="s">
        <v>17</v>
      </c>
      <c r="B14" s="0" t="s">
        <v>18</v>
      </c>
      <c r="C14" s="1" t="s">
        <v>11</v>
      </c>
      <c r="D14" s="0" t="n">
        <v>1</v>
      </c>
      <c r="E14" s="2" t="n">
        <v>100</v>
      </c>
      <c r="F14" s="2" t="n">
        <f aca="false">D14*E14</f>
        <v>100</v>
      </c>
      <c r="G14" s="3" t="n">
        <f aca="false">ROUND(D14/G$22,2)</f>
        <v>0.78</v>
      </c>
      <c r="H14" s="2" t="n">
        <v>87</v>
      </c>
      <c r="I14" s="2" t="n">
        <f aca="false">ROUND(G14*H14, 2)</f>
        <v>67.86</v>
      </c>
      <c r="K14" s="3" t="n">
        <f aca="false">ROUND(SUM(D$2:D$5)*G36,2)</f>
        <v>0.51</v>
      </c>
      <c r="L14" s="2" t="n">
        <v>87</v>
      </c>
      <c r="M14" s="2" t="n">
        <f aca="false">ROUND(K14*L14, 2)</f>
        <v>44.37</v>
      </c>
    </row>
    <row r="15" customFormat="false" ht="13.4" hidden="false" customHeight="false" outlineLevel="0" collapsed="false">
      <c r="A15" s="0" t="s">
        <v>17</v>
      </c>
      <c r="B15" s="0" t="s">
        <v>18</v>
      </c>
      <c r="C15" s="1" t="s">
        <v>12</v>
      </c>
      <c r="D15" s="0" t="n">
        <v>2</v>
      </c>
      <c r="E15" s="2" t="n">
        <v>92</v>
      </c>
      <c r="F15" s="2" t="n">
        <f aca="false">D15*E15</f>
        <v>184</v>
      </c>
      <c r="G15" s="3" t="n">
        <f aca="false">ROUND(D15/G$22,2)</f>
        <v>1.56</v>
      </c>
      <c r="H15" s="2" t="n">
        <v>85</v>
      </c>
      <c r="I15" s="2" t="n">
        <f aca="false">ROUND(G15*H15, 2)</f>
        <v>132.6</v>
      </c>
      <c r="K15" s="3" t="n">
        <f aca="false">ROUND(SUM(D$2:D$5)*G37,2)</f>
        <v>1.02</v>
      </c>
      <c r="L15" s="2" t="n">
        <v>85</v>
      </c>
      <c r="M15" s="2" t="n">
        <f aca="false">ROUND(K15*L15, 2)</f>
        <v>86.7</v>
      </c>
    </row>
    <row r="16" customFormat="false" ht="13.4" hidden="false" customHeight="false" outlineLevel="0" collapsed="false">
      <c r="A16" s="0" t="s">
        <v>17</v>
      </c>
      <c r="B16" s="0" t="s">
        <v>18</v>
      </c>
      <c r="C16" s="1" t="s">
        <v>13</v>
      </c>
      <c r="D16" s="0" t="n">
        <v>3</v>
      </c>
      <c r="E16" s="2" t="n">
        <v>87</v>
      </c>
      <c r="F16" s="2" t="n">
        <f aca="false">D16*E16</f>
        <v>261</v>
      </c>
      <c r="G16" s="3" t="n">
        <f aca="false">ROUND(D16/G$22,2)</f>
        <v>2.34</v>
      </c>
      <c r="H16" s="2" t="n">
        <v>82</v>
      </c>
      <c r="I16" s="2" t="n">
        <f aca="false">ROUND(G16*H16, 2)</f>
        <v>191.88</v>
      </c>
      <c r="K16" s="3" t="n">
        <f aca="false">ROUND(SUM(D$2:D$5)*G38,2)</f>
        <v>2.03</v>
      </c>
      <c r="L16" s="2" t="n">
        <v>82</v>
      </c>
      <c r="M16" s="2" t="n">
        <f aca="false">ROUND(K16*L16, 2)</f>
        <v>166.46</v>
      </c>
    </row>
    <row r="17" customFormat="false" ht="13.4" hidden="false" customHeight="false" outlineLevel="0" collapsed="false">
      <c r="A17" s="0" t="s">
        <v>17</v>
      </c>
      <c r="B17" s="0" t="s">
        <v>18</v>
      </c>
      <c r="C17" s="1" t="s">
        <v>14</v>
      </c>
      <c r="D17" s="0" t="n">
        <v>4</v>
      </c>
      <c r="E17" s="2" t="n">
        <v>85</v>
      </c>
      <c r="F17" s="2" t="n">
        <f aca="false">D17*E17</f>
        <v>340</v>
      </c>
      <c r="G17" s="3" t="n">
        <f aca="false">ROUND(D17/G$22,2)</f>
        <v>3.13</v>
      </c>
      <c r="H17" s="2" t="n">
        <v>79</v>
      </c>
      <c r="I17" s="2" t="n">
        <f aca="false">ROUND(G17*H17, 2)</f>
        <v>247.27</v>
      </c>
      <c r="K17" s="3" t="n">
        <f aca="false">ROUND(SUM(D$2:D$5)*G39,2)</f>
        <v>1.52</v>
      </c>
      <c r="L17" s="2" t="n">
        <v>79</v>
      </c>
      <c r="M17" s="2" t="n">
        <f aca="false">ROUND(K17*L17, 2)</f>
        <v>120.08</v>
      </c>
    </row>
    <row r="18" customFormat="false" ht="12.8" hidden="false" customHeight="false" outlineLevel="0" collapsed="false">
      <c r="D18" s="3" t="n">
        <f aca="false">SUM(D2:D17)</f>
        <v>29.2</v>
      </c>
      <c r="E18" s="2"/>
      <c r="F18" s="2" t="n">
        <f aca="false">SUM(F2:F17)</f>
        <v>2575.5</v>
      </c>
      <c r="G18" s="3" t="n">
        <f aca="false">SUM(G2:G17)</f>
        <v>22.8</v>
      </c>
      <c r="I18" s="3" t="n">
        <f aca="false">SUM(I2:I17)</f>
        <v>1868.11</v>
      </c>
      <c r="K18" s="3" t="n">
        <f aca="false">SUM(K2:K17)</f>
        <v>20.3</v>
      </c>
      <c r="L18" s="2"/>
      <c r="M18" s="2" t="n">
        <f aca="false">SUM(M2:M17)</f>
        <v>1666.7</v>
      </c>
    </row>
    <row r="19" customFormat="false" ht="12.8" hidden="false" customHeight="false" outlineLevel="0" collapsed="false">
      <c r="F19" s="2" t="n">
        <f aca="false">F18*1.03</f>
        <v>2652.765</v>
      </c>
      <c r="M19" s="2"/>
    </row>
    <row r="20" customFormat="false" ht="12.8" hidden="false" customHeight="false" outlineLevel="0" collapsed="false">
      <c r="F20" s="4" t="n">
        <f aca="false">1-I18/F19</f>
        <v>0.295787602746568</v>
      </c>
      <c r="M20" s="4" t="n">
        <f aca="false">1-M18/F19</f>
        <v>0.371712156938138</v>
      </c>
    </row>
    <row r="22" customFormat="false" ht="12.8" hidden="false" customHeight="false" outlineLevel="0" collapsed="false">
      <c r="A22" s="1" t="s">
        <v>19</v>
      </c>
      <c r="G22" s="3" t="n">
        <v>1.28</v>
      </c>
    </row>
    <row r="24" customFormat="false" ht="12.8" hidden="false" customHeight="false" outlineLevel="0" collapsed="false">
      <c r="B24" s="0" t="s">
        <v>10</v>
      </c>
      <c r="C24" s="1" t="s">
        <v>11</v>
      </c>
      <c r="F24" s="5" t="n">
        <v>0.1</v>
      </c>
      <c r="G24" s="0" t="n">
        <v>0.078125</v>
      </c>
    </row>
    <row r="25" customFormat="false" ht="12.8" hidden="false" customHeight="false" outlineLevel="0" collapsed="false">
      <c r="B25" s="3" t="s">
        <v>10</v>
      </c>
      <c r="C25" s="1" t="s">
        <v>12</v>
      </c>
      <c r="F25" s="5" t="n">
        <v>0.35</v>
      </c>
      <c r="G25" s="0" t="n">
        <v>0.15625</v>
      </c>
    </row>
    <row r="26" customFormat="false" ht="12.8" hidden="false" customHeight="false" outlineLevel="0" collapsed="false">
      <c r="B26" s="3" t="s">
        <v>10</v>
      </c>
      <c r="C26" s="1" t="s">
        <v>13</v>
      </c>
      <c r="F26" s="5" t="n">
        <v>0.45</v>
      </c>
      <c r="G26" s="0" t="n">
        <v>0.546875</v>
      </c>
    </row>
    <row r="27" customFormat="false" ht="12.8" hidden="false" customHeight="false" outlineLevel="0" collapsed="false">
      <c r="B27" s="3" t="s">
        <v>10</v>
      </c>
      <c r="C27" s="1" t="s">
        <v>14</v>
      </c>
      <c r="F27" s="5" t="n">
        <v>0.1</v>
      </c>
      <c r="G27" s="0" t="n">
        <v>0</v>
      </c>
    </row>
    <row r="28" customFormat="false" ht="12.8" hidden="false" customHeight="false" outlineLevel="0" collapsed="false">
      <c r="B28" s="0" t="s">
        <v>15</v>
      </c>
      <c r="C28" s="1" t="s">
        <v>11</v>
      </c>
      <c r="F28" s="5" t="n">
        <v>0.05</v>
      </c>
      <c r="G28" s="0" t="n">
        <v>0</v>
      </c>
    </row>
    <row r="29" customFormat="false" ht="12.8" hidden="false" customHeight="false" outlineLevel="0" collapsed="false">
      <c r="B29" s="0" t="s">
        <v>15</v>
      </c>
      <c r="C29" s="1" t="s">
        <v>12</v>
      </c>
      <c r="F29" s="5" t="n">
        <v>0.3</v>
      </c>
      <c r="G29" s="0" t="n">
        <v>0.117188</v>
      </c>
    </row>
    <row r="30" customFormat="false" ht="12.8" hidden="false" customHeight="false" outlineLevel="0" collapsed="false">
      <c r="B30" s="0" t="s">
        <v>15</v>
      </c>
      <c r="C30" s="1" t="s">
        <v>13</v>
      </c>
      <c r="F30" s="5" t="n">
        <v>0.45</v>
      </c>
      <c r="G30" s="0" t="n">
        <v>0.429688</v>
      </c>
    </row>
    <row r="31" customFormat="false" ht="12.8" hidden="false" customHeight="false" outlineLevel="0" collapsed="false">
      <c r="B31" s="0" t="s">
        <v>15</v>
      </c>
      <c r="C31" s="1" t="s">
        <v>14</v>
      </c>
      <c r="F31" s="5" t="n">
        <v>0.2</v>
      </c>
      <c r="G31" s="0" t="n">
        <v>0.234375</v>
      </c>
    </row>
    <row r="32" customFormat="false" ht="12.8" hidden="false" customHeight="false" outlineLevel="0" collapsed="false">
      <c r="B32" s="0" t="s">
        <v>16</v>
      </c>
      <c r="C32" s="1" t="s">
        <v>11</v>
      </c>
      <c r="F32" s="5" t="n">
        <v>0.05</v>
      </c>
      <c r="G32" s="0" t="n">
        <v>0</v>
      </c>
    </row>
    <row r="33" customFormat="false" ht="12.8" hidden="false" customHeight="false" outlineLevel="0" collapsed="false">
      <c r="B33" s="0" t="s">
        <v>16</v>
      </c>
      <c r="C33" s="1" t="s">
        <v>12</v>
      </c>
      <c r="F33" s="5" t="n">
        <v>0.3</v>
      </c>
      <c r="G33" s="0" t="n">
        <v>0.117188</v>
      </c>
    </row>
    <row r="34" customFormat="false" ht="12.8" hidden="false" customHeight="false" outlineLevel="0" collapsed="false">
      <c r="B34" s="0" t="s">
        <v>16</v>
      </c>
      <c r="C34" s="1" t="s">
        <v>13</v>
      </c>
      <c r="F34" s="5" t="n">
        <v>0.4</v>
      </c>
      <c r="G34" s="0" t="n">
        <v>0.429688</v>
      </c>
    </row>
    <row r="35" customFormat="false" ht="12.8" hidden="false" customHeight="false" outlineLevel="0" collapsed="false">
      <c r="B35" s="0" t="s">
        <v>16</v>
      </c>
      <c r="C35" s="1" t="s">
        <v>14</v>
      </c>
      <c r="F35" s="5" t="n">
        <v>0.2</v>
      </c>
      <c r="G35" s="0" t="n">
        <v>0.234375</v>
      </c>
    </row>
    <row r="36" customFormat="false" ht="12.8" hidden="false" customHeight="false" outlineLevel="0" collapsed="false">
      <c r="B36" s="0" t="s">
        <v>18</v>
      </c>
      <c r="C36" s="1" t="s">
        <v>11</v>
      </c>
      <c r="F36" s="5" t="n">
        <v>0.1</v>
      </c>
      <c r="G36" s="0" t="n">
        <v>0.078125</v>
      </c>
    </row>
    <row r="37" customFormat="false" ht="12.8" hidden="false" customHeight="false" outlineLevel="0" collapsed="false">
      <c r="B37" s="0" t="s">
        <v>18</v>
      </c>
      <c r="C37" s="1" t="s">
        <v>12</v>
      </c>
      <c r="F37" s="5" t="n">
        <v>0.3</v>
      </c>
      <c r="G37" s="0" t="n">
        <v>0.15625</v>
      </c>
    </row>
    <row r="38" customFormat="false" ht="12.8" hidden="false" customHeight="false" outlineLevel="0" collapsed="false">
      <c r="B38" s="0" t="s">
        <v>18</v>
      </c>
      <c r="C38" s="1" t="s">
        <v>13</v>
      </c>
      <c r="F38" s="5" t="n">
        <v>0.4</v>
      </c>
      <c r="G38" s="0" t="n">
        <v>0.3125</v>
      </c>
    </row>
    <row r="39" customFormat="false" ht="12.8" hidden="false" customHeight="false" outlineLevel="0" collapsed="false">
      <c r="B39" s="0" t="s">
        <v>18</v>
      </c>
      <c r="C39" s="1" t="s">
        <v>14</v>
      </c>
      <c r="F39" s="5" t="n">
        <v>0.2</v>
      </c>
      <c r="G39" s="0" t="n">
        <v>0.234375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7"/>
  <sheetViews>
    <sheetView showFormulas="false" showGridLines="true" showRowColHeaders="true" showZeros="true" rightToLeft="false" tabSelected="false" showOutlineSymbols="true" defaultGridColor="true" view="normal" topLeftCell="G1" colorId="64" zoomScale="130" zoomScaleNormal="130" zoomScalePageLayoutView="100" workbookViewId="0">
      <selection pane="topLeft" activeCell="L2" activeCellId="0" sqref="L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J1" s="0" t="s">
        <v>1</v>
      </c>
      <c r="P1" s="0" t="s">
        <v>2</v>
      </c>
      <c r="S1" s="0" t="s">
        <v>20</v>
      </c>
      <c r="V1" s="0" t="s">
        <v>21</v>
      </c>
      <c r="AC1" s="0" t="s">
        <v>22</v>
      </c>
    </row>
    <row r="2" customFormat="false" ht="12.8" hidden="false" customHeight="false" outlineLevel="0" collapsed="false">
      <c r="A2" s="0" t="n">
        <v>0</v>
      </c>
      <c r="D2" s="0" t="s">
        <v>23</v>
      </c>
      <c r="F2" s="0" t="s">
        <v>24</v>
      </c>
      <c r="H2" s="0" t="n">
        <v>0.078125</v>
      </c>
      <c r="J2" s="0" t="n">
        <v>0.117188</v>
      </c>
      <c r="L2" s="0" t="n">
        <v>0.078125</v>
      </c>
    </row>
    <row r="3" customFormat="false" ht="12.8" hidden="false" customHeight="false" outlineLevel="0" collapsed="false">
      <c r="A3" s="0" t="n">
        <v>1</v>
      </c>
      <c r="D3" s="0" t="s">
        <v>23</v>
      </c>
      <c r="F3" s="0" t="s">
        <v>25</v>
      </c>
      <c r="H3" s="0" t="n">
        <v>0.15625</v>
      </c>
      <c r="J3" s="0" t="n">
        <v>0.78125</v>
      </c>
      <c r="L3" s="0" t="n">
        <v>0.15625</v>
      </c>
    </row>
    <row r="4" customFormat="false" ht="12.8" hidden="false" customHeight="false" outlineLevel="0" collapsed="false">
      <c r="A4" s="0" t="n">
        <v>2</v>
      </c>
      <c r="D4" s="0" t="s">
        <v>23</v>
      </c>
      <c r="F4" s="0" t="s">
        <v>26</v>
      </c>
      <c r="H4" s="0" t="n">
        <v>0.3125</v>
      </c>
      <c r="J4" s="0" t="n">
        <v>0.78125</v>
      </c>
      <c r="L4" s="0" t="n">
        <v>0.546875</v>
      </c>
    </row>
    <row r="5" customFormat="false" ht="12.8" hidden="false" customHeight="false" outlineLevel="0" collapsed="false">
      <c r="A5" s="0" t="n">
        <v>3</v>
      </c>
      <c r="D5" s="0" t="s">
        <v>23</v>
      </c>
      <c r="F5" s="0" t="s">
        <v>27</v>
      </c>
      <c r="H5" s="0" t="n">
        <v>0</v>
      </c>
      <c r="J5" s="0" t="n">
        <v>0</v>
      </c>
      <c r="L5" s="0" t="n">
        <v>0</v>
      </c>
    </row>
    <row r="6" customFormat="false" ht="12.8" hidden="false" customHeight="false" outlineLevel="0" collapsed="false">
      <c r="A6" s="0" t="n">
        <v>4</v>
      </c>
      <c r="D6" s="0" t="s">
        <v>28</v>
      </c>
      <c r="F6" s="0" t="s">
        <v>24</v>
      </c>
      <c r="H6" s="0" t="n">
        <v>0</v>
      </c>
      <c r="J6" s="0" t="n">
        <v>0.117188</v>
      </c>
      <c r="L6" s="0" t="n">
        <v>0</v>
      </c>
    </row>
    <row r="7" customFormat="false" ht="12.8" hidden="false" customHeight="false" outlineLevel="0" collapsed="false">
      <c r="A7" s="0" t="n">
        <v>5</v>
      </c>
      <c r="D7" s="0" t="s">
        <v>28</v>
      </c>
      <c r="F7" s="0" t="s">
        <v>25</v>
      </c>
      <c r="H7" s="0" t="n">
        <v>0.117188</v>
      </c>
      <c r="J7" s="0" t="n">
        <v>0.78125</v>
      </c>
      <c r="L7" s="0" t="n">
        <v>0.117188</v>
      </c>
    </row>
    <row r="8" customFormat="false" ht="12.8" hidden="false" customHeight="false" outlineLevel="0" collapsed="false">
      <c r="A8" s="0" t="n">
        <v>6</v>
      </c>
      <c r="D8" s="0" t="s">
        <v>28</v>
      </c>
      <c r="F8" s="0" t="s">
        <v>26</v>
      </c>
      <c r="H8" s="0" t="n">
        <v>0.234375</v>
      </c>
      <c r="J8" s="0" t="n">
        <v>0.78125</v>
      </c>
      <c r="L8" s="0" t="n">
        <v>0.429688</v>
      </c>
    </row>
    <row r="9" customFormat="false" ht="12.8" hidden="false" customHeight="false" outlineLevel="0" collapsed="false">
      <c r="A9" s="0" t="n">
        <v>7</v>
      </c>
      <c r="D9" s="0" t="s">
        <v>28</v>
      </c>
      <c r="F9" s="0" t="s">
        <v>27</v>
      </c>
      <c r="H9" s="0" t="n">
        <v>0.117188</v>
      </c>
      <c r="J9" s="0" t="n">
        <v>0.234375</v>
      </c>
      <c r="L9" s="0" t="n">
        <v>0.234375</v>
      </c>
    </row>
    <row r="10" customFormat="false" ht="12.8" hidden="false" customHeight="false" outlineLevel="0" collapsed="false">
      <c r="A10" s="0" t="n">
        <v>8</v>
      </c>
      <c r="D10" s="0" t="s">
        <v>29</v>
      </c>
      <c r="F10" s="0" t="s">
        <v>24</v>
      </c>
      <c r="H10" s="0" t="n">
        <v>0</v>
      </c>
      <c r="J10" s="0" t="n">
        <v>0.078125</v>
      </c>
      <c r="L10" s="0" t="n">
        <v>0</v>
      </c>
    </row>
    <row r="11" customFormat="false" ht="12.8" hidden="false" customHeight="false" outlineLevel="0" collapsed="false">
      <c r="A11" s="0" t="n">
        <v>9</v>
      </c>
      <c r="D11" s="0" t="s">
        <v>29</v>
      </c>
      <c r="F11" s="0" t="s">
        <v>25</v>
      </c>
      <c r="H11" s="0" t="n">
        <v>0.117188</v>
      </c>
      <c r="J11" s="0" t="n">
        <v>0.78125</v>
      </c>
      <c r="L11" s="0" t="n">
        <v>0.117188</v>
      </c>
    </row>
    <row r="12" customFormat="false" ht="12.8" hidden="false" customHeight="false" outlineLevel="0" collapsed="false">
      <c r="A12" s="0" t="n">
        <v>10</v>
      </c>
      <c r="D12" s="0" t="s">
        <v>29</v>
      </c>
      <c r="F12" s="0" t="s">
        <v>26</v>
      </c>
      <c r="H12" s="0" t="n">
        <v>0.15625</v>
      </c>
      <c r="J12" s="0" t="n">
        <v>0.78125</v>
      </c>
      <c r="L12" s="0" t="n">
        <v>0.429688</v>
      </c>
    </row>
    <row r="13" customFormat="false" ht="12.8" hidden="false" customHeight="false" outlineLevel="0" collapsed="false">
      <c r="A13" s="0" t="n">
        <v>11</v>
      </c>
      <c r="D13" s="0" t="s">
        <v>29</v>
      </c>
      <c r="F13" s="0" t="s">
        <v>27</v>
      </c>
      <c r="H13" s="0" t="n">
        <v>0.195312</v>
      </c>
      <c r="J13" s="0" t="n">
        <v>0.234375</v>
      </c>
      <c r="L13" s="0" t="n">
        <v>0.234375</v>
      </c>
    </row>
    <row r="14" customFormat="false" ht="12.8" hidden="false" customHeight="false" outlineLevel="0" collapsed="false">
      <c r="A14" s="0" t="n">
        <v>12</v>
      </c>
      <c r="D14" s="0" t="s">
        <v>30</v>
      </c>
      <c r="F14" s="0" t="s">
        <v>24</v>
      </c>
      <c r="H14" s="0" t="n">
        <v>0.078125</v>
      </c>
      <c r="J14" s="0" t="n">
        <v>0.15625</v>
      </c>
      <c r="L14" s="0" t="n">
        <v>0.078125</v>
      </c>
    </row>
    <row r="15" customFormat="false" ht="12.8" hidden="false" customHeight="false" outlineLevel="0" collapsed="false">
      <c r="A15" s="0" t="n">
        <v>13</v>
      </c>
      <c r="D15" s="0" t="s">
        <v>30</v>
      </c>
      <c r="F15" s="0" t="s">
        <v>25</v>
      </c>
      <c r="H15" s="0" t="n">
        <v>0.15625</v>
      </c>
      <c r="J15" s="0" t="n">
        <v>0.78125</v>
      </c>
      <c r="L15" s="0" t="n">
        <v>0.15625</v>
      </c>
    </row>
    <row r="16" customFormat="false" ht="12.8" hidden="false" customHeight="false" outlineLevel="0" collapsed="false">
      <c r="A16" s="0" t="n">
        <v>14</v>
      </c>
      <c r="D16" s="0" t="s">
        <v>30</v>
      </c>
      <c r="F16" s="0" t="s">
        <v>26</v>
      </c>
      <c r="H16" s="0" t="n">
        <v>0.15625</v>
      </c>
      <c r="J16" s="0" t="n">
        <v>0.78125</v>
      </c>
      <c r="L16" s="0" t="n">
        <v>0.3125</v>
      </c>
    </row>
    <row r="17" customFormat="false" ht="12.8" hidden="false" customHeight="false" outlineLevel="0" collapsed="false">
      <c r="A17" s="0" t="n">
        <v>15</v>
      </c>
      <c r="D17" s="0" t="s">
        <v>30</v>
      </c>
      <c r="F17" s="0" t="s">
        <v>27</v>
      </c>
      <c r="H17" s="0" t="n">
        <v>0.117188</v>
      </c>
      <c r="J17" s="0" t="n">
        <v>0.234375</v>
      </c>
      <c r="L17" s="0" t="n">
        <v>0.234375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2022-03-12T21:42:49Z</dcterms:created>
  <dc:creator/>
  <dc:description/>
  <dc:language>ja-JP</dc:language>
  <cp:lastModifiedBy/>
  <dcterms:modified xsi:type="dcterms:W3CDTF">2022-03-13T11:27:52Z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