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21\Toronto House Data\"/>
    </mc:Choice>
  </mc:AlternateContent>
  <bookViews>
    <workbookView xWindow="0" yWindow="0" windowWidth="15024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H22" i="1"/>
  <c r="F12" i="1"/>
  <c r="F11" i="1"/>
  <c r="F3" i="1"/>
  <c r="F4" i="1"/>
  <c r="F5" i="1"/>
  <c r="F6" i="1"/>
  <c r="F8" i="1"/>
  <c r="F15" i="1"/>
  <c r="F16" i="1"/>
  <c r="F17" i="1"/>
  <c r="F18" i="1"/>
  <c r="F19" i="1"/>
  <c r="F20" i="1"/>
  <c r="F21" i="1"/>
  <c r="F2" i="1"/>
  <c r="D11" i="1"/>
  <c r="D12" i="1"/>
  <c r="G11" i="1"/>
  <c r="G12" i="1"/>
  <c r="G13" i="1"/>
  <c r="G14" i="1"/>
  <c r="G15" i="1"/>
  <c r="H15" i="1" s="1"/>
  <c r="G16" i="1"/>
  <c r="H16" i="1" s="1"/>
  <c r="G17" i="1"/>
  <c r="H17" i="1" s="1"/>
  <c r="G18" i="1"/>
  <c r="H18" i="1" s="1"/>
  <c r="G19" i="1"/>
  <c r="G20" i="1"/>
  <c r="G21" i="1"/>
  <c r="G10" i="1"/>
  <c r="C11" i="1"/>
  <c r="C12" i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10" i="1"/>
  <c r="D10" i="1" s="1"/>
  <c r="D22" i="1" l="1"/>
  <c r="F22" i="1"/>
  <c r="H14" i="1"/>
  <c r="H21" i="1"/>
  <c r="H19" i="1"/>
  <c r="H11" i="1"/>
  <c r="H20" i="1"/>
  <c r="H10" i="1"/>
  <c r="H13" i="1"/>
  <c r="H12" i="1"/>
</calcChain>
</file>

<file path=xl/sharedStrings.xml><?xml version="1.0" encoding="utf-8"?>
<sst xmlns="http://schemas.openxmlformats.org/spreadsheetml/2006/main" count="9" uniqueCount="7">
  <si>
    <t>Year</t>
  </si>
  <si>
    <t>Toronto Detached Homes - Jan</t>
  </si>
  <si>
    <t>Moving average - 3 yr</t>
  </si>
  <si>
    <t>Error</t>
  </si>
  <si>
    <t>Expoential moving average</t>
  </si>
  <si>
    <t>LR</t>
  </si>
  <si>
    <t>avg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</si>
</sst>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0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1" fontId="0" fillId="0" borderId="0" xfId="1" applyNumberFormat="1" applyFont="1"/>
    <xf numFmtId="43" fontId="0" fillId="0" borderId="0" xfId="1" applyFont="1"/>
    <xf numFmtId="170" fontId="0" fillId="0" borderId="0" xfId="1" applyNumberFormat="1" applyFont="1"/>
    <xf numFmtId="0" fontId="2" fillId="0" borderId="0" xfId="0" applyFont="1" applyAlignment="1">
      <alignment horizontal="left" vertical="center"/>
    </xf>
    <xf numFmtId="1" fontId="0" fillId="2" borderId="0" xfId="0" applyNumberFormat="1" applyFill="1"/>
    <xf numFmtId="170" fontId="0" fillId="2" borderId="0" xfId="1" applyNumberFormat="1" applyFont="1" applyFill="1"/>
    <xf numFmtId="0" fontId="0" fillId="2" borderId="0" xfId="0" applyFill="1"/>
    <xf numFmtId="1" fontId="0" fillId="2" borderId="0" xfId="1" applyNumberFormat="1" applyFont="1" applyFill="1"/>
    <xf numFmtId="0" fontId="2" fillId="2" borderId="0" xfId="0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23" sqref="A23"/>
    </sheetView>
  </sheetViews>
  <sheetFormatPr defaultRowHeight="14.4" x14ac:dyDescent="0.3"/>
  <cols>
    <col min="2" max="2" width="26.6640625" bestFit="1" customWidth="1"/>
    <col min="3" max="3" width="18.6640625" bestFit="1" customWidth="1"/>
    <col min="4" max="5" width="18.6640625" customWidth="1"/>
    <col min="6" max="6" width="25.5546875" bestFit="1" customWidth="1"/>
    <col min="7" max="7" width="23.109375" bestFit="1" customWidth="1"/>
    <col min="8" max="8" width="11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3</v>
      </c>
      <c r="G1" t="s">
        <v>4</v>
      </c>
      <c r="H1" t="s">
        <v>3</v>
      </c>
    </row>
    <row r="2" spans="1:8" x14ac:dyDescent="0.3">
      <c r="A2">
        <v>2001</v>
      </c>
      <c r="B2" s="2">
        <v>266602</v>
      </c>
      <c r="E2" s="5">
        <v>147909.35784621999</v>
      </c>
      <c r="F2" s="4">
        <f>B2-E2</f>
        <v>118692.64215378001</v>
      </c>
    </row>
    <row r="3" spans="1:8" x14ac:dyDescent="0.3">
      <c r="A3">
        <v>2002</v>
      </c>
      <c r="B3" s="2">
        <v>285269</v>
      </c>
      <c r="E3" s="5">
        <v>185372.08370451999</v>
      </c>
      <c r="F3" s="4">
        <f t="shared" ref="F3:F21" si="0">B3-E3</f>
        <v>99896.916295480012</v>
      </c>
    </row>
    <row r="4" spans="1:8" x14ac:dyDescent="0.3">
      <c r="A4">
        <v>2003</v>
      </c>
      <c r="B4" s="2">
        <v>310855</v>
      </c>
      <c r="E4" s="5">
        <v>223286.16770568999</v>
      </c>
      <c r="F4" s="4">
        <f t="shared" si="0"/>
        <v>87568.832294310007</v>
      </c>
    </row>
    <row r="5" spans="1:8" x14ac:dyDescent="0.3">
      <c r="A5">
        <v>2004</v>
      </c>
      <c r="B5" s="2">
        <v>339620</v>
      </c>
      <c r="E5" s="5">
        <v>262554.32613547001</v>
      </c>
      <c r="F5" s="4">
        <f t="shared" si="0"/>
        <v>77065.673864529992</v>
      </c>
    </row>
    <row r="6" spans="1:8" x14ac:dyDescent="0.3">
      <c r="A6">
        <v>2005</v>
      </c>
      <c r="B6" s="2">
        <v>361408</v>
      </c>
      <c r="E6" s="5">
        <v>301822.48456524999</v>
      </c>
      <c r="F6" s="4">
        <f t="shared" si="0"/>
        <v>59585.515434750007</v>
      </c>
    </row>
    <row r="7" spans="1:8" x14ac:dyDescent="0.3">
      <c r="A7">
        <v>2006</v>
      </c>
      <c r="B7" s="2">
        <v>353000</v>
      </c>
      <c r="F7" s="4"/>
    </row>
    <row r="8" spans="1:8" x14ac:dyDescent="0.3">
      <c r="A8">
        <v>2007</v>
      </c>
      <c r="B8" s="2">
        <v>411132</v>
      </c>
      <c r="E8" s="5">
        <v>383518.30842491001</v>
      </c>
      <c r="F8" s="4">
        <f t="shared" si="0"/>
        <v>27613.691575089993</v>
      </c>
    </row>
    <row r="9" spans="1:8" x14ac:dyDescent="0.3">
      <c r="A9">
        <v>2008</v>
      </c>
      <c r="B9" s="2">
        <v>429794</v>
      </c>
      <c r="E9" s="5">
        <v>425494.61571192002</v>
      </c>
      <c r="F9" s="4">
        <f t="shared" si="0"/>
        <v>4299.3842880799784</v>
      </c>
    </row>
    <row r="10" spans="1:8" x14ac:dyDescent="0.3">
      <c r="A10">
        <v>2009</v>
      </c>
      <c r="B10" s="2">
        <v>449244</v>
      </c>
      <c r="C10" s="1">
        <f>AVERAGE(B7:B9)</f>
        <v>397975.33333333331</v>
      </c>
      <c r="D10" s="4">
        <f>B10-C10</f>
        <v>51268.666666666686</v>
      </c>
      <c r="E10" s="1"/>
      <c r="F10" s="4"/>
      <c r="G10">
        <f>(B9*3+B8*2+B7*1)/6</f>
        <v>410774.33333333331</v>
      </c>
      <c r="H10" s="4">
        <f>G10-B10</f>
        <v>-38469.666666666686</v>
      </c>
    </row>
    <row r="11" spans="1:8" x14ac:dyDescent="0.3">
      <c r="A11">
        <v>2010</v>
      </c>
      <c r="B11" s="2">
        <v>473441</v>
      </c>
      <c r="C11" s="1">
        <f t="shared" ref="C11:C21" si="1">AVERAGE(B8:B10)</f>
        <v>430056.66666666669</v>
      </c>
      <c r="D11" s="4">
        <f t="shared" ref="D11:D21" si="2">B11-C11</f>
        <v>43384.333333333314</v>
      </c>
      <c r="E11" s="5">
        <v>511252.66285741999</v>
      </c>
      <c r="F11" s="4">
        <f>(B11-E11)*-1</f>
        <v>37811.662857419986</v>
      </c>
      <c r="G11">
        <f>(B10*3+B9*2+B8*1)/6</f>
        <v>436408.66666666669</v>
      </c>
      <c r="H11" s="4">
        <f>G11-B11</f>
        <v>-37032.333333333314</v>
      </c>
    </row>
    <row r="12" spans="1:8" x14ac:dyDescent="0.3">
      <c r="A12">
        <v>2011</v>
      </c>
      <c r="B12" s="2">
        <v>534238</v>
      </c>
      <c r="C12" s="1">
        <f t="shared" si="1"/>
        <v>450826.33333333331</v>
      </c>
      <c r="D12" s="4">
        <f t="shared" si="2"/>
        <v>83411.666666666686</v>
      </c>
      <c r="E12" s="5">
        <v>553680.32828729996</v>
      </c>
      <c r="F12" s="4">
        <f>(B12-E12)*-1</f>
        <v>19442.328287299955</v>
      </c>
      <c r="G12">
        <f>(B11*3+B10*2+B9*1)/6</f>
        <v>458100.83333333331</v>
      </c>
      <c r="H12" s="4">
        <f>G12-B12</f>
        <v>-76137.166666666686</v>
      </c>
    </row>
    <row r="13" spans="1:8" x14ac:dyDescent="0.3">
      <c r="A13">
        <v>2012</v>
      </c>
      <c r="B13" s="2">
        <v>579592</v>
      </c>
      <c r="C13" s="1">
        <f t="shared" si="1"/>
        <v>485641</v>
      </c>
      <c r="D13" s="4">
        <f t="shared" si="2"/>
        <v>93951</v>
      </c>
      <c r="E13" s="1"/>
      <c r="F13" s="4"/>
      <c r="G13">
        <f>(B12*3+B11*2+B10*1)/6</f>
        <v>499806.66666666669</v>
      </c>
      <c r="H13" s="4">
        <f>G13-B13</f>
        <v>-79785.333333333314</v>
      </c>
    </row>
    <row r="14" spans="1:8" x14ac:dyDescent="0.3">
      <c r="A14">
        <v>2013</v>
      </c>
      <c r="B14" s="2">
        <v>627066</v>
      </c>
      <c r="C14" s="1">
        <f t="shared" si="1"/>
        <v>529090.33333333337</v>
      </c>
      <c r="D14" s="4">
        <f t="shared" si="2"/>
        <v>97975.666666666628</v>
      </c>
      <c r="E14" s="1"/>
      <c r="F14" s="4"/>
      <c r="G14">
        <f>(B13*3+B12*2+B11*1)/6</f>
        <v>546782.16666666663</v>
      </c>
      <c r="H14" s="4">
        <f>G14-B14</f>
        <v>-80283.833333333372</v>
      </c>
    </row>
    <row r="15" spans="1:8" x14ac:dyDescent="0.3">
      <c r="A15">
        <v>2014</v>
      </c>
      <c r="B15" s="2">
        <v>678080</v>
      </c>
      <c r="C15" s="1">
        <f t="shared" si="1"/>
        <v>580298.66666666663</v>
      </c>
      <c r="D15" s="4">
        <f t="shared" si="2"/>
        <v>97781.333333333372</v>
      </c>
      <c r="E15" s="5">
        <v>645757.389433</v>
      </c>
      <c r="F15" s="4">
        <f t="shared" si="0"/>
        <v>32322.610566999996</v>
      </c>
      <c r="G15">
        <f>(B14*3+B13*2+B12*1)/6</f>
        <v>595770</v>
      </c>
      <c r="H15" s="4">
        <f>G15-B15</f>
        <v>-82310</v>
      </c>
    </row>
    <row r="16" spans="1:8" x14ac:dyDescent="0.3">
      <c r="A16">
        <v>2015</v>
      </c>
      <c r="B16" s="2">
        <v>751112</v>
      </c>
      <c r="C16" s="1">
        <f t="shared" si="1"/>
        <v>628246</v>
      </c>
      <c r="D16" s="4">
        <f t="shared" si="2"/>
        <v>122866</v>
      </c>
      <c r="E16" s="5">
        <v>677352.45943397004</v>
      </c>
      <c r="F16" s="4">
        <f t="shared" si="0"/>
        <v>73759.540566029958</v>
      </c>
      <c r="G16">
        <f>(B15*3+B14*2+B13*1)/6</f>
        <v>644660.66666666663</v>
      </c>
      <c r="H16" s="4">
        <f>G16-B16</f>
        <v>-106451.33333333337</v>
      </c>
    </row>
    <row r="17" spans="1:8" x14ac:dyDescent="0.3">
      <c r="A17">
        <v>2016</v>
      </c>
      <c r="B17" s="2">
        <v>821499</v>
      </c>
      <c r="C17" s="1">
        <f t="shared" si="1"/>
        <v>685419.33333333337</v>
      </c>
      <c r="D17" s="4">
        <f t="shared" si="2"/>
        <v>136079.66666666663</v>
      </c>
      <c r="E17" s="5">
        <v>709398.88757781999</v>
      </c>
      <c r="F17" s="4">
        <f t="shared" si="0"/>
        <v>112100.11242218001</v>
      </c>
      <c r="G17">
        <f>(B16*3+B15*2+B14*1)/6</f>
        <v>706093.66666666663</v>
      </c>
      <c r="H17" s="4">
        <f>G17-B17</f>
        <v>-115405.33333333337</v>
      </c>
    </row>
    <row r="18" spans="1:8" x14ac:dyDescent="0.3">
      <c r="A18" s="8">
        <v>2017</v>
      </c>
      <c r="B18" s="9">
        <v>957415</v>
      </c>
      <c r="C18" s="6">
        <f t="shared" si="1"/>
        <v>750230.33333333337</v>
      </c>
      <c r="D18" s="7">
        <f t="shared" si="2"/>
        <v>207184.66666666663</v>
      </c>
      <c r="E18" s="10">
        <v>741896.67386453005</v>
      </c>
      <c r="F18" s="7">
        <f t="shared" si="0"/>
        <v>215518.32613546995</v>
      </c>
      <c r="G18" s="8">
        <f>(B17*3+B16*2+B15*1)/6</f>
        <v>774133.5</v>
      </c>
      <c r="H18" s="7">
        <f>G18-B18</f>
        <v>-183281.5</v>
      </c>
    </row>
    <row r="19" spans="1:8" x14ac:dyDescent="0.3">
      <c r="A19" s="8">
        <v>2018</v>
      </c>
      <c r="B19" s="9">
        <v>1105680</v>
      </c>
      <c r="C19" s="6">
        <f t="shared" si="1"/>
        <v>843342</v>
      </c>
      <c r="D19" s="7">
        <f t="shared" si="2"/>
        <v>262338</v>
      </c>
      <c r="E19" s="10">
        <v>774394.46015125001</v>
      </c>
      <c r="F19" s="7">
        <f t="shared" si="0"/>
        <v>331285.53984874999</v>
      </c>
      <c r="G19" s="8">
        <f>(B18*3+B17*2+B16*1)/6</f>
        <v>877725.83333333337</v>
      </c>
      <c r="H19" s="7">
        <f>G19-B19</f>
        <v>-227954.16666666663</v>
      </c>
    </row>
    <row r="20" spans="1:8" x14ac:dyDescent="0.3">
      <c r="A20">
        <v>2019</v>
      </c>
      <c r="B20" s="2">
        <v>1024821</v>
      </c>
      <c r="C20" s="1">
        <f t="shared" si="1"/>
        <v>961531.33333333337</v>
      </c>
      <c r="D20" s="4">
        <f t="shared" si="2"/>
        <v>63289.666666666628</v>
      </c>
      <c r="E20" s="5">
        <v>800121.87429489999</v>
      </c>
      <c r="F20" s="4">
        <f t="shared" si="0"/>
        <v>224699.12570510001</v>
      </c>
      <c r="G20">
        <f>(B19*3+B18*2+B17*1)/6</f>
        <v>1008894.8333333334</v>
      </c>
      <c r="H20" s="4">
        <f>G20-B20</f>
        <v>-15926.166666666628</v>
      </c>
    </row>
    <row r="21" spans="1:8" x14ac:dyDescent="0.3">
      <c r="A21">
        <v>2020</v>
      </c>
      <c r="B21" s="3">
        <v>1046713</v>
      </c>
      <c r="C21" s="1">
        <f t="shared" si="1"/>
        <v>1029305.3333333334</v>
      </c>
      <c r="D21" s="4">
        <f t="shared" si="2"/>
        <v>17407.666666666628</v>
      </c>
      <c r="E21" s="5">
        <v>826300.64658141998</v>
      </c>
      <c r="F21" s="4">
        <f t="shared" si="0"/>
        <v>220412.35341858002</v>
      </c>
      <c r="G21">
        <f>(B20*3+B19*2+B18*1)/6</f>
        <v>1040539.6666666666</v>
      </c>
      <c r="H21" s="4">
        <f>G21-B21</f>
        <v>-6173.3333333333721</v>
      </c>
    </row>
    <row r="22" spans="1:8" x14ac:dyDescent="0.3">
      <c r="A22" t="s">
        <v>6</v>
      </c>
      <c r="D22" s="4">
        <f>AVERAGE(D10:D21)</f>
        <v>106411.52777777775</v>
      </c>
      <c r="E22" s="4"/>
      <c r="F22" s="4">
        <f>AVERAGE(F2:F21)</f>
        <v>108879.64098211563</v>
      </c>
      <c r="H22" s="4">
        <f>AVERAGE(H10:H21)*-1</f>
        <v>87434.180555555562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Wong</dc:creator>
  <cp:lastModifiedBy>Kevin Wong</cp:lastModifiedBy>
  <dcterms:created xsi:type="dcterms:W3CDTF">2021-07-12T22:40:16Z</dcterms:created>
  <dcterms:modified xsi:type="dcterms:W3CDTF">2021-07-12T23:11:21Z</dcterms:modified>
</cp:coreProperties>
</file>