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os\Medicina\consultorio\IA\"/>
    </mc:Choice>
  </mc:AlternateContent>
  <xr:revisionPtr revIDLastSave="0" documentId="13_ncr:1_{0E10FE31-0CA4-4763-960B-B4AF6D8986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7" i="1" l="1"/>
  <c r="H67" i="1"/>
  <c r="G67" i="1"/>
  <c r="F67" i="1"/>
  <c r="E67" i="1"/>
  <c r="D67" i="1"/>
  <c r="C67" i="1"/>
  <c r="I48" i="1"/>
  <c r="H48" i="1"/>
  <c r="G48" i="1"/>
  <c r="F48" i="1"/>
  <c r="E48" i="1"/>
  <c r="D48" i="1"/>
  <c r="C48" i="1"/>
  <c r="I46" i="1"/>
  <c r="I43" i="1"/>
  <c r="H43" i="1"/>
  <c r="G43" i="1"/>
  <c r="M41" i="1"/>
  <c r="L41" i="1"/>
  <c r="K41" i="1"/>
  <c r="J41" i="1"/>
  <c r="I41" i="1"/>
  <c r="J34" i="1"/>
  <c r="I34" i="1"/>
  <c r="H34" i="1"/>
  <c r="G34" i="1"/>
  <c r="F34" i="1"/>
  <c r="E34" i="1"/>
  <c r="D34" i="1"/>
  <c r="C34" i="1"/>
  <c r="D33" i="1"/>
  <c r="C33" i="1"/>
  <c r="H31" i="1"/>
  <c r="C31" i="1"/>
  <c r="D15" i="1"/>
  <c r="M10" i="1"/>
  <c r="M8" i="1"/>
  <c r="L8" i="1"/>
  <c r="K8" i="1"/>
  <c r="J8" i="1"/>
  <c r="I8" i="1"/>
  <c r="H8" i="1"/>
  <c r="H5" i="1"/>
  <c r="K3" i="1"/>
</calcChain>
</file>

<file path=xl/sharedStrings.xml><?xml version="1.0" encoding="utf-8"?>
<sst xmlns="http://schemas.openxmlformats.org/spreadsheetml/2006/main" count="152" uniqueCount="89">
  <si>
    <t>netflix</t>
  </si>
  <si>
    <t>VISA Patagonia</t>
  </si>
  <si>
    <t>Master patagonia</t>
  </si>
  <si>
    <t>Visa Nativa B nacion</t>
  </si>
  <si>
    <t>Nativa master B nacion</t>
  </si>
  <si>
    <t>club Macabi x2</t>
  </si>
  <si>
    <t>club regatas ana</t>
  </si>
  <si>
    <t>mantenimiento</t>
  </si>
  <si>
    <t>incomes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</si>
  <si>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</si>
  <si>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</si>
  <si>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</si>
  <si>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</si>
  <si>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</si>
  <si>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</si>
  <si>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</si>
  <si>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</si>
  <si>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</si>
  <si>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</si>
  <si>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</si>
  <si>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social works per consulting office</t>
  </si>
  <si>
    <t>Cash consulting office</t>
  </si>
  <si>
    <t>soceial work OSDE consulting office</t>
  </si>
  <si>
    <t>investments (candela machine, venus machine)</t>
  </si>
  <si>
    <t>management CPE (consulting office)</t>
  </si>
  <si>
    <t>university hospital salary</t>
  </si>
  <si>
    <t>teaching salary university career</t>
  </si>
  <si>
    <t>extras</t>
  </si>
  <si>
    <t>food quota</t>
  </si>
  <si>
    <t>office rental</t>
  </si>
  <si>
    <t>disposable material</t>
  </si>
  <si>
    <t>malpractice insurance</t>
  </si>
  <si>
    <t>retirement Arte de curar</t>
  </si>
  <si>
    <t>parking and travel expenses</t>
  </si>
  <si>
    <t>taxes</t>
  </si>
  <si>
    <t>counter</t>
  </si>
  <si>
    <t>cell phone</t>
  </si>
  <si>
    <t>life insurance</t>
  </si>
  <si>
    <t>personal social work</t>
  </si>
  <si>
    <t>club</t>
  </si>
  <si>
    <t>outgoings work</t>
  </si>
  <si>
    <t>outgoings personal</t>
  </si>
  <si>
    <t>outgoing house</t>
  </si>
  <si>
    <t>Electric company</t>
  </si>
  <si>
    <t>gas company</t>
  </si>
  <si>
    <t>internet and tv</t>
  </si>
  <si>
    <t>phone company</t>
  </si>
  <si>
    <t>Housekeeping</t>
  </si>
  <si>
    <t>travel housekeeping</t>
  </si>
  <si>
    <t>taxes housekeeping</t>
  </si>
  <si>
    <t>home expenses</t>
  </si>
  <si>
    <t>gardener</t>
  </si>
  <si>
    <t>home insurance</t>
  </si>
  <si>
    <t>house maintenance</t>
  </si>
  <si>
    <t>donation</t>
  </si>
  <si>
    <t>real estate tax</t>
  </si>
  <si>
    <t>outgoing credit cards</t>
  </si>
  <si>
    <t>outogoing daughters</t>
  </si>
  <si>
    <t>Variable expends</t>
  </si>
  <si>
    <t>outgoing car</t>
  </si>
  <si>
    <t>damsu (social work)</t>
  </si>
  <si>
    <t>synagogue</t>
  </si>
  <si>
    <t>cloths</t>
  </si>
  <si>
    <t>psychology zoe</t>
  </si>
  <si>
    <t>psychology ana</t>
  </si>
  <si>
    <t>phones zoe and ana</t>
  </si>
  <si>
    <t>graduate trip to Ana</t>
  </si>
  <si>
    <t>monthly payment</t>
  </si>
  <si>
    <t>school issues</t>
  </si>
  <si>
    <t>pre-university courseAna</t>
  </si>
  <si>
    <t>travel expenses</t>
  </si>
  <si>
    <t>trips</t>
  </si>
  <si>
    <t>Ana driving classes</t>
  </si>
  <si>
    <t xml:space="preserve"> 18 birthday ana</t>
  </si>
  <si>
    <t>various installments</t>
  </si>
  <si>
    <t>vegetables</t>
  </si>
  <si>
    <t>meat</t>
  </si>
  <si>
    <t>supermarket</t>
  </si>
  <si>
    <t>fish</t>
  </si>
  <si>
    <t>restaurants</t>
  </si>
  <si>
    <t>medicines</t>
  </si>
  <si>
    <t>naphtha</t>
  </si>
  <si>
    <t>automobile tax</t>
  </si>
  <si>
    <t>jeep fee + insurance</t>
  </si>
  <si>
    <t>insurance</t>
  </si>
  <si>
    <t>jeep installment advance</t>
  </si>
  <si>
    <t>moto fee</t>
  </si>
  <si>
    <t>tax moto</t>
  </si>
  <si>
    <t>insurancemoto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</si>
</sst>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16" fontId="0" fillId="3" borderId="2" xfId="0" applyNumberFormat="1" applyFill="1" applyBorder="1"/>
    <xf numFmtId="0" fontId="0" fillId="3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0" fontId="0" fillId="0" borderId="4" xfId="0" applyBorder="1"/>
    <xf numFmtId="0" fontId="2" fillId="4" borderId="5" xfId="0" applyFont="1" applyFill="1" applyBorder="1"/>
    <xf numFmtId="0" fontId="0" fillId="0" borderId="16" xfId="0" applyBorder="1"/>
    <xf numFmtId="0" fontId="0" fillId="0" borderId="17" xfId="0" applyBorder="1"/>
    <xf numFmtId="0" fontId="0" fillId="4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8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0" fillId="0" borderId="23" xfId="0" applyBorder="1"/>
    <xf numFmtId="0" fontId="0" fillId="5" borderId="13" xfId="0" applyFill="1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6" borderId="1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6" borderId="8" xfId="0" applyFill="1" applyBorder="1"/>
    <xf numFmtId="0" fontId="4" fillId="0" borderId="6" xfId="0" applyFont="1" applyBorder="1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32" xfId="0" applyFont="1" applyBorder="1"/>
    <xf numFmtId="0" fontId="0" fillId="0" borderId="1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workbookViewId="0">
      <selection activeCell="P63" sqref="P63"/>
    </sheetView>
  </sheetViews>
  <sheetFormatPr baseColWidth="10" defaultColWidth="9.140625" defaultRowHeight="15" x14ac:dyDescent="0.25"/>
  <cols>
    <col min="1" max="1" width="21.85546875" customWidth="1"/>
    <col min="2" max="2" width="35.5703125" customWidth="1"/>
  </cols>
  <sheetData>
    <row r="1" spans="1:13" ht="15.75" thickBot="1" x14ac:dyDescent="0.3">
      <c r="B1">
        <v>2022</v>
      </c>
    </row>
    <row r="2" spans="1:13" ht="15.75" thickBot="1" x14ac:dyDescent="0.3">
      <c r="B2" s="1" t="s">
        <v>8</v>
      </c>
      <c r="C2" s="2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</row>
    <row r="3" spans="1:13" ht="15.75" thickBot="1" x14ac:dyDescent="0.3">
      <c r="A3" s="1" t="s">
        <v>8</v>
      </c>
      <c r="B3" s="4" t="s">
        <v>20</v>
      </c>
      <c r="C3" s="5">
        <v>99575</v>
      </c>
      <c r="D3" s="6">
        <v>156323</v>
      </c>
      <c r="E3" s="6">
        <v>135524</v>
      </c>
      <c r="F3" s="6">
        <v>50571</v>
      </c>
      <c r="G3" s="6">
        <v>104250</v>
      </c>
      <c r="H3" s="6">
        <v>127311</v>
      </c>
      <c r="I3" s="6">
        <v>186049</v>
      </c>
      <c r="J3" s="6">
        <v>113180</v>
      </c>
      <c r="K3" s="7">
        <f>65470+61114</f>
        <v>126584</v>
      </c>
      <c r="L3" s="7">
        <v>87739</v>
      </c>
      <c r="M3" s="7">
        <v>114480</v>
      </c>
    </row>
    <row r="4" spans="1:13" ht="15.75" thickBot="1" x14ac:dyDescent="0.3">
      <c r="A4" s="1" t="s">
        <v>8</v>
      </c>
      <c r="B4" s="8" t="s">
        <v>21</v>
      </c>
      <c r="C4" s="9">
        <v>0</v>
      </c>
      <c r="D4" s="10">
        <v>115450</v>
      </c>
      <c r="E4" s="10">
        <v>91700</v>
      </c>
      <c r="F4" s="10">
        <v>71700</v>
      </c>
      <c r="G4" s="10">
        <v>69100</v>
      </c>
      <c r="H4" s="10">
        <v>114850</v>
      </c>
      <c r="I4" s="10">
        <v>96000</v>
      </c>
      <c r="J4" s="10">
        <v>157700</v>
      </c>
      <c r="K4" s="10">
        <v>177100</v>
      </c>
      <c r="L4" s="10">
        <v>106300</v>
      </c>
      <c r="M4" s="10">
        <v>194500</v>
      </c>
    </row>
    <row r="5" spans="1:13" ht="15.75" thickBot="1" x14ac:dyDescent="0.3">
      <c r="A5" s="1" t="s">
        <v>8</v>
      </c>
      <c r="B5" s="8" t="s">
        <v>22</v>
      </c>
      <c r="C5" s="9">
        <v>89997</v>
      </c>
      <c r="D5" s="10">
        <v>148625</v>
      </c>
      <c r="E5" s="10">
        <v>93063</v>
      </c>
      <c r="F5" s="10">
        <v>134593</v>
      </c>
      <c r="G5" s="11">
        <v>5400</v>
      </c>
      <c r="H5" s="10">
        <f>56997+56338</f>
        <v>113335</v>
      </c>
      <c r="I5" s="10">
        <v>181898</v>
      </c>
      <c r="J5" s="10">
        <v>115849</v>
      </c>
      <c r="K5" s="10">
        <v>193981</v>
      </c>
      <c r="L5" s="10">
        <v>150882</v>
      </c>
      <c r="M5" s="10">
        <v>139014</v>
      </c>
    </row>
    <row r="6" spans="1:13" ht="15.75" thickBot="1" x14ac:dyDescent="0.3">
      <c r="A6" s="1" t="s">
        <v>8</v>
      </c>
      <c r="B6" s="8" t="s">
        <v>23</v>
      </c>
      <c r="C6" s="12">
        <v>59473</v>
      </c>
      <c r="D6" s="12">
        <v>56504</v>
      </c>
      <c r="E6" s="12">
        <v>57698</v>
      </c>
      <c r="F6" s="12">
        <v>54332</v>
      </c>
      <c r="G6" s="12">
        <v>55274</v>
      </c>
      <c r="H6" s="12">
        <v>57049</v>
      </c>
      <c r="I6" s="12">
        <v>68048</v>
      </c>
      <c r="J6" s="10">
        <v>110700</v>
      </c>
      <c r="K6" s="10">
        <v>94130</v>
      </c>
      <c r="L6" s="10">
        <v>75880</v>
      </c>
      <c r="M6" s="10">
        <v>145524</v>
      </c>
    </row>
    <row r="7" spans="1:13" ht="15.75" thickBot="1" x14ac:dyDescent="0.3">
      <c r="A7" s="1" t="s">
        <v>8</v>
      </c>
      <c r="B7" s="8" t="s">
        <v>24</v>
      </c>
      <c r="C7" s="9">
        <v>7500</v>
      </c>
      <c r="D7" s="10">
        <v>7500</v>
      </c>
      <c r="E7" s="10">
        <v>10000</v>
      </c>
      <c r="F7" s="10">
        <v>10000</v>
      </c>
      <c r="G7" s="10">
        <v>10000</v>
      </c>
      <c r="H7" s="10">
        <v>10000</v>
      </c>
      <c r="I7" s="10">
        <v>10000</v>
      </c>
      <c r="J7" s="10">
        <v>10000</v>
      </c>
      <c r="K7" s="10">
        <v>10000</v>
      </c>
      <c r="L7" s="10">
        <v>10000</v>
      </c>
      <c r="M7" s="10">
        <v>10000</v>
      </c>
    </row>
    <row r="8" spans="1:13" ht="15.75" thickBot="1" x14ac:dyDescent="0.3">
      <c r="A8" s="1" t="s">
        <v>8</v>
      </c>
      <c r="B8" s="8" t="s">
        <v>25</v>
      </c>
      <c r="C8" s="12">
        <v>125076</v>
      </c>
      <c r="D8" s="12">
        <v>139025</v>
      </c>
      <c r="E8" s="12">
        <v>160267</v>
      </c>
      <c r="F8" s="12">
        <v>157920</v>
      </c>
      <c r="G8" s="12">
        <v>157316</v>
      </c>
      <c r="H8" s="12">
        <f>163003+91214</f>
        <v>254217</v>
      </c>
      <c r="I8" s="12">
        <f>196308+46788</f>
        <v>243096</v>
      </c>
      <c r="J8" s="10">
        <f>193981+57983</f>
        <v>251964</v>
      </c>
      <c r="K8" s="10">
        <f>212597+54663</f>
        <v>267260</v>
      </c>
      <c r="L8" s="10">
        <f>209032+54663</f>
        <v>263695</v>
      </c>
      <c r="M8" s="10">
        <f>209032+67413</f>
        <v>276445</v>
      </c>
    </row>
    <row r="9" spans="1:13" ht="15.75" thickBot="1" x14ac:dyDescent="0.3">
      <c r="A9" s="1" t="s">
        <v>8</v>
      </c>
      <c r="B9" s="8" t="s">
        <v>26</v>
      </c>
      <c r="C9" s="9">
        <v>0</v>
      </c>
      <c r="D9" s="10">
        <v>0</v>
      </c>
      <c r="E9" s="10">
        <v>0</v>
      </c>
      <c r="F9" s="10">
        <v>0</v>
      </c>
      <c r="G9" s="10">
        <v>84000</v>
      </c>
      <c r="H9" s="10">
        <v>48000</v>
      </c>
      <c r="I9" s="10">
        <v>30000</v>
      </c>
      <c r="J9" s="10">
        <v>30000</v>
      </c>
      <c r="K9" s="10">
        <v>30000</v>
      </c>
      <c r="L9" s="10">
        <v>30000</v>
      </c>
      <c r="M9" s="10">
        <v>30000</v>
      </c>
    </row>
    <row r="10" spans="1:13" ht="15.75" thickBot="1" x14ac:dyDescent="0.3">
      <c r="A10" s="1" t="s">
        <v>8</v>
      </c>
      <c r="B10" s="8" t="s">
        <v>27</v>
      </c>
      <c r="C10" s="9">
        <v>0</v>
      </c>
      <c r="D10" s="10">
        <v>0</v>
      </c>
      <c r="E10" s="10">
        <v>0</v>
      </c>
      <c r="F10" s="10">
        <v>50000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50000</v>
      </c>
      <c r="M10" s="10">
        <f>57000+123000</f>
        <v>180000</v>
      </c>
    </row>
    <row r="11" spans="1:13" ht="15.75" thickBot="1" x14ac:dyDescent="0.3">
      <c r="A11" s="1" t="s">
        <v>8</v>
      </c>
      <c r="B11" s="14" t="s">
        <v>28</v>
      </c>
      <c r="C11" s="15">
        <v>49651</v>
      </c>
      <c r="D11" s="16">
        <v>51637</v>
      </c>
      <c r="E11" s="16">
        <v>53702</v>
      </c>
      <c r="F11" s="16">
        <v>56225</v>
      </c>
      <c r="G11" s="16">
        <v>59990</v>
      </c>
      <c r="H11" s="16">
        <v>63289</v>
      </c>
      <c r="I11" s="16">
        <v>66517</v>
      </c>
      <c r="J11" s="16">
        <v>70042</v>
      </c>
      <c r="K11" s="16">
        <v>75225</v>
      </c>
      <c r="L11" s="16">
        <v>80490</v>
      </c>
      <c r="M11" s="16">
        <v>85319</v>
      </c>
    </row>
    <row r="12" spans="1:13" x14ac:dyDescent="0.25">
      <c r="A12" s="18" t="s">
        <v>40</v>
      </c>
      <c r="B12" s="19" t="s">
        <v>29</v>
      </c>
      <c r="C12" s="20">
        <v>36000</v>
      </c>
      <c r="D12" s="7">
        <v>36000</v>
      </c>
      <c r="E12" s="7">
        <v>36000</v>
      </c>
      <c r="F12" s="7">
        <v>36000</v>
      </c>
      <c r="G12" s="7">
        <v>36000</v>
      </c>
      <c r="H12" s="7">
        <v>43200</v>
      </c>
      <c r="I12" s="7">
        <v>43200</v>
      </c>
      <c r="J12" s="7">
        <v>43200</v>
      </c>
      <c r="K12" s="7">
        <v>49500</v>
      </c>
      <c r="L12" s="7">
        <v>49500</v>
      </c>
      <c r="M12" s="7">
        <v>49500</v>
      </c>
    </row>
    <row r="13" spans="1:13" x14ac:dyDescent="0.25">
      <c r="A13" s="18" t="s">
        <v>40</v>
      </c>
      <c r="B13" s="9" t="s">
        <v>30</v>
      </c>
      <c r="C13" s="10">
        <v>4680</v>
      </c>
      <c r="D13" s="10">
        <v>180</v>
      </c>
      <c r="E13" s="10">
        <v>5760</v>
      </c>
      <c r="F13" s="10">
        <v>8640</v>
      </c>
      <c r="G13" s="10">
        <v>7380</v>
      </c>
      <c r="H13" s="10">
        <v>0</v>
      </c>
      <c r="I13" s="10">
        <v>14130</v>
      </c>
      <c r="J13" s="10">
        <v>11520</v>
      </c>
      <c r="K13" s="10">
        <v>10080</v>
      </c>
      <c r="L13" s="10">
        <v>7560</v>
      </c>
      <c r="M13" s="10">
        <v>7680</v>
      </c>
    </row>
    <row r="14" spans="1:13" x14ac:dyDescent="0.25">
      <c r="A14" s="18" t="s">
        <v>40</v>
      </c>
      <c r="B14" s="9" t="s">
        <v>31</v>
      </c>
      <c r="C14" s="10">
        <v>2600</v>
      </c>
      <c r="D14" s="10">
        <v>2600</v>
      </c>
      <c r="E14" s="10">
        <v>2600</v>
      </c>
      <c r="F14" s="10">
        <v>2600</v>
      </c>
      <c r="G14" s="10">
        <v>2600</v>
      </c>
      <c r="H14" s="10">
        <v>2600</v>
      </c>
      <c r="I14" s="10">
        <v>2600</v>
      </c>
      <c r="J14" s="10">
        <v>2600</v>
      </c>
      <c r="K14" s="10">
        <v>2600</v>
      </c>
      <c r="L14" s="10">
        <v>2600</v>
      </c>
      <c r="M14" s="10">
        <v>2600</v>
      </c>
    </row>
    <row r="15" spans="1:13" x14ac:dyDescent="0.25">
      <c r="A15" s="18" t="s">
        <v>40</v>
      </c>
      <c r="B15" s="9" t="s">
        <v>32</v>
      </c>
      <c r="C15" s="10">
        <v>6646</v>
      </c>
      <c r="D15" s="10">
        <f>6912+600+680</f>
        <v>8192</v>
      </c>
      <c r="E15" s="10">
        <v>7188</v>
      </c>
      <c r="F15" s="10">
        <v>7476</v>
      </c>
      <c r="G15" s="10">
        <v>7775</v>
      </c>
      <c r="H15" s="10">
        <v>8086</v>
      </c>
      <c r="I15" s="10">
        <v>8409</v>
      </c>
      <c r="J15" s="10">
        <v>8710</v>
      </c>
      <c r="K15" s="10">
        <v>9095</v>
      </c>
      <c r="L15" s="10">
        <v>9459</v>
      </c>
      <c r="M15" s="10">
        <v>10000</v>
      </c>
    </row>
    <row r="16" spans="1:13" x14ac:dyDescent="0.25">
      <c r="A16" s="18" t="s">
        <v>40</v>
      </c>
      <c r="B16" s="9" t="s">
        <v>33</v>
      </c>
      <c r="C16" s="10">
        <v>2500</v>
      </c>
      <c r="D16" s="10">
        <v>2700</v>
      </c>
      <c r="E16" s="10">
        <v>2700</v>
      </c>
      <c r="F16" s="10">
        <v>2700</v>
      </c>
      <c r="G16" s="10">
        <v>2700</v>
      </c>
      <c r="H16" s="10">
        <v>2700</v>
      </c>
      <c r="I16" s="10">
        <v>2700</v>
      </c>
      <c r="J16" s="10">
        <v>3200</v>
      </c>
      <c r="K16" s="10">
        <v>3200</v>
      </c>
      <c r="L16" s="10">
        <v>3200</v>
      </c>
      <c r="M16" s="10">
        <v>3200</v>
      </c>
    </row>
    <row r="17" spans="1:13" x14ac:dyDescent="0.25">
      <c r="A17" s="18" t="s">
        <v>40</v>
      </c>
      <c r="B17" s="9" t="s">
        <v>34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ht="15.75" thickBot="1" x14ac:dyDescent="0.3">
      <c r="A18" s="18" t="s">
        <v>40</v>
      </c>
      <c r="B18" s="15" t="s">
        <v>35</v>
      </c>
      <c r="C18" s="22">
        <v>0</v>
      </c>
      <c r="D18" s="22">
        <v>8500</v>
      </c>
      <c r="E18" s="22">
        <v>0</v>
      </c>
      <c r="F18" s="22">
        <v>9000</v>
      </c>
      <c r="G18" s="22">
        <v>4800</v>
      </c>
      <c r="H18" s="22">
        <v>5000</v>
      </c>
      <c r="I18" s="23">
        <v>5300</v>
      </c>
      <c r="J18" s="22">
        <v>5400</v>
      </c>
      <c r="K18" s="22">
        <v>5600</v>
      </c>
      <c r="L18" s="22">
        <v>5900</v>
      </c>
      <c r="M18" s="22">
        <v>6300</v>
      </c>
    </row>
    <row r="19" spans="1:13" x14ac:dyDescent="0.25">
      <c r="A19" t="s">
        <v>41</v>
      </c>
      <c r="B19" s="47" t="s">
        <v>36</v>
      </c>
      <c r="C19" s="45">
        <v>3000</v>
      </c>
      <c r="D19" s="13">
        <v>3000</v>
      </c>
      <c r="E19" s="13">
        <v>3000</v>
      </c>
      <c r="F19" s="13">
        <v>3000</v>
      </c>
      <c r="G19" s="13">
        <v>3000</v>
      </c>
      <c r="H19" s="13">
        <v>3000</v>
      </c>
      <c r="I19" s="13">
        <v>3500</v>
      </c>
      <c r="J19" s="16">
        <v>5000</v>
      </c>
      <c r="K19" s="16">
        <v>5000</v>
      </c>
      <c r="L19" s="16">
        <v>5000</v>
      </c>
      <c r="M19" s="16">
        <v>7000</v>
      </c>
    </row>
    <row r="20" spans="1:13" x14ac:dyDescent="0.25">
      <c r="A20" t="s">
        <v>41</v>
      </c>
      <c r="B20" s="48" t="s">
        <v>37</v>
      </c>
      <c r="C20" s="46">
        <v>114980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1">
        <v>134000</v>
      </c>
      <c r="J20" s="10">
        <v>0</v>
      </c>
      <c r="K20" s="10">
        <v>0</v>
      </c>
      <c r="L20" s="10">
        <v>0</v>
      </c>
      <c r="M20" s="10">
        <v>0</v>
      </c>
    </row>
    <row r="21" spans="1:13" x14ac:dyDescent="0.25">
      <c r="A21" t="s">
        <v>41</v>
      </c>
      <c r="B21" s="48" t="s">
        <v>38</v>
      </c>
      <c r="C21" s="38">
        <v>19657</v>
      </c>
      <c r="D21" s="16">
        <v>21426</v>
      </c>
      <c r="E21" s="16">
        <v>21426</v>
      </c>
      <c r="F21" s="16">
        <v>22711</v>
      </c>
      <c r="G21" s="16">
        <v>24073</v>
      </c>
      <c r="H21" s="16">
        <v>25999</v>
      </c>
      <c r="I21" s="16">
        <v>28598</v>
      </c>
      <c r="J21" s="16">
        <v>29742</v>
      </c>
      <c r="K21" s="16">
        <v>33015</v>
      </c>
      <c r="L21" s="16">
        <v>0</v>
      </c>
      <c r="M21" s="16">
        <v>0</v>
      </c>
    </row>
    <row r="22" spans="1:13" ht="15.75" thickBot="1" x14ac:dyDescent="0.3">
      <c r="A22" t="s">
        <v>41</v>
      </c>
      <c r="B22" s="49" t="s">
        <v>39</v>
      </c>
      <c r="C22" s="45">
        <v>2350</v>
      </c>
      <c r="D22" s="13">
        <v>2350</v>
      </c>
      <c r="E22" s="13">
        <v>2350</v>
      </c>
      <c r="F22" s="13">
        <v>2350</v>
      </c>
      <c r="G22">
        <v>2950</v>
      </c>
      <c r="H22">
        <v>2950</v>
      </c>
      <c r="I22">
        <v>2950</v>
      </c>
      <c r="J22">
        <v>2950</v>
      </c>
      <c r="K22" s="16">
        <v>2950</v>
      </c>
      <c r="L22" s="16">
        <v>2950</v>
      </c>
      <c r="M22" s="16">
        <v>2950</v>
      </c>
    </row>
    <row r="23" spans="1:13" x14ac:dyDescent="0.25">
      <c r="A23" t="s">
        <v>42</v>
      </c>
      <c r="B23" s="26" t="s">
        <v>43</v>
      </c>
      <c r="C23" s="19">
        <v>1994</v>
      </c>
      <c r="D23" s="7">
        <v>2068</v>
      </c>
      <c r="E23" s="7">
        <v>2068</v>
      </c>
      <c r="F23" s="7">
        <v>1574</v>
      </c>
      <c r="G23" s="7">
        <v>1574</v>
      </c>
      <c r="H23" s="7">
        <v>2135</v>
      </c>
      <c r="I23" s="7">
        <v>2135</v>
      </c>
      <c r="J23" s="7">
        <v>3127</v>
      </c>
      <c r="K23" s="7">
        <v>3127</v>
      </c>
      <c r="L23" s="7">
        <v>2608</v>
      </c>
      <c r="M23" s="7">
        <v>2608</v>
      </c>
    </row>
    <row r="24" spans="1:13" x14ac:dyDescent="0.25">
      <c r="A24" t="s">
        <v>42</v>
      </c>
      <c r="B24" s="8" t="s">
        <v>44</v>
      </c>
      <c r="C24" s="9">
        <v>808</v>
      </c>
      <c r="D24" s="10">
        <v>659</v>
      </c>
      <c r="E24" s="10">
        <v>614</v>
      </c>
      <c r="F24" s="10">
        <v>706</v>
      </c>
      <c r="G24" s="10">
        <v>702</v>
      </c>
      <c r="H24" s="10">
        <v>1280</v>
      </c>
      <c r="I24" s="10">
        <v>1294</v>
      </c>
      <c r="J24" s="10">
        <v>8340</v>
      </c>
      <c r="K24" s="10">
        <v>8352</v>
      </c>
      <c r="L24" s="10">
        <v>5675</v>
      </c>
      <c r="M24" s="10">
        <v>5627</v>
      </c>
    </row>
    <row r="25" spans="1:13" x14ac:dyDescent="0.25">
      <c r="A25" t="s">
        <v>42</v>
      </c>
      <c r="B25" s="8" t="s">
        <v>45</v>
      </c>
      <c r="C25" s="9">
        <v>2603</v>
      </c>
      <c r="D25" s="10">
        <v>3087</v>
      </c>
      <c r="E25" s="10">
        <v>3087</v>
      </c>
      <c r="F25" s="10">
        <v>3087</v>
      </c>
      <c r="G25" s="10">
        <v>3704</v>
      </c>
      <c r="H25" s="10">
        <v>3704</v>
      </c>
      <c r="I25" s="10">
        <v>4835</v>
      </c>
      <c r="J25" s="10">
        <v>2515</v>
      </c>
      <c r="K25" s="10">
        <v>2570</v>
      </c>
      <c r="L25" s="10">
        <v>2570</v>
      </c>
      <c r="M25" s="10">
        <v>2570</v>
      </c>
    </row>
    <row r="26" spans="1:13" x14ac:dyDescent="0.25">
      <c r="A26" t="s">
        <v>42</v>
      </c>
      <c r="B26" s="8" t="s">
        <v>46</v>
      </c>
      <c r="C26" s="9">
        <v>3994</v>
      </c>
      <c r="D26" s="10">
        <v>3994</v>
      </c>
      <c r="E26" s="10">
        <v>3994</v>
      </c>
      <c r="F26" s="27">
        <v>0</v>
      </c>
      <c r="G26" s="10">
        <v>9267</v>
      </c>
      <c r="H26" s="10">
        <v>4850</v>
      </c>
      <c r="I26" s="10">
        <v>5210</v>
      </c>
      <c r="J26" s="10">
        <v>5210</v>
      </c>
      <c r="K26" s="10">
        <v>5210</v>
      </c>
      <c r="L26" s="10">
        <v>5210</v>
      </c>
      <c r="M26" s="10">
        <v>6196</v>
      </c>
    </row>
    <row r="27" spans="1:13" x14ac:dyDescent="0.25">
      <c r="A27" t="s">
        <v>42</v>
      </c>
      <c r="B27" s="8" t="s">
        <v>47</v>
      </c>
      <c r="C27" s="9">
        <v>39300</v>
      </c>
      <c r="D27" s="10">
        <v>41000</v>
      </c>
      <c r="E27" s="10">
        <v>45000</v>
      </c>
      <c r="F27" s="10">
        <v>46000</v>
      </c>
      <c r="G27" s="10">
        <v>50000</v>
      </c>
      <c r="H27" s="28">
        <v>75000</v>
      </c>
      <c r="I27" s="10">
        <v>57000</v>
      </c>
      <c r="J27" s="10">
        <v>58941</v>
      </c>
      <c r="K27" s="10">
        <v>64581</v>
      </c>
      <c r="L27" s="10">
        <v>69620</v>
      </c>
      <c r="M27" s="10">
        <v>70000</v>
      </c>
    </row>
    <row r="28" spans="1:13" x14ac:dyDescent="0.25">
      <c r="A28" t="s">
        <v>42</v>
      </c>
      <c r="B28" s="8" t="s">
        <v>48</v>
      </c>
      <c r="C28" s="9">
        <v>1500</v>
      </c>
      <c r="D28" s="9">
        <v>1500</v>
      </c>
      <c r="E28" s="9">
        <v>1500</v>
      </c>
      <c r="F28" s="9">
        <v>1500</v>
      </c>
      <c r="G28" s="9">
        <v>1500</v>
      </c>
      <c r="H28" s="9">
        <v>1500</v>
      </c>
      <c r="I28" s="9">
        <v>1500</v>
      </c>
      <c r="J28" s="10">
        <v>3000</v>
      </c>
      <c r="K28" s="10">
        <v>3000</v>
      </c>
      <c r="L28" s="10">
        <v>3000</v>
      </c>
      <c r="M28" s="10">
        <v>3000</v>
      </c>
    </row>
    <row r="29" spans="1:13" x14ac:dyDescent="0.25">
      <c r="A29" t="s">
        <v>42</v>
      </c>
      <c r="B29" s="8" t="s">
        <v>49</v>
      </c>
      <c r="C29" s="9">
        <v>2943</v>
      </c>
      <c r="D29" s="10">
        <v>3023</v>
      </c>
      <c r="E29" s="10">
        <v>3023</v>
      </c>
      <c r="F29" s="10">
        <v>3168</v>
      </c>
      <c r="G29" s="10">
        <v>3338</v>
      </c>
      <c r="H29" s="29">
        <v>5000</v>
      </c>
      <c r="I29" s="10">
        <v>3360</v>
      </c>
      <c r="J29" s="10">
        <v>3360</v>
      </c>
      <c r="K29" s="10">
        <v>3360</v>
      </c>
      <c r="L29" s="10">
        <v>3360</v>
      </c>
      <c r="M29" s="10">
        <v>3360</v>
      </c>
    </row>
    <row r="30" spans="1:13" x14ac:dyDescent="0.25">
      <c r="A30" t="s">
        <v>42</v>
      </c>
      <c r="B30" s="8" t="s">
        <v>50</v>
      </c>
      <c r="C30" s="9">
        <v>24165</v>
      </c>
      <c r="D30" s="10">
        <v>24324</v>
      </c>
      <c r="E30" s="10">
        <v>24460</v>
      </c>
      <c r="F30" s="10">
        <v>28971</v>
      </c>
      <c r="G30" s="10">
        <v>29758</v>
      </c>
      <c r="H30" s="10">
        <v>30349</v>
      </c>
      <c r="I30" s="10">
        <v>33490</v>
      </c>
      <c r="J30" s="10">
        <v>33910</v>
      </c>
      <c r="K30" s="10">
        <v>39059</v>
      </c>
      <c r="L30" s="10">
        <v>40969</v>
      </c>
      <c r="M30" s="10">
        <v>45771</v>
      </c>
    </row>
    <row r="31" spans="1:13" x14ac:dyDescent="0.25">
      <c r="A31" t="s">
        <v>42</v>
      </c>
      <c r="B31" s="8" t="s">
        <v>51</v>
      </c>
      <c r="C31" s="9">
        <f>4000+2000</f>
        <v>6000</v>
      </c>
      <c r="D31" s="9">
        <v>4000</v>
      </c>
      <c r="E31" s="9">
        <v>4000</v>
      </c>
      <c r="F31" s="9">
        <v>4000</v>
      </c>
      <c r="G31" s="9">
        <v>4000</v>
      </c>
      <c r="H31" s="9">
        <f>4000+3000</f>
        <v>7000</v>
      </c>
      <c r="I31" s="9">
        <v>4000</v>
      </c>
      <c r="J31" s="10">
        <v>5000</v>
      </c>
      <c r="K31" s="10">
        <v>5000</v>
      </c>
      <c r="L31" s="10">
        <v>5000</v>
      </c>
      <c r="M31" s="10">
        <v>5000</v>
      </c>
    </row>
    <row r="32" spans="1:13" x14ac:dyDescent="0.25">
      <c r="A32" t="s">
        <v>42</v>
      </c>
      <c r="B32" s="30" t="s">
        <v>52</v>
      </c>
      <c r="C32" s="9">
        <v>1851</v>
      </c>
      <c r="D32" s="9">
        <v>1851</v>
      </c>
      <c r="E32" s="9">
        <v>1851</v>
      </c>
      <c r="F32" s="9">
        <v>1851</v>
      </c>
      <c r="G32" s="9">
        <v>1851</v>
      </c>
      <c r="H32" s="9">
        <v>1851</v>
      </c>
      <c r="I32" s="9">
        <v>1851</v>
      </c>
      <c r="J32" s="10">
        <v>1851</v>
      </c>
      <c r="K32" s="10">
        <v>1851</v>
      </c>
      <c r="L32" s="10">
        <v>1851</v>
      </c>
      <c r="M32" s="10">
        <v>1851</v>
      </c>
    </row>
    <row r="33" spans="1:13" x14ac:dyDescent="0.25">
      <c r="A33" t="s">
        <v>42</v>
      </c>
      <c r="B33" s="30" t="s">
        <v>0</v>
      </c>
      <c r="C33" s="9">
        <f>639+200</f>
        <v>839</v>
      </c>
      <c r="D33" s="9">
        <f>639+200</f>
        <v>839</v>
      </c>
      <c r="E33" s="10">
        <v>890</v>
      </c>
      <c r="F33" s="10">
        <v>890</v>
      </c>
      <c r="G33" s="10">
        <v>890</v>
      </c>
      <c r="H33" s="10">
        <v>890</v>
      </c>
      <c r="I33" s="10">
        <v>1100</v>
      </c>
      <c r="J33" s="10">
        <v>799</v>
      </c>
      <c r="K33" s="10">
        <v>799</v>
      </c>
      <c r="L33" s="10">
        <v>799</v>
      </c>
      <c r="M33" s="10">
        <v>799</v>
      </c>
    </row>
    <row r="34" spans="1:13" x14ac:dyDescent="0.25">
      <c r="A34" t="s">
        <v>42</v>
      </c>
      <c r="B34" s="30" t="s">
        <v>53</v>
      </c>
      <c r="C34" s="9">
        <f>3387+9257</f>
        <v>12644</v>
      </c>
      <c r="D34" s="9">
        <f>3387+9257</f>
        <v>12644</v>
      </c>
      <c r="E34" s="9">
        <f>3387+60000+9257</f>
        <v>72644</v>
      </c>
      <c r="F34" s="9">
        <f>3387+9257</f>
        <v>12644</v>
      </c>
      <c r="G34" s="10">
        <f>4000+9257</f>
        <v>13257</v>
      </c>
      <c r="H34" s="10">
        <f>2000+9257</f>
        <v>11257</v>
      </c>
      <c r="I34" s="10">
        <f>5000+9257</f>
        <v>14257</v>
      </c>
      <c r="J34" s="10">
        <f>9257</f>
        <v>9257</v>
      </c>
      <c r="K34" s="10">
        <v>0</v>
      </c>
      <c r="L34" s="10">
        <v>0</v>
      </c>
      <c r="M34" s="10">
        <v>70000</v>
      </c>
    </row>
    <row r="35" spans="1:13" x14ac:dyDescent="0.25">
      <c r="A35" t="s">
        <v>42</v>
      </c>
      <c r="B35" s="30" t="s">
        <v>54</v>
      </c>
      <c r="C35" s="9">
        <v>650</v>
      </c>
      <c r="D35" s="9">
        <v>650</v>
      </c>
      <c r="E35" s="9">
        <v>650</v>
      </c>
      <c r="F35" s="9">
        <v>650</v>
      </c>
      <c r="G35" s="9">
        <v>650</v>
      </c>
      <c r="H35" s="9">
        <v>650</v>
      </c>
      <c r="I35" s="9">
        <v>650</v>
      </c>
      <c r="J35" s="10">
        <v>650</v>
      </c>
      <c r="K35" s="10">
        <v>720</v>
      </c>
      <c r="L35" s="10">
        <v>720</v>
      </c>
      <c r="M35" s="10">
        <v>720</v>
      </c>
    </row>
    <row r="36" spans="1:13" ht="15.75" thickBot="1" x14ac:dyDescent="0.3">
      <c r="A36" t="s">
        <v>42</v>
      </c>
      <c r="B36" s="31" t="s">
        <v>55</v>
      </c>
      <c r="C36" s="9">
        <v>54335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</row>
    <row r="37" spans="1:13" x14ac:dyDescent="0.25">
      <c r="A37" t="s">
        <v>56</v>
      </c>
      <c r="B37" s="33" t="s">
        <v>1</v>
      </c>
      <c r="C37" s="19">
        <v>93390</v>
      </c>
      <c r="D37" s="7">
        <v>141139</v>
      </c>
      <c r="E37" s="7">
        <v>108953</v>
      </c>
      <c r="F37" s="7">
        <v>98820</v>
      </c>
      <c r="G37" s="7">
        <v>100991</v>
      </c>
      <c r="H37" s="7">
        <v>191765</v>
      </c>
      <c r="I37" s="7">
        <v>127599</v>
      </c>
      <c r="J37" s="7">
        <v>129593</v>
      </c>
      <c r="K37" s="7">
        <v>123209</v>
      </c>
      <c r="L37" s="7">
        <v>108749</v>
      </c>
      <c r="M37" s="7">
        <v>257045</v>
      </c>
    </row>
    <row r="38" spans="1:13" x14ac:dyDescent="0.25">
      <c r="A38" t="s">
        <v>56</v>
      </c>
      <c r="B38" s="34" t="s">
        <v>2</v>
      </c>
      <c r="C38" s="9">
        <v>9257</v>
      </c>
      <c r="D38" s="9">
        <v>9257</v>
      </c>
      <c r="E38" s="9">
        <v>9257</v>
      </c>
      <c r="F38" s="9">
        <v>9257</v>
      </c>
      <c r="G38" s="9">
        <v>9257</v>
      </c>
      <c r="H38" s="9">
        <v>9257</v>
      </c>
      <c r="I38" s="9">
        <v>9257</v>
      </c>
      <c r="J38" s="9">
        <v>9257</v>
      </c>
      <c r="K38" s="10">
        <v>0</v>
      </c>
      <c r="L38" s="10">
        <v>0</v>
      </c>
      <c r="M38" s="10">
        <v>0</v>
      </c>
    </row>
    <row r="39" spans="1:13" x14ac:dyDescent="0.25">
      <c r="A39" t="s">
        <v>56</v>
      </c>
      <c r="B39" s="34" t="s">
        <v>3</v>
      </c>
      <c r="C39" s="9">
        <v>50280</v>
      </c>
      <c r="D39" s="10">
        <v>12375</v>
      </c>
      <c r="E39" s="10">
        <v>23967</v>
      </c>
      <c r="F39" s="10">
        <v>19216</v>
      </c>
      <c r="G39" s="10">
        <v>12375</v>
      </c>
      <c r="H39" s="10">
        <v>2300</v>
      </c>
      <c r="I39" s="10">
        <v>0</v>
      </c>
      <c r="J39" s="10">
        <v>5198</v>
      </c>
      <c r="K39" s="10">
        <v>-5198</v>
      </c>
      <c r="L39" s="10">
        <v>3129</v>
      </c>
      <c r="M39" s="10">
        <v>-3129</v>
      </c>
    </row>
    <row r="40" spans="1:13" ht="15.75" thickBot="1" x14ac:dyDescent="0.3">
      <c r="A40" t="s">
        <v>56</v>
      </c>
      <c r="B40" s="30" t="s">
        <v>4</v>
      </c>
      <c r="C40" s="15">
        <v>1851</v>
      </c>
      <c r="D40" s="16">
        <v>1851</v>
      </c>
      <c r="E40" s="16">
        <v>1851</v>
      </c>
      <c r="F40" s="16">
        <v>1851</v>
      </c>
      <c r="G40" s="16">
        <v>1851</v>
      </c>
      <c r="H40" s="16">
        <v>1851</v>
      </c>
      <c r="I40" s="16">
        <v>1851</v>
      </c>
      <c r="J40" s="16">
        <v>2647</v>
      </c>
      <c r="K40" s="32">
        <v>0</v>
      </c>
      <c r="L40" s="32">
        <v>0</v>
      </c>
      <c r="M40" s="32">
        <v>0</v>
      </c>
    </row>
    <row r="41" spans="1:13" ht="15.75" thickBot="1" x14ac:dyDescent="0.3">
      <c r="A41" t="s">
        <v>57</v>
      </c>
      <c r="B41" s="35" t="s">
        <v>60</v>
      </c>
      <c r="C41" s="50">
        <v>10853</v>
      </c>
      <c r="D41" s="36">
        <v>10853</v>
      </c>
      <c r="E41" s="36">
        <v>12477</v>
      </c>
      <c r="F41" s="36">
        <v>12477</v>
      </c>
      <c r="G41" s="36">
        <v>12477</v>
      </c>
      <c r="H41" s="36">
        <v>14215</v>
      </c>
      <c r="I41" s="36">
        <f>7107+15518</f>
        <v>22625</v>
      </c>
      <c r="J41" s="36">
        <f>16278+3623</f>
        <v>19901</v>
      </c>
      <c r="K41" s="36">
        <f>16821+860</f>
        <v>17681</v>
      </c>
      <c r="L41" s="36">
        <f>16742+13667</f>
        <v>30409</v>
      </c>
      <c r="M41" s="36">
        <f>19650</f>
        <v>19650</v>
      </c>
    </row>
    <row r="42" spans="1:13" x14ac:dyDescent="0.25">
      <c r="A42" t="s">
        <v>57</v>
      </c>
      <c r="B42" s="25" t="s">
        <v>5</v>
      </c>
      <c r="C42" s="19">
        <v>8600</v>
      </c>
      <c r="D42" s="7">
        <v>6550</v>
      </c>
      <c r="E42" s="7">
        <v>6550</v>
      </c>
      <c r="F42" s="7">
        <v>6550</v>
      </c>
      <c r="G42" s="7">
        <v>5250</v>
      </c>
      <c r="H42" s="7">
        <v>5250</v>
      </c>
      <c r="I42" s="7">
        <v>7875</v>
      </c>
      <c r="J42" s="7">
        <v>5250</v>
      </c>
      <c r="K42" s="7">
        <v>6800</v>
      </c>
      <c r="L42" s="7">
        <v>6800</v>
      </c>
      <c r="M42" s="7">
        <v>10200</v>
      </c>
    </row>
    <row r="43" spans="1:13" x14ac:dyDescent="0.25">
      <c r="A43" t="s">
        <v>57</v>
      </c>
      <c r="B43" s="25" t="s">
        <v>6</v>
      </c>
      <c r="C43" s="9">
        <v>1950</v>
      </c>
      <c r="D43" s="9">
        <v>1950</v>
      </c>
      <c r="E43" s="9">
        <v>1950</v>
      </c>
      <c r="F43" s="9">
        <v>1950</v>
      </c>
      <c r="G43" s="10">
        <f>2500</f>
        <v>2500</v>
      </c>
      <c r="H43" s="10">
        <f>2500</f>
        <v>2500</v>
      </c>
      <c r="I43" s="10">
        <f>2500</f>
        <v>2500</v>
      </c>
      <c r="J43" s="10">
        <v>2950</v>
      </c>
      <c r="K43" s="10">
        <v>2950</v>
      </c>
      <c r="L43" s="10">
        <v>2950</v>
      </c>
      <c r="M43" s="10">
        <v>2950</v>
      </c>
    </row>
    <row r="44" spans="1:13" x14ac:dyDescent="0.25">
      <c r="A44" t="s">
        <v>57</v>
      </c>
      <c r="B44" s="25" t="s">
        <v>61</v>
      </c>
      <c r="C44" s="9">
        <v>3000</v>
      </c>
      <c r="D44" s="9">
        <v>3000</v>
      </c>
      <c r="E44" s="9">
        <v>3000</v>
      </c>
      <c r="F44" s="9">
        <v>3000</v>
      </c>
      <c r="G44" s="9">
        <v>3000</v>
      </c>
      <c r="H44" s="9">
        <v>3000</v>
      </c>
      <c r="I44" s="9">
        <v>3000</v>
      </c>
      <c r="J44" s="10">
        <v>5000</v>
      </c>
      <c r="K44" s="10">
        <v>5000</v>
      </c>
      <c r="L44" s="10">
        <v>5000</v>
      </c>
      <c r="M44" s="10">
        <v>5000</v>
      </c>
    </row>
    <row r="45" spans="1:13" x14ac:dyDescent="0.25">
      <c r="A45" t="s">
        <v>57</v>
      </c>
      <c r="B45" s="25" t="s">
        <v>62</v>
      </c>
      <c r="C45" s="9">
        <v>5000</v>
      </c>
      <c r="D45" s="10">
        <v>7500</v>
      </c>
      <c r="E45" s="10">
        <v>10000</v>
      </c>
      <c r="F45" s="10">
        <v>15000</v>
      </c>
      <c r="G45" s="10">
        <v>15000</v>
      </c>
      <c r="H45" s="10">
        <v>15000</v>
      </c>
      <c r="I45" s="10">
        <v>15000</v>
      </c>
      <c r="J45" s="10">
        <v>0</v>
      </c>
      <c r="K45" s="10">
        <v>0</v>
      </c>
      <c r="L45" s="10">
        <v>0</v>
      </c>
      <c r="M45" s="10">
        <v>0</v>
      </c>
    </row>
    <row r="46" spans="1:13" x14ac:dyDescent="0.25">
      <c r="A46" t="s">
        <v>57</v>
      </c>
      <c r="B46" s="25" t="s">
        <v>63</v>
      </c>
      <c r="C46" s="9">
        <v>4000</v>
      </c>
      <c r="D46" s="10">
        <v>8000</v>
      </c>
      <c r="E46" s="10">
        <v>8000</v>
      </c>
      <c r="F46" s="10">
        <v>8000</v>
      </c>
      <c r="G46" s="10">
        <v>8000</v>
      </c>
      <c r="H46" s="10">
        <v>8000</v>
      </c>
      <c r="I46" s="10">
        <f>2500*4</f>
        <v>10000</v>
      </c>
      <c r="J46" s="10">
        <v>11700</v>
      </c>
      <c r="K46" s="10">
        <v>10000</v>
      </c>
      <c r="L46" s="10">
        <v>10000</v>
      </c>
      <c r="M46" s="10">
        <v>10000</v>
      </c>
    </row>
    <row r="47" spans="1:13" x14ac:dyDescent="0.25">
      <c r="A47" t="s">
        <v>57</v>
      </c>
      <c r="B47" s="25" t="s">
        <v>64</v>
      </c>
      <c r="C47" s="9">
        <v>0</v>
      </c>
      <c r="D47" s="10">
        <v>0</v>
      </c>
      <c r="E47" s="10">
        <v>0</v>
      </c>
      <c r="F47" s="10">
        <v>3600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3000</v>
      </c>
    </row>
    <row r="48" spans="1:13" x14ac:dyDescent="0.25">
      <c r="A48" t="s">
        <v>57</v>
      </c>
      <c r="B48" s="25" t="s">
        <v>65</v>
      </c>
      <c r="C48" s="9">
        <f>10771-3000</f>
        <v>7771</v>
      </c>
      <c r="D48" s="10">
        <f>10771-3000</f>
        <v>7771</v>
      </c>
      <c r="E48" s="10">
        <f>12481-3000</f>
        <v>9481</v>
      </c>
      <c r="F48" s="10">
        <f>12481-3000</f>
        <v>9481</v>
      </c>
      <c r="G48" s="10">
        <f>12481-3000</f>
        <v>9481</v>
      </c>
      <c r="H48" s="10">
        <f>12481-3000</f>
        <v>9481</v>
      </c>
      <c r="I48" s="10">
        <f>14052-3500</f>
        <v>10552</v>
      </c>
      <c r="J48" s="10">
        <v>10000</v>
      </c>
      <c r="K48" s="10">
        <v>11706</v>
      </c>
      <c r="L48" s="10">
        <v>13000</v>
      </c>
      <c r="M48" s="10">
        <v>13000</v>
      </c>
    </row>
    <row r="49" spans="1:13" x14ac:dyDescent="0.25">
      <c r="A49" t="s">
        <v>57</v>
      </c>
      <c r="B49" s="37" t="s">
        <v>66</v>
      </c>
      <c r="C49" s="13">
        <v>10000</v>
      </c>
      <c r="D49" s="13">
        <v>10000</v>
      </c>
      <c r="E49" s="13">
        <v>10000</v>
      </c>
      <c r="F49" s="13">
        <v>10000</v>
      </c>
      <c r="G49" s="13">
        <v>10000</v>
      </c>
      <c r="H49" s="13">
        <v>10000</v>
      </c>
      <c r="I49" s="13">
        <v>10000</v>
      </c>
      <c r="J49" s="13">
        <v>10000</v>
      </c>
      <c r="K49" s="13">
        <v>10000</v>
      </c>
      <c r="L49" s="13">
        <v>10000</v>
      </c>
      <c r="M49" s="13">
        <v>10000</v>
      </c>
    </row>
    <row r="50" spans="1:13" x14ac:dyDescent="0.25">
      <c r="A50" t="s">
        <v>57</v>
      </c>
      <c r="B50" s="37" t="s">
        <v>67</v>
      </c>
      <c r="C50" s="15">
        <v>15000</v>
      </c>
      <c r="D50" s="15">
        <v>15000</v>
      </c>
      <c r="E50" s="15">
        <v>15000</v>
      </c>
      <c r="F50" s="15">
        <v>15000</v>
      </c>
      <c r="G50" s="15">
        <v>15000</v>
      </c>
      <c r="H50" s="15">
        <v>15000</v>
      </c>
      <c r="I50" s="15">
        <v>15000</v>
      </c>
      <c r="J50" s="15">
        <v>15000</v>
      </c>
      <c r="K50" s="15">
        <v>15000</v>
      </c>
      <c r="L50" s="15">
        <v>15000</v>
      </c>
      <c r="M50" s="15">
        <v>15000</v>
      </c>
    </row>
    <row r="51" spans="1:13" x14ac:dyDescent="0.25">
      <c r="A51" t="s">
        <v>57</v>
      </c>
      <c r="B51" s="37" t="s">
        <v>68</v>
      </c>
      <c r="C51" s="9">
        <v>0</v>
      </c>
      <c r="D51" s="38">
        <v>0</v>
      </c>
      <c r="E51" s="38">
        <v>10000</v>
      </c>
      <c r="F51" s="38">
        <v>5000</v>
      </c>
      <c r="G51" s="38">
        <v>5000</v>
      </c>
      <c r="H51" s="38">
        <v>5000</v>
      </c>
      <c r="I51" s="38">
        <v>5000</v>
      </c>
      <c r="J51" s="38">
        <v>5000</v>
      </c>
      <c r="K51" s="38">
        <v>5000</v>
      </c>
      <c r="L51" s="38">
        <v>5000</v>
      </c>
      <c r="M51" s="38">
        <v>5000</v>
      </c>
    </row>
    <row r="52" spans="1:13" x14ac:dyDescent="0.25">
      <c r="A52" t="s">
        <v>57</v>
      </c>
      <c r="B52" s="37" t="s">
        <v>69</v>
      </c>
      <c r="C52" s="9">
        <v>0</v>
      </c>
      <c r="D52" s="38">
        <v>0</v>
      </c>
      <c r="E52" s="15">
        <v>6200</v>
      </c>
      <c r="F52" s="15">
        <v>6200</v>
      </c>
      <c r="G52" s="15">
        <v>6200</v>
      </c>
      <c r="H52" s="15">
        <v>6200</v>
      </c>
      <c r="I52" s="38">
        <v>7800</v>
      </c>
      <c r="J52" s="16">
        <v>8000</v>
      </c>
      <c r="K52" s="16">
        <v>8000</v>
      </c>
      <c r="L52" s="16">
        <v>8000</v>
      </c>
      <c r="M52" s="16">
        <v>8000</v>
      </c>
    </row>
    <row r="53" spans="1:13" x14ac:dyDescent="0.25">
      <c r="A53" t="s">
        <v>57</v>
      </c>
      <c r="B53" s="37" t="s">
        <v>71</v>
      </c>
      <c r="C53" s="9">
        <v>0</v>
      </c>
      <c r="D53" s="38">
        <v>15000</v>
      </c>
      <c r="E53" s="38">
        <v>0</v>
      </c>
      <c r="F53" s="38">
        <v>0</v>
      </c>
      <c r="G53" s="38">
        <v>15000</v>
      </c>
      <c r="H53" s="10">
        <v>0</v>
      </c>
      <c r="I53" s="38">
        <v>15000</v>
      </c>
      <c r="J53" s="39">
        <v>200000</v>
      </c>
      <c r="K53" s="16">
        <v>0</v>
      </c>
      <c r="L53" s="16">
        <v>0</v>
      </c>
      <c r="M53" s="16">
        <v>0</v>
      </c>
    </row>
    <row r="54" spans="1:13" x14ac:dyDescent="0.25">
      <c r="A54" t="s">
        <v>57</v>
      </c>
      <c r="B54" s="37" t="s">
        <v>70</v>
      </c>
      <c r="C54" s="15">
        <v>3000</v>
      </c>
      <c r="D54" s="15">
        <v>3000</v>
      </c>
      <c r="E54" s="15">
        <v>3000</v>
      </c>
      <c r="F54" s="15">
        <v>3000</v>
      </c>
      <c r="G54" s="15">
        <v>3000</v>
      </c>
      <c r="H54" s="15">
        <v>3000</v>
      </c>
      <c r="I54" s="15">
        <v>3000</v>
      </c>
      <c r="J54" s="15">
        <v>3000</v>
      </c>
      <c r="K54" s="15">
        <v>3000</v>
      </c>
      <c r="L54" s="15">
        <v>3000</v>
      </c>
      <c r="M54" s="15">
        <v>3000</v>
      </c>
    </row>
    <row r="55" spans="1:13" x14ac:dyDescent="0.25">
      <c r="A55" t="s">
        <v>57</v>
      </c>
      <c r="B55" s="37" t="s">
        <v>72</v>
      </c>
      <c r="C55" s="15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16">
        <v>25000</v>
      </c>
      <c r="K55" s="16">
        <v>0</v>
      </c>
      <c r="L55" s="16">
        <v>0</v>
      </c>
      <c r="M55" s="16">
        <v>0</v>
      </c>
    </row>
    <row r="56" spans="1:13" x14ac:dyDescent="0.25">
      <c r="A56" t="s">
        <v>57</v>
      </c>
      <c r="B56" s="37" t="s">
        <v>73</v>
      </c>
      <c r="C56" s="15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80000</v>
      </c>
      <c r="J56" s="16">
        <v>0</v>
      </c>
      <c r="K56" s="16">
        <v>0</v>
      </c>
      <c r="L56" s="16">
        <v>0</v>
      </c>
      <c r="M56" s="16">
        <v>0</v>
      </c>
    </row>
    <row r="57" spans="1:13" ht="15.75" thickBot="1" x14ac:dyDescent="0.3">
      <c r="A57" t="s">
        <v>57</v>
      </c>
      <c r="B57" t="s">
        <v>74</v>
      </c>
      <c r="C57" s="21">
        <v>2400</v>
      </c>
      <c r="D57" s="22">
        <v>10000</v>
      </c>
      <c r="E57" s="22">
        <v>10000</v>
      </c>
      <c r="F57" s="22">
        <v>10000</v>
      </c>
      <c r="G57" s="22">
        <v>10000</v>
      </c>
      <c r="H57" s="22">
        <v>10000</v>
      </c>
      <c r="I57" s="22">
        <v>10000</v>
      </c>
      <c r="J57" s="22">
        <v>5000</v>
      </c>
      <c r="K57" s="22">
        <v>5000</v>
      </c>
      <c r="L57" s="22">
        <v>5000</v>
      </c>
      <c r="M57" s="22">
        <v>5000</v>
      </c>
    </row>
    <row r="58" spans="1:13" x14ac:dyDescent="0.25">
      <c r="A58" t="s">
        <v>58</v>
      </c>
      <c r="B58" s="40" t="s">
        <v>75</v>
      </c>
      <c r="C58" s="9">
        <v>12000</v>
      </c>
      <c r="D58" s="9">
        <v>12000</v>
      </c>
      <c r="E58" s="9">
        <v>12000</v>
      </c>
      <c r="F58" s="9">
        <v>12000</v>
      </c>
      <c r="G58" s="9">
        <v>12000</v>
      </c>
      <c r="H58" s="10">
        <v>20000</v>
      </c>
      <c r="I58" s="10">
        <v>20000</v>
      </c>
      <c r="J58" s="10">
        <v>20000</v>
      </c>
      <c r="K58" s="10">
        <v>20000</v>
      </c>
      <c r="L58" s="10">
        <v>20000</v>
      </c>
      <c r="M58" s="10">
        <v>20000</v>
      </c>
    </row>
    <row r="59" spans="1:13" x14ac:dyDescent="0.25">
      <c r="A59" t="s">
        <v>58</v>
      </c>
      <c r="B59" s="25" t="s">
        <v>76</v>
      </c>
      <c r="C59" s="9">
        <v>5000</v>
      </c>
      <c r="D59" s="9">
        <v>5000</v>
      </c>
      <c r="E59" s="9">
        <v>5000</v>
      </c>
      <c r="F59" s="9">
        <v>5000</v>
      </c>
      <c r="G59" s="9">
        <v>5000</v>
      </c>
      <c r="H59" s="10">
        <v>7000</v>
      </c>
      <c r="I59" s="10">
        <v>7500</v>
      </c>
      <c r="J59" s="10">
        <v>7500</v>
      </c>
      <c r="K59" s="10">
        <v>7500</v>
      </c>
      <c r="L59" s="10">
        <v>7500</v>
      </c>
      <c r="M59" s="10">
        <v>7500</v>
      </c>
    </row>
    <row r="60" spans="1:13" x14ac:dyDescent="0.25">
      <c r="A60" t="s">
        <v>58</v>
      </c>
      <c r="B60" s="25" t="s">
        <v>77</v>
      </c>
      <c r="C60" s="9">
        <v>25000</v>
      </c>
      <c r="D60" s="9">
        <v>25000</v>
      </c>
      <c r="E60" s="9">
        <v>25000</v>
      </c>
      <c r="F60" s="9">
        <v>25000</v>
      </c>
      <c r="G60" s="9">
        <v>25000</v>
      </c>
      <c r="H60" s="10">
        <v>30000</v>
      </c>
      <c r="I60" s="10">
        <v>30000</v>
      </c>
      <c r="J60" s="10">
        <v>40000</v>
      </c>
      <c r="K60" s="10">
        <v>40000</v>
      </c>
      <c r="L60" s="10">
        <v>40000</v>
      </c>
      <c r="M60" s="10">
        <v>40000</v>
      </c>
    </row>
    <row r="61" spans="1:13" x14ac:dyDescent="0.25">
      <c r="A61" t="s">
        <v>58</v>
      </c>
      <c r="B61" s="25" t="s">
        <v>78</v>
      </c>
      <c r="C61" s="9">
        <v>5000</v>
      </c>
      <c r="D61" s="10"/>
      <c r="E61" s="10"/>
      <c r="F61" s="10">
        <v>5000</v>
      </c>
      <c r="G61" s="10"/>
      <c r="H61" s="10"/>
      <c r="I61" s="10">
        <v>5000</v>
      </c>
      <c r="J61" s="10"/>
      <c r="K61" s="10"/>
      <c r="L61" s="10"/>
      <c r="M61" s="10"/>
    </row>
    <row r="62" spans="1:13" ht="15.75" thickBot="1" x14ac:dyDescent="0.3">
      <c r="A62" t="s">
        <v>58</v>
      </c>
      <c r="B62" s="24" t="s">
        <v>79</v>
      </c>
      <c r="C62" s="15">
        <v>20000</v>
      </c>
      <c r="D62" s="15">
        <v>20000</v>
      </c>
      <c r="E62" s="15">
        <v>20000</v>
      </c>
      <c r="F62" s="15">
        <v>20000</v>
      </c>
      <c r="G62" s="15">
        <v>20000</v>
      </c>
      <c r="H62" s="15">
        <v>20000</v>
      </c>
      <c r="I62" s="15">
        <v>20000</v>
      </c>
      <c r="J62" s="16">
        <v>10000</v>
      </c>
      <c r="K62" s="16">
        <v>10000</v>
      </c>
      <c r="L62" s="16">
        <v>10000</v>
      </c>
      <c r="M62" s="16">
        <v>10000</v>
      </c>
    </row>
    <row r="63" spans="1:13" ht="15.75" thickBot="1" x14ac:dyDescent="0.3">
      <c r="A63" t="s">
        <v>58</v>
      </c>
      <c r="B63" s="17" t="s">
        <v>80</v>
      </c>
      <c r="C63" s="15">
        <v>2000</v>
      </c>
      <c r="D63" s="16">
        <v>3449</v>
      </c>
      <c r="E63" s="16">
        <v>10000</v>
      </c>
      <c r="F63" s="16">
        <v>2000</v>
      </c>
      <c r="G63" s="16">
        <v>0</v>
      </c>
      <c r="H63" s="16">
        <v>3000</v>
      </c>
      <c r="I63" s="16">
        <v>1500</v>
      </c>
      <c r="J63" s="36">
        <v>0</v>
      </c>
      <c r="K63" s="36">
        <v>0</v>
      </c>
      <c r="L63" s="36">
        <v>0</v>
      </c>
      <c r="M63" s="36">
        <v>0</v>
      </c>
    </row>
    <row r="64" spans="1:13" x14ac:dyDescent="0.25">
      <c r="A64" t="s">
        <v>59</v>
      </c>
      <c r="B64" s="4" t="s">
        <v>81</v>
      </c>
      <c r="C64" s="41">
        <v>20000</v>
      </c>
      <c r="D64" s="41">
        <v>20000</v>
      </c>
      <c r="E64" s="41">
        <v>20000</v>
      </c>
      <c r="F64" s="41">
        <v>20000</v>
      </c>
      <c r="G64" s="41">
        <v>20000</v>
      </c>
      <c r="H64" s="41">
        <v>20000</v>
      </c>
      <c r="I64" s="41">
        <v>20000</v>
      </c>
      <c r="J64" s="42">
        <v>25000</v>
      </c>
      <c r="K64" s="42">
        <v>25000</v>
      </c>
      <c r="L64" s="42">
        <v>25000</v>
      </c>
      <c r="M64" s="42">
        <v>25000</v>
      </c>
    </row>
    <row r="65" spans="1:13" x14ac:dyDescent="0.25">
      <c r="A65" t="s">
        <v>59</v>
      </c>
      <c r="B65" s="8" t="s">
        <v>82</v>
      </c>
      <c r="C65" s="9">
        <v>47000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</row>
    <row r="66" spans="1:13" x14ac:dyDescent="0.25">
      <c r="A66" t="s">
        <v>59</v>
      </c>
      <c r="B66" s="8" t="s">
        <v>7</v>
      </c>
      <c r="C66" s="9">
        <v>931</v>
      </c>
      <c r="D66" s="9">
        <v>931</v>
      </c>
      <c r="E66" s="9">
        <v>931</v>
      </c>
      <c r="F66" s="10">
        <v>0</v>
      </c>
      <c r="G66" s="10">
        <v>0</v>
      </c>
      <c r="H66" s="10">
        <v>0</v>
      </c>
      <c r="I66" s="10">
        <v>42000</v>
      </c>
      <c r="J66" s="10">
        <v>0</v>
      </c>
      <c r="K66" s="10">
        <v>0</v>
      </c>
      <c r="L66" s="10">
        <v>0</v>
      </c>
      <c r="M66" s="10">
        <v>0</v>
      </c>
    </row>
    <row r="67" spans="1:13" x14ac:dyDescent="0.25">
      <c r="A67" t="s">
        <v>59</v>
      </c>
      <c r="B67" s="8" t="s">
        <v>83</v>
      </c>
      <c r="C67" s="9">
        <f>48425-C68</f>
        <v>34425</v>
      </c>
      <c r="D67" s="9">
        <f t="shared" ref="D67:H67" si="0">48425-D68</f>
        <v>34425</v>
      </c>
      <c r="E67" s="9">
        <f t="shared" si="0"/>
        <v>33425</v>
      </c>
      <c r="F67" s="9">
        <f t="shared" si="0"/>
        <v>33425</v>
      </c>
      <c r="G67" s="9">
        <f t="shared" si="0"/>
        <v>31925</v>
      </c>
      <c r="H67" s="9">
        <f t="shared" si="0"/>
        <v>31925</v>
      </c>
      <c r="I67" s="10">
        <f>72904-I68</f>
        <v>55028</v>
      </c>
      <c r="J67" s="43">
        <v>80000</v>
      </c>
      <c r="K67" s="43">
        <v>80000</v>
      </c>
      <c r="L67" s="43">
        <v>80000</v>
      </c>
      <c r="M67" s="43">
        <v>80000</v>
      </c>
    </row>
    <row r="68" spans="1:13" x14ac:dyDescent="0.25">
      <c r="A68" t="s">
        <v>59</v>
      </c>
      <c r="B68" s="13" t="s">
        <v>84</v>
      </c>
      <c r="C68" s="9">
        <v>14000</v>
      </c>
      <c r="D68" s="9">
        <v>14000</v>
      </c>
      <c r="E68" s="10">
        <v>15000</v>
      </c>
      <c r="F68" s="10">
        <v>15000</v>
      </c>
      <c r="G68" s="10">
        <v>16500</v>
      </c>
      <c r="H68" s="10">
        <v>16500</v>
      </c>
      <c r="I68" s="10">
        <v>17876</v>
      </c>
      <c r="J68" s="43"/>
      <c r="K68" s="43"/>
      <c r="L68" s="43"/>
      <c r="M68" s="43"/>
    </row>
    <row r="69" spans="1:13" x14ac:dyDescent="0.25">
      <c r="A69" t="s">
        <v>59</v>
      </c>
      <c r="B69" s="13" t="s">
        <v>85</v>
      </c>
      <c r="C69" s="9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153162</v>
      </c>
      <c r="J69" s="10">
        <v>157931</v>
      </c>
      <c r="K69" s="10">
        <v>156224</v>
      </c>
      <c r="L69" s="10"/>
      <c r="M69" s="10"/>
    </row>
    <row r="70" spans="1:13" x14ac:dyDescent="0.25">
      <c r="A70" t="s">
        <v>59</v>
      </c>
      <c r="B70" s="8" t="s">
        <v>86</v>
      </c>
      <c r="C70">
        <v>12375</v>
      </c>
      <c r="D70">
        <v>12375</v>
      </c>
      <c r="E70">
        <v>12375</v>
      </c>
      <c r="F70">
        <v>12375</v>
      </c>
      <c r="G70">
        <v>12375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</row>
    <row r="71" spans="1:13" x14ac:dyDescent="0.25">
      <c r="A71" t="s">
        <v>59</v>
      </c>
      <c r="B71" s="44" t="s">
        <v>87</v>
      </c>
      <c r="C71" s="9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ht="15.75" thickBot="1" x14ac:dyDescent="0.3">
      <c r="A72" t="s">
        <v>59</v>
      </c>
      <c r="B72" s="14" t="s">
        <v>88</v>
      </c>
      <c r="C72" s="9">
        <v>1307</v>
      </c>
      <c r="D72" s="16">
        <v>1147</v>
      </c>
      <c r="E72" s="16">
        <v>1380</v>
      </c>
      <c r="F72" s="16">
        <v>1380</v>
      </c>
      <c r="G72" s="16">
        <v>1380</v>
      </c>
      <c r="H72" s="16">
        <v>1380</v>
      </c>
      <c r="I72" s="16">
        <v>1380</v>
      </c>
      <c r="J72" s="16">
        <v>1380</v>
      </c>
      <c r="K72" s="16">
        <v>1907</v>
      </c>
      <c r="L72" s="16">
        <v>1907</v>
      </c>
      <c r="M72" s="16"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sayegh</dc:creator>
  <cp:lastModifiedBy>Windows User</cp:lastModifiedBy>
  <dcterms:created xsi:type="dcterms:W3CDTF">2015-06-05T18:17:20Z</dcterms:created>
  <dcterms:modified xsi:type="dcterms:W3CDTF">2024-01-04T23:02:20Z</dcterms:modified>
</cp:coreProperties>
</file>