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lookups\"/>
    </mc:Choice>
  </mc:AlternateContent>
  <xr:revisionPtr revIDLastSave="0" documentId="13_ncr:40009_{BEB0956A-A135-4795-8C99-0E59405877C8}" xr6:coauthVersionLast="36" xr6:coauthVersionMax="36" xr10:uidLastSave="{00000000-0000-0000-0000-000000000000}"/>
  <bookViews>
    <workbookView xWindow="0" yWindow="0" windowWidth="21570" windowHeight="8100"/>
  </bookViews>
  <sheets>
    <sheet name="Alaska_Predators_GOA_vonb_2023_" sheetId="1" r:id="rId1"/>
  </sheets>
  <calcPr calcId="0"/>
</workbook>
</file>

<file path=xl/calcChain.xml><?xml version="1.0" encoding="utf-8"?>
<calcChain xmlns="http://schemas.openxmlformats.org/spreadsheetml/2006/main">
  <c r="L20" i="1" l="1"/>
  <c r="L19" i="1"/>
  <c r="L10" i="1"/>
  <c r="L9" i="1"/>
  <c r="P15" i="1" l="1"/>
  <c r="P16" i="1"/>
  <c r="P17" i="1"/>
  <c r="P20" i="1"/>
  <c r="P18" i="1"/>
  <c r="P14" i="1"/>
  <c r="P13" i="1"/>
  <c r="P19" i="1"/>
  <c r="P12" i="1"/>
  <c r="P9" i="1"/>
  <c r="P3" i="1"/>
  <c r="P4" i="1"/>
  <c r="P8" i="1"/>
  <c r="P10" i="1"/>
  <c r="P7" i="1"/>
  <c r="P6" i="1"/>
  <c r="P5" i="1"/>
  <c r="P2" i="1"/>
</calcChain>
</file>

<file path=xl/sharedStrings.xml><?xml version="1.0" encoding="utf-8"?>
<sst xmlns="http://schemas.openxmlformats.org/spreadsheetml/2006/main" count="70" uniqueCount="36">
  <si>
    <t>NODC_CODE</t>
  </si>
  <si>
    <t>RACE</t>
  </si>
  <si>
    <t>BASE_NAME</t>
  </si>
  <si>
    <t>PREDATOR</t>
  </si>
  <si>
    <t>Model</t>
  </si>
  <si>
    <t>juv_cm</t>
  </si>
  <si>
    <t>adu_1</t>
  </si>
  <si>
    <t>adu_2</t>
  </si>
  <si>
    <t>adu_3</t>
  </si>
  <si>
    <t>a_l_mm_g</t>
  </si>
  <si>
    <t>b_l_mm_g</t>
  </si>
  <si>
    <t>vb_linf_mm</t>
  </si>
  <si>
    <t>vb_k</t>
  </si>
  <si>
    <t>vb_t0</t>
  </si>
  <si>
    <t>Gadus macrocephalus (Pacific cod)</t>
  </si>
  <si>
    <t>Pacific_cod</t>
  </si>
  <si>
    <t>EGOA</t>
  </si>
  <si>
    <t>Hippoglossus stenolepis (Pacific halibut)</t>
  </si>
  <si>
    <t>Pacific_halibut</t>
  </si>
  <si>
    <t>Gadus chalcogrammus (walleye pollock)</t>
  </si>
  <si>
    <t>Walleye_pollock</t>
  </si>
  <si>
    <t>Atheresthes stomias (arrowtooth flounder)</t>
  </si>
  <si>
    <t>Arrowtooth_flounder</t>
  </si>
  <si>
    <t>Sebastes alutus (Pacific ocean perch)</t>
  </si>
  <si>
    <t>POP</t>
  </si>
  <si>
    <t>Sebastolobus alascanus (shortspine thornyhead)</t>
  </si>
  <si>
    <t>Thornyheads</t>
  </si>
  <si>
    <t>Anoplopoma fimbria (sablefish)</t>
  </si>
  <si>
    <t>Sablefish</t>
  </si>
  <si>
    <t>Errex zachirus (rex sole)</t>
  </si>
  <si>
    <t>Rex_sole</t>
  </si>
  <si>
    <t>Hippoglossoides elassodon (flathead sole)</t>
  </si>
  <si>
    <t>Flathead_sole</t>
  </si>
  <si>
    <t>WGOA</t>
  </si>
  <si>
    <t>Rec_age_months</t>
  </si>
  <si>
    <t>VonB_rec_len_cm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</si>
</sst>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10" xfId="0" applyBorder="1"/>
    <xf numFmtId="11" fontId="0" fillId="0" borderId="0" xfId="0" applyNumberFormat="1"/>
    <xf numFmtId="11" fontId="0" fillId="0" borderId="10" xfId="0" applyNumberFormat="1" applyBorder="1"/>
    <xf numFmtId="2" fontId="0" fillId="0" borderId="0" xfId="0" applyNumberFormat="1"/>
    <xf numFmtId="2" fontId="0" fillId="0" borderId="10" xfId="0" applyNumberFormat="1" applyBorder="1"/>
    <xf numFmtId="0" fontId="0" fillId="0" borderId="10" xfId="0" applyBorder="1"/>
    <xf numFmtId="11" fontId="0" fillId="0" borderId="0" xfId="0" applyNumberFormat="1"/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11" fontId="0" fillId="0" borderId="10" xfId="0" applyNumberFormat="1" applyBorder="1"/>
    <xf numFmtId="2" fontId="0" fillId="0" borderId="0" xfId="0" applyNumberForma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106" zoomScaleNormal="106" workbookViewId="0">
      <selection activeCell="D10" sqref="D10"/>
    </sheetView>
  </sheetViews>
  <sheetFormatPr defaultRowHeight="15" x14ac:dyDescent="0.25"/>
  <cols>
    <col min="1" max="1" width="13.42578125" customWidth="1"/>
    <col min="15" max="15" width="15" customWidth="1"/>
    <col min="16" max="16" width="16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34</v>
      </c>
      <c r="P1" t="s">
        <v>35</v>
      </c>
    </row>
    <row r="2" spans="1:16" x14ac:dyDescent="0.25">
      <c r="A2">
        <v>8791030401</v>
      </c>
      <c r="B2">
        <v>21720</v>
      </c>
      <c r="C2" t="s">
        <v>14</v>
      </c>
      <c r="D2" t="s">
        <v>15</v>
      </c>
      <c r="E2" t="s">
        <v>16</v>
      </c>
      <c r="F2">
        <v>35</v>
      </c>
      <c r="G2">
        <v>30</v>
      </c>
      <c r="H2">
        <v>60</v>
      </c>
      <c r="I2">
        <v>85</v>
      </c>
      <c r="J2" s="1">
        <v>6.4699999999999999E-6</v>
      </c>
      <c r="K2">
        <v>3.0735005499999999</v>
      </c>
      <c r="L2" s="6">
        <v>811.89910603568296</v>
      </c>
      <c r="M2" s="4">
        <v>0.28913772498386497</v>
      </c>
      <c r="N2" s="4">
        <v>4.1846699309074697E-2</v>
      </c>
      <c r="O2">
        <v>24</v>
      </c>
      <c r="P2">
        <f>0.1*L2*(1-EXP(-M2*(O2/12 -N2)))</f>
        <v>35.099035413771503</v>
      </c>
    </row>
    <row r="3" spans="1:16" x14ac:dyDescent="0.25">
      <c r="A3">
        <v>8791030701</v>
      </c>
      <c r="B3">
        <v>21740</v>
      </c>
      <c r="C3" t="s">
        <v>19</v>
      </c>
      <c r="D3" t="s">
        <v>20</v>
      </c>
      <c r="E3" t="s">
        <v>16</v>
      </c>
      <c r="F3">
        <v>30</v>
      </c>
      <c r="G3">
        <v>40</v>
      </c>
      <c r="H3">
        <v>55</v>
      </c>
      <c r="I3">
        <v>9999</v>
      </c>
      <c r="J3" s="1">
        <v>6.0499999999999997E-6</v>
      </c>
      <c r="K3">
        <v>3.0362418180000001</v>
      </c>
      <c r="L3" s="6">
        <v>597.76426457893797</v>
      </c>
      <c r="M3" s="4">
        <v>0.32703966749796998</v>
      </c>
      <c r="N3" s="4">
        <v>-0.234233267400795</v>
      </c>
      <c r="O3">
        <v>24</v>
      </c>
      <c r="P3">
        <f>0.1*L3*(1-EXP(-M3*(O3/12 -N3)))</f>
        <v>30.989294739304516</v>
      </c>
    </row>
    <row r="4" spans="1:16" x14ac:dyDescent="0.25">
      <c r="A4">
        <v>8857040102</v>
      </c>
      <c r="B4">
        <v>10110</v>
      </c>
      <c r="C4" t="s">
        <v>21</v>
      </c>
      <c r="D4" t="s">
        <v>22</v>
      </c>
      <c r="E4" t="s">
        <v>16</v>
      </c>
      <c r="F4">
        <v>20</v>
      </c>
      <c r="G4">
        <v>30</v>
      </c>
      <c r="H4">
        <v>50</v>
      </c>
      <c r="I4">
        <v>9999</v>
      </c>
      <c r="J4" s="1">
        <v>3.1999999999999999E-6</v>
      </c>
      <c r="K4">
        <v>3.1657208209999999</v>
      </c>
      <c r="L4" s="6">
        <v>759.17454328159397</v>
      </c>
      <c r="M4" s="4">
        <v>0.110827342482148</v>
      </c>
      <c r="N4" s="4">
        <v>-0.88150549855434501</v>
      </c>
      <c r="O4">
        <v>24</v>
      </c>
      <c r="P4">
        <f>0.1*L4*(1-EXP(-M4*(O4/12 -N4)))</f>
        <v>20.754201276923396</v>
      </c>
    </row>
    <row r="5" spans="1:16" x14ac:dyDescent="0.25">
      <c r="A5">
        <v>8857040601</v>
      </c>
      <c r="B5">
        <v>10130</v>
      </c>
      <c r="C5" t="s">
        <v>31</v>
      </c>
      <c r="D5" t="s">
        <v>32</v>
      </c>
      <c r="E5" t="s">
        <v>16</v>
      </c>
      <c r="F5">
        <v>20</v>
      </c>
      <c r="G5">
        <v>9999</v>
      </c>
      <c r="H5">
        <v>9999</v>
      </c>
      <c r="I5">
        <v>9999</v>
      </c>
      <c r="J5" s="1">
        <v>1.61E-6</v>
      </c>
      <c r="K5">
        <v>3.299140913</v>
      </c>
      <c r="L5" s="6">
        <v>459.275747669586</v>
      </c>
      <c r="M5" s="4">
        <v>0.146421904367458</v>
      </c>
      <c r="N5" s="4">
        <v>-0.459856981509493</v>
      </c>
      <c r="O5">
        <v>36</v>
      </c>
      <c r="P5">
        <f>0.1*L5*(1-EXP(-M5*(O5/12 -N5)))</f>
        <v>18.254308068009028</v>
      </c>
    </row>
    <row r="6" spans="1:16" x14ac:dyDescent="0.25">
      <c r="A6">
        <v>8857040501</v>
      </c>
      <c r="B6">
        <v>10200</v>
      </c>
      <c r="C6" t="s">
        <v>29</v>
      </c>
      <c r="D6" t="s">
        <v>30</v>
      </c>
      <c r="E6" t="s">
        <v>16</v>
      </c>
      <c r="F6">
        <v>20</v>
      </c>
      <c r="G6">
        <v>9999</v>
      </c>
      <c r="H6">
        <v>9999</v>
      </c>
      <c r="I6">
        <v>9999</v>
      </c>
      <c r="J6" s="1">
        <v>8.1800000000000005E-7</v>
      </c>
      <c r="K6">
        <v>3.349785089</v>
      </c>
      <c r="L6" s="6">
        <v>394.39833790378799</v>
      </c>
      <c r="M6" s="4">
        <v>0.21014847014298499</v>
      </c>
      <c r="N6" s="4">
        <v>-0.61512597180389506</v>
      </c>
      <c r="O6">
        <v>36</v>
      </c>
      <c r="P6">
        <f>0.1*L6*(1-EXP(-M6*(O6/12 -N6)))</f>
        <v>20.989856803965129</v>
      </c>
    </row>
    <row r="7" spans="1:16" x14ac:dyDescent="0.25">
      <c r="A7">
        <v>8827020101</v>
      </c>
      <c r="B7">
        <v>20510</v>
      </c>
      <c r="C7" t="s">
        <v>27</v>
      </c>
      <c r="D7" t="s">
        <v>28</v>
      </c>
      <c r="E7" t="s">
        <v>16</v>
      </c>
      <c r="F7">
        <v>40</v>
      </c>
      <c r="G7">
        <v>55</v>
      </c>
      <c r="H7">
        <v>9999</v>
      </c>
      <c r="I7">
        <v>9999</v>
      </c>
      <c r="J7" s="1">
        <v>4.8999999999999997E-6</v>
      </c>
      <c r="K7">
        <v>3.099548865</v>
      </c>
      <c r="L7" s="6">
        <v>740.25832992595201</v>
      </c>
      <c r="M7" s="4">
        <v>0.180921498501983</v>
      </c>
      <c r="N7" s="4">
        <v>-2.7226962450096899</v>
      </c>
      <c r="O7">
        <v>24</v>
      </c>
      <c r="P7">
        <f>0.1*L7*(1-EXP(-M7*(O7/12 -N7)))</f>
        <v>42.526170061866367</v>
      </c>
    </row>
    <row r="8" spans="1:16" x14ac:dyDescent="0.25">
      <c r="A8">
        <v>8826010102</v>
      </c>
      <c r="B8">
        <v>30060</v>
      </c>
      <c r="C8" t="s">
        <v>23</v>
      </c>
      <c r="D8" t="s">
        <v>24</v>
      </c>
      <c r="E8" t="s">
        <v>16</v>
      </c>
      <c r="F8">
        <v>20</v>
      </c>
      <c r="G8">
        <v>9999</v>
      </c>
      <c r="H8">
        <v>9999</v>
      </c>
      <c r="I8">
        <v>9999</v>
      </c>
      <c r="J8" s="1">
        <v>9.4900000000000006E-6</v>
      </c>
      <c r="K8">
        <v>3.058828798</v>
      </c>
      <c r="L8" s="7">
        <v>420.35299409155698</v>
      </c>
      <c r="M8" s="5">
        <v>0.163359426285521</v>
      </c>
      <c r="N8" s="5">
        <v>-0.63260876778684205</v>
      </c>
      <c r="O8">
        <v>36</v>
      </c>
      <c r="P8">
        <f>0.1*L8*(1-EXP(-M8*(O8/12 -N8)))</f>
        <v>18.813560934186636</v>
      </c>
    </row>
    <row r="9" spans="1:16" x14ac:dyDescent="0.25">
      <c r="A9">
        <v>8857041901</v>
      </c>
      <c r="B9">
        <v>10120</v>
      </c>
      <c r="C9" t="s">
        <v>17</v>
      </c>
      <c r="D9" t="s">
        <v>18</v>
      </c>
      <c r="E9" t="s">
        <v>16</v>
      </c>
      <c r="F9">
        <v>30</v>
      </c>
      <c r="G9">
        <v>50</v>
      </c>
      <c r="H9">
        <v>70</v>
      </c>
      <c r="I9">
        <v>9999</v>
      </c>
      <c r="J9" s="1">
        <v>3.8999999999999999E-6</v>
      </c>
      <c r="K9">
        <v>3.1644999999999999</v>
      </c>
      <c r="L9" s="2">
        <f>222.288046233398*10</f>
        <v>2222.8804623339802</v>
      </c>
      <c r="M9" s="4">
        <v>5.7983068032038926E-2</v>
      </c>
      <c r="N9" s="4">
        <v>-0.44915346770353848</v>
      </c>
      <c r="O9">
        <v>24</v>
      </c>
      <c r="P9">
        <f t="shared" ref="P9:P10" si="0">0.1*L9*(1-EXP(-M9*(O9/12 -N9)))</f>
        <v>29.428031349578546</v>
      </c>
    </row>
    <row r="10" spans="1:16" x14ac:dyDescent="0.25">
      <c r="A10">
        <v>8826010201</v>
      </c>
      <c r="B10">
        <v>30020</v>
      </c>
      <c r="C10" t="s">
        <v>25</v>
      </c>
      <c r="D10" t="s">
        <v>26</v>
      </c>
      <c r="E10" t="s">
        <v>16</v>
      </c>
      <c r="F10">
        <v>10</v>
      </c>
      <c r="G10">
        <v>9999</v>
      </c>
      <c r="H10">
        <v>9999</v>
      </c>
      <c r="I10">
        <v>9999</v>
      </c>
      <c r="J10" s="1">
        <v>3.8099999999999999E-6</v>
      </c>
      <c r="K10">
        <v>3.196103731</v>
      </c>
      <c r="L10" s="3">
        <f>70*10</f>
        <v>700</v>
      </c>
      <c r="M10" s="3">
        <v>1.2E-2</v>
      </c>
      <c r="N10" s="3">
        <v>-8</v>
      </c>
      <c r="O10">
        <v>48</v>
      </c>
      <c r="P10">
        <f t="shared" si="0"/>
        <v>9.3878576358556511</v>
      </c>
    </row>
    <row r="12" spans="1:16" x14ac:dyDescent="0.25">
      <c r="A12">
        <v>8791030401</v>
      </c>
      <c r="B12">
        <v>21720</v>
      </c>
      <c r="C12" t="s">
        <v>14</v>
      </c>
      <c r="D12" t="s">
        <v>15</v>
      </c>
      <c r="E12" t="s">
        <v>33</v>
      </c>
      <c r="F12">
        <v>35</v>
      </c>
      <c r="G12">
        <v>30</v>
      </c>
      <c r="H12">
        <v>60</v>
      </c>
      <c r="I12">
        <v>85</v>
      </c>
      <c r="J12" s="1">
        <v>4.4900000000000002E-6</v>
      </c>
      <c r="K12">
        <v>3.1362000000000001</v>
      </c>
      <c r="L12" s="14">
        <v>1132.8983493563701</v>
      </c>
      <c r="M12" s="9">
        <v>0.14192844058086401</v>
      </c>
      <c r="N12" s="9">
        <v>-0.44631079487525199</v>
      </c>
      <c r="O12">
        <v>24</v>
      </c>
      <c r="P12">
        <f>0.1*L12*(1-EXP(-M12*(O12/12 -N12)))</f>
        <v>33.232075301746342</v>
      </c>
    </row>
    <row r="13" spans="1:16" x14ac:dyDescent="0.25">
      <c r="A13">
        <v>8791030701</v>
      </c>
      <c r="B13">
        <v>21740</v>
      </c>
      <c r="C13" t="s">
        <v>19</v>
      </c>
      <c r="D13" t="s">
        <v>20</v>
      </c>
      <c r="E13" t="s">
        <v>33</v>
      </c>
      <c r="F13">
        <v>30</v>
      </c>
      <c r="G13">
        <v>40</v>
      </c>
      <c r="H13">
        <v>55</v>
      </c>
      <c r="I13">
        <v>9999</v>
      </c>
      <c r="J13" s="1">
        <v>5.6300000000000003E-6</v>
      </c>
      <c r="K13">
        <v>3.0434000000000001</v>
      </c>
      <c r="L13" s="14">
        <v>631.16016773153297</v>
      </c>
      <c r="M13" s="9">
        <v>0.29618772513109798</v>
      </c>
      <c r="N13" s="9">
        <v>4.5321450371285599E-2</v>
      </c>
      <c r="O13">
        <v>24</v>
      </c>
      <c r="P13">
        <f>0.1*L13*(1-EXP(-M13*(O13/12 -N13)))</f>
        <v>27.74040053584795</v>
      </c>
    </row>
    <row r="14" spans="1:16" x14ac:dyDescent="0.25">
      <c r="A14">
        <v>8857040102</v>
      </c>
      <c r="B14">
        <v>10110</v>
      </c>
      <c r="C14" t="s">
        <v>21</v>
      </c>
      <c r="D14" t="s">
        <v>22</v>
      </c>
      <c r="E14" t="s">
        <v>33</v>
      </c>
      <c r="F14">
        <v>20</v>
      </c>
      <c r="G14">
        <v>30</v>
      </c>
      <c r="H14">
        <v>50</v>
      </c>
      <c r="I14">
        <v>9999</v>
      </c>
      <c r="J14" s="1">
        <v>3.6899999999999998E-6</v>
      </c>
      <c r="K14">
        <v>3.1404000000000001</v>
      </c>
      <c r="L14" s="14">
        <v>770.74522596248903</v>
      </c>
      <c r="M14" s="9">
        <v>0.111232010739593</v>
      </c>
      <c r="N14" s="9">
        <v>-0.842171099166514</v>
      </c>
      <c r="O14">
        <v>24</v>
      </c>
      <c r="P14">
        <f>0.1*L14*(1-EXP(-M14*(O14/12 -N14)))</f>
        <v>20.890502670338194</v>
      </c>
    </row>
    <row r="15" spans="1:16" x14ac:dyDescent="0.25">
      <c r="A15">
        <v>8857040601</v>
      </c>
      <c r="B15">
        <v>10130</v>
      </c>
      <c r="C15" t="s">
        <v>31</v>
      </c>
      <c r="D15" t="s">
        <v>32</v>
      </c>
      <c r="E15" t="s">
        <v>33</v>
      </c>
      <c r="F15">
        <v>20</v>
      </c>
      <c r="G15">
        <v>9999</v>
      </c>
      <c r="H15">
        <v>9999</v>
      </c>
      <c r="I15">
        <v>9999</v>
      </c>
      <c r="J15" s="1">
        <v>1.68E-6</v>
      </c>
      <c r="K15">
        <v>3.286</v>
      </c>
      <c r="L15" s="14">
        <v>455.85386634206799</v>
      </c>
      <c r="M15" s="9">
        <v>0.15631505878920801</v>
      </c>
      <c r="N15" s="9">
        <v>-7.4623801473499701E-2</v>
      </c>
      <c r="O15">
        <v>36</v>
      </c>
      <c r="P15">
        <f>0.1*L15*(1-EXP(-M15*(O15/12 -N15)))</f>
        <v>17.395107799810273</v>
      </c>
    </row>
    <row r="16" spans="1:16" x14ac:dyDescent="0.25">
      <c r="A16">
        <v>8857040501</v>
      </c>
      <c r="B16">
        <v>10200</v>
      </c>
      <c r="C16" t="s">
        <v>29</v>
      </c>
      <c r="D16" t="s">
        <v>30</v>
      </c>
      <c r="E16" t="s">
        <v>33</v>
      </c>
      <c r="F16">
        <v>20</v>
      </c>
      <c r="G16">
        <v>9999</v>
      </c>
      <c r="H16">
        <v>9999</v>
      </c>
      <c r="I16">
        <v>9999</v>
      </c>
      <c r="J16" s="1">
        <v>5.7299999999999996E-7</v>
      </c>
      <c r="K16">
        <v>3.4148000000000001</v>
      </c>
      <c r="L16" s="14">
        <v>488.21146444338302</v>
      </c>
      <c r="M16" s="9">
        <v>0.203445197615851</v>
      </c>
      <c r="N16" s="9">
        <v>-0.178673447578859</v>
      </c>
      <c r="O16">
        <v>36</v>
      </c>
      <c r="P16">
        <f>0.1*L16*(1-EXP(-M16*(O16/12 -N16)))</f>
        <v>23.249665622952136</v>
      </c>
    </row>
    <row r="17" spans="1:16" x14ac:dyDescent="0.25">
      <c r="A17">
        <v>8827020101</v>
      </c>
      <c r="B17">
        <v>20510</v>
      </c>
      <c r="C17" t="s">
        <v>27</v>
      </c>
      <c r="D17" t="s">
        <v>28</v>
      </c>
      <c r="E17" t="s">
        <v>33</v>
      </c>
      <c r="F17">
        <v>40</v>
      </c>
      <c r="G17">
        <v>55</v>
      </c>
      <c r="H17">
        <v>9999</v>
      </c>
      <c r="I17">
        <v>9999</v>
      </c>
      <c r="J17" s="1">
        <v>1.44E-6</v>
      </c>
      <c r="K17">
        <v>3.2993000000000001</v>
      </c>
      <c r="L17" s="14">
        <v>705.97113268956696</v>
      </c>
      <c r="M17" s="9">
        <v>0.28106111232374598</v>
      </c>
      <c r="N17" s="9">
        <v>-1.40361369292864</v>
      </c>
      <c r="O17">
        <v>24</v>
      </c>
      <c r="P17">
        <f>0.1*L17*(1-EXP(-M17*(O17/12 -N17)))</f>
        <v>43.474554604221609</v>
      </c>
    </row>
    <row r="18" spans="1:16" x14ac:dyDescent="0.25">
      <c r="A18">
        <v>8826010102</v>
      </c>
      <c r="B18">
        <v>30060</v>
      </c>
      <c r="C18" t="s">
        <v>23</v>
      </c>
      <c r="D18" t="s">
        <v>24</v>
      </c>
      <c r="E18" t="s">
        <v>33</v>
      </c>
      <c r="F18">
        <v>20</v>
      </c>
      <c r="G18">
        <v>9999</v>
      </c>
      <c r="H18">
        <v>9999</v>
      </c>
      <c r="I18">
        <v>9999</v>
      </c>
      <c r="J18" s="1">
        <v>1.19E-5</v>
      </c>
      <c r="K18">
        <v>3.0217999999999998</v>
      </c>
      <c r="L18" s="15">
        <v>410.92800806343598</v>
      </c>
      <c r="M18" s="13">
        <v>0.18827565597163701</v>
      </c>
      <c r="N18" s="13">
        <v>-0.37125606157456698</v>
      </c>
      <c r="O18">
        <v>36</v>
      </c>
      <c r="P18">
        <f>0.1*L18*(1-EXP(-M18*(O18/12 -N18)))</f>
        <v>19.31028769911056</v>
      </c>
    </row>
    <row r="19" spans="1:16" x14ac:dyDescent="0.25">
      <c r="A19">
        <v>8857041901</v>
      </c>
      <c r="B19">
        <v>10120</v>
      </c>
      <c r="C19" t="s">
        <v>17</v>
      </c>
      <c r="D19" t="s">
        <v>18</v>
      </c>
      <c r="E19" t="s">
        <v>33</v>
      </c>
      <c r="F19">
        <v>30</v>
      </c>
      <c r="G19">
        <v>50</v>
      </c>
      <c r="H19">
        <v>70</v>
      </c>
      <c r="I19">
        <v>9999</v>
      </c>
      <c r="J19" s="1">
        <v>3.1300000000000001E-6</v>
      </c>
      <c r="K19">
        <v>3.202</v>
      </c>
      <c r="L19" s="10">
        <f>10*322.906502311248</f>
        <v>3229.06502311248</v>
      </c>
      <c r="M19" s="11">
        <v>4.25728813559322E-2</v>
      </c>
      <c r="N19" s="12">
        <v>-0.14304593661781204</v>
      </c>
      <c r="O19">
        <v>24</v>
      </c>
      <c r="P19">
        <f t="shared" ref="P19:P20" si="1">0.1*L19*(1-EXP(-M19*(O19/12 -N19)))</f>
        <v>28.156609902916781</v>
      </c>
    </row>
    <row r="20" spans="1:16" x14ac:dyDescent="0.25">
      <c r="A20">
        <v>8826010201</v>
      </c>
      <c r="B20">
        <v>30020</v>
      </c>
      <c r="C20" t="s">
        <v>25</v>
      </c>
      <c r="D20" t="s">
        <v>26</v>
      </c>
      <c r="E20" t="s">
        <v>33</v>
      </c>
      <c r="F20">
        <v>10</v>
      </c>
      <c r="G20">
        <v>9999</v>
      </c>
      <c r="H20">
        <v>9999</v>
      </c>
      <c r="I20">
        <v>9999</v>
      </c>
      <c r="J20" s="1">
        <v>3.0699999999999998E-6</v>
      </c>
      <c r="K20">
        <v>3.2330000000000001</v>
      </c>
      <c r="L20" s="8">
        <f>10*70</f>
        <v>700</v>
      </c>
      <c r="M20" s="8">
        <v>1.2E-2</v>
      </c>
      <c r="N20" s="8">
        <v>-8</v>
      </c>
      <c r="O20">
        <v>48</v>
      </c>
      <c r="P20">
        <f t="shared" si="1"/>
        <v>9.3878576358556511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Alaska_Predators_GOA_vonb_2023_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2023-10-04T21:40:07Z</dcterms:created>
  <dcterms:modified xsi:type="dcterms:W3CDTF">2023-10-04T22:42:07Z</dcterms:modified>
</cp:coreProperties>
</file>