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20" documentId="8_{FB6C5830-E429-CA47-B0D6-BBB99CFECB40}" xr6:coauthVersionLast="47" xr6:coauthVersionMax="47" xr10:uidLastSave="{46E7C19B-CF25-0D4E-9857-F7C4F3B54D4E}"/>
  <bookViews>
    <workbookView xWindow="2380" yWindow="540" windowWidth="31000" windowHeight="16620" activeTab="1"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K8" i="4"/>
  <c r="K1" i="4"/>
  <c r="K17" i="4" s="1"/>
  <c r="K102" i="4" s="1" a="1"/>
  <c r="K102" i="4" s="1"/>
  <c r="J8" i="4"/>
  <c r="J13" i="4" s="1"/>
  <c r="J1" i="4"/>
  <c r="J17" i="4" s="1"/>
  <c r="J102" i="4" s="1" a="1"/>
  <c r="J102"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K13" i="4" l="1"/>
  <c r="K11" i="4"/>
  <c r="K10" i="4"/>
  <c r="K14" i="4"/>
  <c r="K15" i="4"/>
  <c r="K12" i="4"/>
  <c r="K9" i="4"/>
  <c r="J12" i="4"/>
  <c r="J10" i="4"/>
  <c r="J14" i="4"/>
  <c r="J11" i="4"/>
  <c r="J15" i="4"/>
  <c r="J9" i="4"/>
  <c r="K19" i="4" l="1"/>
  <c r="K18" i="4"/>
  <c r="K20" i="4"/>
  <c r="J18" i="4"/>
  <c r="J20" i="4"/>
  <c r="J19"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<sst xmlns="http://schemas.openxmlformats.org/spreadsheetml/2006/main" count="1033" uniqueCount="319">
  <si>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</si>
  <si>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</si>
  <si>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</si>
  <si>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</si>
  <si>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</si>
  <si>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</si>
  <si>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</si>
  <si>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</si>
  <si>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</si>
  <si>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</si>
  <si>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</si>
  <si>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</si>
  <si>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</si>
  <si>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</si>
  <si>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</si>
  <si>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</si>
  <si>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</si>
  <si>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</si>
  <si>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</si>
  <si>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</si>
  <si>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</si>
  <si>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</si>
  <si>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</si>
  <si>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</si>
  <si>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</si>
  <si>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</si>
  <si>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</si>
  <si>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</si>
  <si>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</si>
  <si>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</si>
  <si>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</si>
  <si>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</si>
  <si>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</si>
  <si>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</si>
  <si>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</si>
  <si>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</si>
  <si>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</si>
  <si>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</si>
  <si>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</si>
  <si>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</si>
  <si>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</si>
  <si>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</si>
  <si>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</si>
  <si>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</si>
  <si>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</si>
  <si>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</si>
  <si>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</si>
  <si>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</si>
  <si>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</si>
  <si>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</si>
  <si>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</si>
  <si>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</si>
  <si>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</si>
  <si>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</si>
  <si>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</si>
  <si>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</si>
  <si>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</si>
  <si>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</si>
  <si>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</si>
  <si>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</si>
  <si>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</si>
  <si>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</si>
  <si>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</si>
  <si>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</si>
  <si>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</si>
  <si>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</si>
  <si>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</si>
  <si>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</si>
  <si>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</si>
  <si>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</si>
  <si>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</si>
  <si>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</si>
  <si>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</si>
  <si>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</si>
  <si>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</si>
  <si>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</si>
  <si>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</si>
  <si>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</si>
  <si>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</si>
  <si>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</si>
  <si>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</si>
  <si>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</si>
  <si>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</si>
  <si>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</si>
  <si>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</si>
  <si>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</si>
  <si>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</si>
  <si>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</si>
  <si>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</si>
  <si>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</si>
  <si>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</si>
  <si>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</si>
  <si>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</si>
  <si>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</si>
  <si>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</si>
  <si>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</si>
  <si>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</si>
  <si>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</si>
  <si>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</si>
  <si>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</si>
  <si>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</si>
  <si>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</si>
  <si>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</si>
  <si>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</si>
  <si>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</si>
  <si>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</si>
  <si>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</si>
  <si>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</si>
  <si>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</si>
  <si>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</si>
  <si>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</si>
  <si>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</si>
  <si>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</si>
  <si>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</si>
  <si>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</si>
  <si>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</si>
  <si>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</si>
  <si>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</si>
  <si>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</si>
  <si>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</si>
  <si>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</si>
  <si>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</si>
  <si>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</si>
  <si>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</si>
  <si>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</si>
  <si>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</si>
  <si>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</si>
  <si>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</si>
  <si>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</si>
  <si>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</si>
  <si>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</si>
  <si>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</si>
  <si>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</si>
  <si>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</si>
  <si>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</si>
  <si>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</si>
  <si>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</si>
  <si>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</si>
  <si>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</si>
  <si>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</si>
  <si>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</si>
  <si>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</si>
  <si>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</si>
  <si>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</si>
  <si>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</si>
  <si>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</si>
  <si>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</si>
  <si>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</si>
  <si>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</si>
  <si>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</si>
  <si>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</si>
  <si>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</si>
  <si>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</si>
  <si>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</si>
  <si>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</si>
  <si>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</si>
  <si>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</si>
  <si>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</si>
  <si>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</si>
  <si>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</si>
  <si>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</si>
  <si>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</si>
  <si>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</si>
  <si>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</si>
  <si>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</si>
  <si>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</si>
  <si>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</si>
  <si>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</si>
  <si>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</si>
  <si>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</si>
  <si>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</si>
  <si>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</si>
  <si>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</si>
  <si>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</si>
  <si>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</si>
  <si>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</si>
  <si>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</si>
  <si>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</si>
  <si>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</si>
  <si>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</si>
  <si>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</si>
  <si>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</si>
  <si>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</si>
  <si>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</si>
  <si>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template-rule-5-16-a</t>
  </si>
  <si>
    <t>template-rule-5-16-b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</si>
  <si>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</si>
  <si>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</si>
  <si>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</si>
  <si>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</si>
  <si>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</si>
  <si>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</si>
  <si>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</si>
  <si>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</si>
  <si>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</si>
  <si>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</si>
  <si>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</si>
  <si>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</si>
  <si>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</si>
  <si>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</si>
  <si>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</si>
  <si>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</si>
  <si>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</si>
  <si>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</si>
  <si>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</si>
  <si>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</si>
  <si>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</si>
  <si>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</si>
  <si>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infiltration_modeling_method_type</t>
  </si>
  <si>
    <t>JSON_PATH:surfaces[0]</t>
  </si>
  <si>
    <t>surface_1</t>
  </si>
  <si>
    <t>azimuth</t>
  </si>
  <si>
    <t>adjacent_to</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</si>
  <si>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</si>
  <si>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</si>
  <si>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</si>
  <si>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</si>
  <si>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</si>
  <si>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</si>
  <si>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</si>
  <si>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</si>
  <si>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</si>
  <si>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</si>
  <si>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</si>
  <si>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</si>
  <si>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</si>
  <si>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</si>
  <si>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</si>
  <si>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</si>
  <si>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</si>
  <si>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</si>
  <si>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</si>
  <si>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</si>
  <si>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</si>
  <si>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</si>
  <si>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</si>
  <si>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</si>
  <si>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</si>
  <si>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</si>
  <si>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</si>
  <si>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</si>
  <si>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</si>
  <si>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</si>
  <si>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</si>
  <si>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</si>
  <si>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</si>
  <si>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</si>
  <si>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</si>
  <si>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</si>
  <si>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</si>
  <si>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</si>
  <si>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</si>
  <si>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</si>
  <si>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</si>
  <si>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</si>
  <si>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</si>
  <si>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</si>
  <si>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</si>
  <si>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</si>
  <si>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</si>
  <si>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test_description</t>
  </si>
  <si>
    <t xml:space="preserve">Slab-on-grade has the same F-factor in P-RMR as in U-RMR
</t>
  </si>
  <si>
    <t xml:space="preserve">Slab-on-grade does not have the same F-factor in P-RMR as in U-RMR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</si>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</sst>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cellXfs>
  <cellStyles count="1">
    <cellStyle name="Normal" xfId="0" builtinId="0"/>
  </cellStyles>
  <dxfs count="270">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269">
  <tableColumns count="10">
    <tableColumn id="3" xr3:uid="{0B137EDC-B78E-4366-80E2-BD3EE56D7863}" name="Rule ID" dataDxfId="26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267"/>
    <tableColumn id="9" xr3:uid="{AA757698-2CC9-4FAE-8DBB-0DFC0E8DA3F4}" name="Data Table Reference" dataDxfId="26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3" t="s">
        <v>13</v>
      </c>
      <c r="C3" s="40" t="s">
        <v>14</v>
      </c>
      <c r="D3" s="40" t="s">
        <v>15</v>
      </c>
      <c r="E3" s="40" t="s">
        <v>16</v>
      </c>
      <c r="F3" s="40" t="s">
        <v>17</v>
      </c>
      <c r="G3" t="s">
        <v>18</v>
      </c>
      <c r="H3" s="3"/>
      <c r="I3" s="4" t="s">
        <v>19</v>
      </c>
      <c r="J3" s="40" t="s">
        <v>20</v>
      </c>
    </row>
    <row r="4" spans="1:10" ht="32" x14ac:dyDescent="0.2">
      <c r="A4" s="53" t="s">
        <v>21</v>
      </c>
      <c r="B4" s="83" t="s">
        <v>22</v>
      </c>
      <c r="C4" s="40" t="s">
        <v>23</v>
      </c>
      <c r="D4" t="s">
        <v>24</v>
      </c>
      <c r="E4" t="s">
        <v>16</v>
      </c>
      <c r="F4" t="s">
        <v>25</v>
      </c>
      <c r="G4" t="s">
        <v>18</v>
      </c>
      <c r="H4" s="3"/>
      <c r="I4" s="4" t="s">
        <v>19</v>
      </c>
      <c r="J4" s="40" t="s">
        <v>20</v>
      </c>
    </row>
    <row r="5" spans="1:10" ht="32" x14ac:dyDescent="0.2">
      <c r="A5" s="53" t="s">
        <v>26</v>
      </c>
      <c r="B5" s="84"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0" t="s">
        <v>32</v>
      </c>
      <c r="B7" s="40" t="s">
        <v>33</v>
      </c>
      <c r="C7" s="40" t="s">
        <v>34</v>
      </c>
      <c r="D7" t="s">
        <v>15</v>
      </c>
      <c r="F7" t="s">
        <v>17</v>
      </c>
      <c r="G7" t="s">
        <v>18</v>
      </c>
      <c r="H7" s="3"/>
      <c r="I7" s="4" t="s">
        <v>19</v>
      </c>
      <c r="J7" s="40" t="s">
        <v>20</v>
      </c>
    </row>
    <row r="8" spans="1:10" ht="48" x14ac:dyDescent="0.2">
      <c r="A8" s="90"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0" t="s">
        <v>41</v>
      </c>
      <c r="B10" s="40" t="s">
        <v>33</v>
      </c>
      <c r="C10" s="40" t="s">
        <v>42</v>
      </c>
      <c r="D10" t="s">
        <v>15</v>
      </c>
      <c r="E10" t="s">
        <v>16</v>
      </c>
      <c r="F10" t="s">
        <v>17</v>
      </c>
      <c r="G10" t="s">
        <v>18</v>
      </c>
      <c r="H10" s="3"/>
      <c r="I10" s="3" t="s">
        <v>43</v>
      </c>
      <c r="J10" t="s">
        <v>44</v>
      </c>
    </row>
    <row r="11" spans="1:10" ht="48" x14ac:dyDescent="0.2">
      <c r="A11" s="90" t="s">
        <v>45</v>
      </c>
      <c r="B11" s="40" t="s">
        <v>27</v>
      </c>
      <c r="C11" s="40" t="s">
        <v>46</v>
      </c>
      <c r="D11" t="s">
        <v>24</v>
      </c>
      <c r="E11" t="s">
        <v>16</v>
      </c>
      <c r="F11" t="s">
        <v>25</v>
      </c>
      <c r="G11" t="s">
        <v>18</v>
      </c>
      <c r="H11" s="3"/>
      <c r="I11" s="4" t="s">
        <v>43</v>
      </c>
      <c r="J11" s="40" t="s">
        <v>47</v>
      </c>
    </row>
    <row r="12" spans="1:10" ht="80" x14ac:dyDescent="0.2">
      <c r="A12" s="90" t="s">
        <v>48</v>
      </c>
      <c r="B12" s="91" t="s">
        <v>30</v>
      </c>
      <c r="C12" s="91" t="s">
        <v>49</v>
      </c>
      <c r="D12" s="92" t="s">
        <v>24</v>
      </c>
      <c r="E12" s="92" t="s">
        <v>16</v>
      </c>
      <c r="F12" s="92" t="s">
        <v>25</v>
      </c>
      <c r="G12" s="91" t="s">
        <v>50</v>
      </c>
      <c r="H12" s="3"/>
      <c r="I12" s="4" t="s">
        <v>39</v>
      </c>
    </row>
    <row r="13" spans="1:10" ht="48" x14ac:dyDescent="0.2">
      <c r="A13" s="90" t="s">
        <v>51</v>
      </c>
      <c r="B13" s="91" t="s">
        <v>27</v>
      </c>
      <c r="C13" s="91" t="s">
        <v>52</v>
      </c>
      <c r="D13" s="92" t="s">
        <v>24</v>
      </c>
      <c r="E13" s="92" t="s">
        <v>16</v>
      </c>
      <c r="F13" s="92" t="s">
        <v>25</v>
      </c>
      <c r="G13" s="92" t="s">
        <v>18</v>
      </c>
      <c r="H13" s="3"/>
      <c r="I13" s="4" t="s">
        <v>43</v>
      </c>
    </row>
    <row r="14" spans="1:10" ht="80" x14ac:dyDescent="0.2">
      <c r="A14" s="90" t="s">
        <v>53</v>
      </c>
      <c r="B14" s="91" t="s">
        <v>30</v>
      </c>
      <c r="C14" s="91" t="s">
        <v>54</v>
      </c>
      <c r="D14" s="92" t="s">
        <v>24</v>
      </c>
      <c r="E14" s="92" t="s">
        <v>16</v>
      </c>
      <c r="F14" s="92" t="s">
        <v>25</v>
      </c>
      <c r="G14" s="91" t="s">
        <v>50</v>
      </c>
      <c r="H14" s="3"/>
      <c r="I14" s="4" t="s">
        <v>55</v>
      </c>
    </row>
    <row r="15" spans="1:10" ht="48" x14ac:dyDescent="0.2">
      <c r="A15" s="90" t="s">
        <v>56</v>
      </c>
      <c r="B15" s="91" t="s">
        <v>27</v>
      </c>
      <c r="C15" s="91" t="s">
        <v>57</v>
      </c>
      <c r="D15" s="92" t="s">
        <v>24</v>
      </c>
      <c r="E15" s="92" t="s">
        <v>16</v>
      </c>
      <c r="F15" s="92" t="s">
        <v>25</v>
      </c>
      <c r="G15" s="92" t="s">
        <v>18</v>
      </c>
      <c r="H15" s="3"/>
      <c r="I15" s="4" t="s">
        <v>43</v>
      </c>
    </row>
    <row r="16" spans="1:10" ht="80" x14ac:dyDescent="0.2">
      <c r="A16" s="90" t="s">
        <v>58</v>
      </c>
      <c r="B16" s="40" t="s">
        <v>30</v>
      </c>
      <c r="C16" s="40" t="s">
        <v>59</v>
      </c>
      <c r="D16" s="92" t="s">
        <v>24</v>
      </c>
      <c r="E16" s="92" t="s">
        <v>16</v>
      </c>
      <c r="F16" s="92" t="s">
        <v>25</v>
      </c>
      <c r="G16" s="40" t="s">
        <v>50</v>
      </c>
      <c r="H16" s="3"/>
      <c r="I16" s="4" t="s">
        <v>55</v>
      </c>
    </row>
    <row r="17" spans="1:9" ht="32" x14ac:dyDescent="0.2">
      <c r="A17" s="90" t="s">
        <v>60</v>
      </c>
      <c r="B17" s="40" t="s">
        <v>13</v>
      </c>
      <c r="C17" s="40" t="s">
        <v>61</v>
      </c>
      <c r="D17" s="92" t="s">
        <v>15</v>
      </c>
      <c r="E17" s="92" t="s">
        <v>16</v>
      </c>
      <c r="F17" s="92" t="s">
        <v>17</v>
      </c>
      <c r="G17" s="92" t="s">
        <v>18</v>
      </c>
      <c r="H17" s="3"/>
      <c r="I17" s="4" t="s">
        <v>43</v>
      </c>
    </row>
    <row r="18" spans="1:9" ht="64" x14ac:dyDescent="0.2">
      <c r="A18" s="90" t="s">
        <v>62</v>
      </c>
      <c r="B18" s="40" t="s">
        <v>63</v>
      </c>
      <c r="C18" s="40" t="s">
        <v>64</v>
      </c>
      <c r="D18" s="92" t="s">
        <v>24</v>
      </c>
      <c r="E18" t="s">
        <v>16</v>
      </c>
      <c r="F18" s="92" t="s">
        <v>15</v>
      </c>
      <c r="G18" s="92" t="s">
        <v>18</v>
      </c>
      <c r="H18" s="3"/>
      <c r="I18" s="4" t="s">
        <v>43</v>
      </c>
    </row>
    <row r="19" spans="1:9" ht="112" x14ac:dyDescent="0.2">
      <c r="A19" s="53" t="s">
        <v>65</v>
      </c>
      <c r="B19" s="40" t="s">
        <v>66</v>
      </c>
      <c r="C19" s="97" t="s">
        <v>67</v>
      </c>
      <c r="D19" t="s">
        <v>24</v>
      </c>
      <c r="E19" t="s">
        <v>16</v>
      </c>
      <c r="F19" s="92" t="s">
        <v>25</v>
      </c>
      <c r="G19" s="92" t="s">
        <v>18</v>
      </c>
      <c r="H19" s="3"/>
      <c r="I19" s="4" t="s">
        <v>68</v>
      </c>
    </row>
    <row r="20" spans="1:9" ht="80" x14ac:dyDescent="0.2">
      <c r="A20" s="90" t="s">
        <v>69</v>
      </c>
      <c r="B20" s="40" t="s">
        <v>70</v>
      </c>
      <c r="C20" s="40" t="s">
        <v>71</v>
      </c>
      <c r="D20" t="s">
        <v>24</v>
      </c>
      <c r="E20" t="s">
        <v>16</v>
      </c>
      <c r="F20" s="92" t="s">
        <v>25</v>
      </c>
      <c r="G20" s="92" t="s">
        <v>18</v>
      </c>
      <c r="H20" s="3"/>
      <c r="I20" s="4" t="s">
        <v>68</v>
      </c>
    </row>
    <row r="21" spans="1:9" ht="48" x14ac:dyDescent="0.2">
      <c r="A21" s="90" t="s">
        <v>72</v>
      </c>
      <c r="B21" s="40" t="s">
        <v>73</v>
      </c>
      <c r="C21" s="40" t="s">
        <v>74</v>
      </c>
      <c r="D21" t="s">
        <v>24</v>
      </c>
      <c r="E21" t="s">
        <v>16</v>
      </c>
      <c r="F21" s="92" t="s">
        <v>25</v>
      </c>
      <c r="G21" s="92" t="s">
        <v>18</v>
      </c>
      <c r="H21" s="3"/>
      <c r="I21" s="3" t="s">
        <v>43</v>
      </c>
    </row>
    <row r="22" spans="1:9" ht="48" x14ac:dyDescent="0.2">
      <c r="A22" s="90" t="s">
        <v>75</v>
      </c>
      <c r="B22" s="40" t="s">
        <v>76</v>
      </c>
      <c r="C22" s="40" t="s">
        <v>77</v>
      </c>
      <c r="D22" t="s">
        <v>24</v>
      </c>
      <c r="E22" t="s">
        <v>16</v>
      </c>
      <c r="F22" s="92" t="s">
        <v>25</v>
      </c>
      <c r="G22" s="92" t="s">
        <v>18</v>
      </c>
      <c r="H22" s="3"/>
      <c r="I22" s="3" t="s">
        <v>43</v>
      </c>
    </row>
    <row r="23" spans="1:9" ht="64" x14ac:dyDescent="0.2">
      <c r="A23" s="90" t="s">
        <v>78</v>
      </c>
      <c r="B23" s="40" t="s">
        <v>79</v>
      </c>
      <c r="C23" s="40" t="s">
        <v>80</v>
      </c>
      <c r="D23" t="s">
        <v>24</v>
      </c>
      <c r="E23" t="s">
        <v>16</v>
      </c>
      <c r="F23" s="92" t="s">
        <v>25</v>
      </c>
      <c r="G23" s="92" t="s">
        <v>18</v>
      </c>
      <c r="H23" s="3"/>
      <c r="I23" s="3" t="s">
        <v>43</v>
      </c>
    </row>
    <row r="24" spans="1:9" ht="32" x14ac:dyDescent="0.2">
      <c r="A24" s="90" t="s">
        <v>81</v>
      </c>
      <c r="B24" s="40" t="s">
        <v>13</v>
      </c>
      <c r="C24" s="40" t="s">
        <v>82</v>
      </c>
      <c r="D24" t="s">
        <v>15</v>
      </c>
      <c r="E24" t="s">
        <v>16</v>
      </c>
      <c r="F24" s="92" t="s">
        <v>17</v>
      </c>
      <c r="G24" s="92" t="s">
        <v>18</v>
      </c>
      <c r="H24" s="3"/>
      <c r="I24" s="3" t="s">
        <v>43</v>
      </c>
    </row>
    <row r="25" spans="1:9" ht="128" x14ac:dyDescent="0.2">
      <c r="A25" s="90" t="s">
        <v>83</v>
      </c>
      <c r="B25" s="40" t="s">
        <v>84</v>
      </c>
      <c r="C25" s="40" t="s">
        <v>85</v>
      </c>
      <c r="D25" t="s">
        <v>24</v>
      </c>
      <c r="E25" t="s">
        <v>16</v>
      </c>
      <c r="F25" s="92" t="s">
        <v>25</v>
      </c>
      <c r="G25" s="97" t="s">
        <v>86</v>
      </c>
      <c r="H25" s="3"/>
      <c r="I25" s="4" t="s">
        <v>55</v>
      </c>
    </row>
    <row r="26" spans="1:9" ht="32" x14ac:dyDescent="0.2">
      <c r="A26" s="90" t="s">
        <v>87</v>
      </c>
      <c r="B26" s="40" t="s">
        <v>13</v>
      </c>
      <c r="C26" s="40" t="s">
        <v>88</v>
      </c>
      <c r="D26" t="s">
        <v>15</v>
      </c>
      <c r="E26" t="s">
        <v>16</v>
      </c>
      <c r="F26" s="92" t="s">
        <v>25</v>
      </c>
      <c r="G26" s="92" t="s">
        <v>18</v>
      </c>
      <c r="H26" s="3"/>
      <c r="I26" s="3" t="s">
        <v>43</v>
      </c>
    </row>
    <row r="27" spans="1:9" ht="96" x14ac:dyDescent="0.2">
      <c r="A27" s="90" t="s">
        <v>89</v>
      </c>
      <c r="B27" s="40" t="s">
        <v>90</v>
      </c>
      <c r="C27" s="40" t="s">
        <v>91</v>
      </c>
      <c r="D27" t="s">
        <v>24</v>
      </c>
      <c r="E27" t="s">
        <v>16</v>
      </c>
      <c r="F27" s="92" t="s">
        <v>25</v>
      </c>
      <c r="G27" s="92" t="s">
        <v>18</v>
      </c>
      <c r="H27" s="3"/>
      <c r="I27" s="3" t="s">
        <v>43</v>
      </c>
    </row>
    <row r="28" spans="1:9" ht="128" x14ac:dyDescent="0.2">
      <c r="A28" s="53" t="s">
        <v>92</v>
      </c>
      <c r="B28" s="40" t="s">
        <v>13</v>
      </c>
      <c r="C28" s="40" t="s">
        <v>93</v>
      </c>
      <c r="D28" t="s">
        <v>15</v>
      </c>
      <c r="E28" t="s">
        <v>16</v>
      </c>
      <c r="F28" s="92" t="s">
        <v>17</v>
      </c>
      <c r="G28" s="97" t="s">
        <v>86</v>
      </c>
      <c r="H28" s="3"/>
      <c r="I28" s="4" t="s">
        <v>55</v>
      </c>
    </row>
    <row r="29" spans="1:9" ht="80" x14ac:dyDescent="0.2">
      <c r="A29" s="90" t="s">
        <v>94</v>
      </c>
      <c r="B29" s="40" t="s">
        <v>63</v>
      </c>
      <c r="C29" s="40" t="s">
        <v>95</v>
      </c>
      <c r="D29" t="s">
        <v>24</v>
      </c>
      <c r="E29" t="s">
        <v>16</v>
      </c>
      <c r="F29" s="92" t="s">
        <v>17</v>
      </c>
      <c r="G29" s="97" t="s">
        <v>96</v>
      </c>
      <c r="H29" s="3"/>
      <c r="I29" s="3" t="s">
        <v>43</v>
      </c>
    </row>
    <row r="30" spans="1:9" ht="48" x14ac:dyDescent="0.2">
      <c r="A30" s="90" t="s">
        <v>97</v>
      </c>
      <c r="B30" s="40" t="s">
        <v>98</v>
      </c>
      <c r="C30" s="40" t="s">
        <v>99</v>
      </c>
      <c r="D30" t="s">
        <v>24</v>
      </c>
      <c r="E30" t="s">
        <v>16</v>
      </c>
      <c r="F30" s="92" t="s">
        <v>24</v>
      </c>
      <c r="G30" s="92" t="s">
        <v>18</v>
      </c>
      <c r="H30" s="3"/>
      <c r="I30" s="3" t="s">
        <v>43</v>
      </c>
    </row>
    <row r="31" spans="1:9" ht="32" x14ac:dyDescent="0.2">
      <c r="A31" s="90" t="s">
        <v>100</v>
      </c>
      <c r="B31" s="40" t="s">
        <v>13</v>
      </c>
      <c r="C31" s="40" t="s">
        <v>101</v>
      </c>
      <c r="D31" t="s">
        <v>15</v>
      </c>
      <c r="E31" t="s">
        <v>16</v>
      </c>
      <c r="F31" s="92" t="s">
        <v>17</v>
      </c>
      <c r="G31" s="92" t="s">
        <v>18</v>
      </c>
      <c r="H31" s="3"/>
      <c r="I31" s="3" t="s">
        <v>43</v>
      </c>
    </row>
    <row r="32" spans="1:9" ht="80" x14ac:dyDescent="0.2">
      <c r="A32" s="53" t="s">
        <v>102</v>
      </c>
      <c r="B32" s="40" t="s">
        <v>103</v>
      </c>
      <c r="C32" s="40" t="s">
        <v>104</v>
      </c>
      <c r="D32" t="s">
        <v>24</v>
      </c>
      <c r="E32" t="s">
        <v>16</v>
      </c>
      <c r="F32" s="92" t="s">
        <v>15</v>
      </c>
      <c r="G32" s="92" t="s">
        <v>18</v>
      </c>
      <c r="H32" s="3"/>
      <c r="I32" s="3" t="s">
        <v>43</v>
      </c>
    </row>
    <row r="33" spans="1:10" x14ac:dyDescent="0.2">
      <c r="A33" s="90" t="s">
        <v>105</v>
      </c>
      <c r="H33" s="3"/>
      <c r="I33" s="3"/>
    </row>
    <row r="34" spans="1:10" ht="48" x14ac:dyDescent="0.2">
      <c r="A34" s="90" t="s">
        <v>106</v>
      </c>
      <c r="B34" s="40" t="s">
        <v>107</v>
      </c>
      <c r="C34" s="40" t="s">
        <v>108</v>
      </c>
      <c r="D34" t="s">
        <v>15</v>
      </c>
      <c r="E34" t="s">
        <v>16</v>
      </c>
      <c r="F34" s="92" t="s">
        <v>17</v>
      </c>
      <c r="G34" s="92" t="s">
        <v>18</v>
      </c>
      <c r="H34" s="3"/>
      <c r="I34" s="3" t="s">
        <v>43</v>
      </c>
    </row>
    <row r="35" spans="1:10" ht="48" x14ac:dyDescent="0.2">
      <c r="A35" s="102" t="s">
        <v>109</v>
      </c>
      <c r="B35" s="40" t="s">
        <v>110</v>
      </c>
      <c r="C35" s="40" t="s">
        <v>111</v>
      </c>
      <c r="D35" t="s">
        <v>24</v>
      </c>
      <c r="E35" t="s">
        <v>16</v>
      </c>
      <c r="F35" s="92" t="s">
        <v>25</v>
      </c>
      <c r="G35" s="92" t="s">
        <v>18</v>
      </c>
      <c r="H35" s="3"/>
      <c r="I35" s="3" t="s">
        <v>43</v>
      </c>
    </row>
    <row r="36" spans="1:10" ht="80" x14ac:dyDescent="0.2">
      <c r="A36" s="102" t="s">
        <v>112</v>
      </c>
      <c r="B36" s="40" t="s">
        <v>113</v>
      </c>
      <c r="C36" s="40" t="s">
        <v>114</v>
      </c>
      <c r="D36" t="s">
        <v>24</v>
      </c>
      <c r="E36" t="s">
        <v>16</v>
      </c>
      <c r="F36" s="92" t="s">
        <v>25</v>
      </c>
      <c r="G36" s="92" t="s">
        <v>18</v>
      </c>
      <c r="H36" s="3"/>
      <c r="I36" s="3" t="s">
        <v>43</v>
      </c>
    </row>
    <row r="37" spans="1:10" ht="64" x14ac:dyDescent="0.2">
      <c r="A37" s="90" t="s">
        <v>115</v>
      </c>
      <c r="B37" s="40" t="s">
        <v>116</v>
      </c>
      <c r="C37" s="40" t="s">
        <v>117</v>
      </c>
      <c r="D37" t="s">
        <v>24</v>
      </c>
      <c r="E37" t="s">
        <v>16</v>
      </c>
      <c r="F37" s="92" t="s">
        <v>25</v>
      </c>
      <c r="G37" s="92" t="s">
        <v>18</v>
      </c>
      <c r="H37" s="3"/>
      <c r="I37" s="3" t="s">
        <v>43</v>
      </c>
    </row>
    <row r="38" spans="1:10" ht="112" x14ac:dyDescent="0.2">
      <c r="A38" s="90" t="s">
        <v>118</v>
      </c>
      <c r="B38" s="40" t="s">
        <v>119</v>
      </c>
      <c r="C38" s="40" t="s">
        <v>120</v>
      </c>
      <c r="D38" t="s">
        <v>24</v>
      </c>
      <c r="E38" t="s">
        <v>16</v>
      </c>
      <c r="F38" s="92" t="s">
        <v>25</v>
      </c>
      <c r="G38" s="40" t="s">
        <v>121</v>
      </c>
      <c r="H38" s="3"/>
      <c r="I38" s="40" t="s">
        <v>55</v>
      </c>
    </row>
    <row r="39" spans="1:10" ht="112" x14ac:dyDescent="0.2">
      <c r="A39" s="90" t="s">
        <v>122</v>
      </c>
      <c r="B39" s="40" t="s">
        <v>123</v>
      </c>
      <c r="C39" s="40" t="s">
        <v>124</v>
      </c>
      <c r="D39" t="s">
        <v>24</v>
      </c>
      <c r="E39" t="s">
        <v>16</v>
      </c>
      <c r="F39" s="92" t="s">
        <v>25</v>
      </c>
      <c r="G39" s="40" t="s">
        <v>121</v>
      </c>
      <c r="H39" s="3"/>
      <c r="I39" s="40" t="s">
        <v>55</v>
      </c>
    </row>
    <row r="40" spans="1:10" ht="64" x14ac:dyDescent="0.2">
      <c r="A40" s="90" t="s">
        <v>125</v>
      </c>
      <c r="B40" s="40" t="s">
        <v>126</v>
      </c>
      <c r="C40" s="40" t="s">
        <v>127</v>
      </c>
      <c r="D40" t="s">
        <v>15</v>
      </c>
      <c r="E40" t="s">
        <v>16</v>
      </c>
      <c r="F40" s="92" t="s">
        <v>25</v>
      </c>
      <c r="G40" s="92" t="s">
        <v>18</v>
      </c>
      <c r="H40" s="3"/>
      <c r="I40" s="3" t="s">
        <v>43</v>
      </c>
    </row>
    <row r="41" spans="1:10" ht="32" x14ac:dyDescent="0.2">
      <c r="A41" s="90" t="s">
        <v>128</v>
      </c>
      <c r="B41" s="40" t="s">
        <v>129</v>
      </c>
      <c r="C41" s="40" t="s">
        <v>130</v>
      </c>
      <c r="D41" t="s">
        <v>24</v>
      </c>
      <c r="E41" t="s">
        <v>16</v>
      </c>
      <c r="F41" s="92" t="s">
        <v>25</v>
      </c>
      <c r="G41" s="92" t="s">
        <v>18</v>
      </c>
      <c r="H41" s="3"/>
      <c r="I41" s="3" t="s">
        <v>43</v>
      </c>
    </row>
    <row r="42" spans="1:10" ht="128" x14ac:dyDescent="0.2">
      <c r="A42" s="90" t="s">
        <v>131</v>
      </c>
      <c r="B42" s="40" t="s">
        <v>132</v>
      </c>
      <c r="C42" s="40" t="s">
        <v>133</v>
      </c>
      <c r="D42" t="s">
        <v>15</v>
      </c>
      <c r="E42" t="s">
        <v>16</v>
      </c>
      <c r="F42" s="92" t="s">
        <v>17</v>
      </c>
      <c r="G42" s="92" t="s">
        <v>18</v>
      </c>
      <c r="H42" s="3"/>
      <c r="I42" s="3" t="s">
        <v>43</v>
      </c>
      <c r="J42" t="s">
        <v>134</v>
      </c>
    </row>
    <row r="43" spans="1:10" ht="32" x14ac:dyDescent="0.2">
      <c r="A43" s="90" t="s">
        <v>135</v>
      </c>
      <c r="B43" s="40" t="s">
        <v>136</v>
      </c>
      <c r="C43" s="40" t="s">
        <v>137</v>
      </c>
      <c r="D43" t="s">
        <v>24</v>
      </c>
      <c r="E43" t="s">
        <v>16</v>
      </c>
      <c r="F43" s="92" t="s">
        <v>17</v>
      </c>
      <c r="G43" s="92" t="s">
        <v>18</v>
      </c>
      <c r="H43" s="3"/>
      <c r="I43" s="3" t="s">
        <v>43</v>
      </c>
    </row>
    <row r="44" spans="1:10" ht="128" x14ac:dyDescent="0.2">
      <c r="A44" s="90" t="s">
        <v>138</v>
      </c>
      <c r="B44" s="40" t="s">
        <v>132</v>
      </c>
      <c r="C44" s="40" t="s">
        <v>139</v>
      </c>
      <c r="D44" t="s">
        <v>15</v>
      </c>
      <c r="E44" t="s">
        <v>16</v>
      </c>
      <c r="F44" s="92" t="s">
        <v>17</v>
      </c>
      <c r="G44" s="92" t="s">
        <v>18</v>
      </c>
      <c r="H44" s="3"/>
      <c r="I44" s="3" t="s">
        <v>43</v>
      </c>
      <c r="J44" t="s">
        <v>140</v>
      </c>
    </row>
    <row r="45" spans="1:10" ht="80" x14ac:dyDescent="0.2">
      <c r="A45" s="90" t="s">
        <v>141</v>
      </c>
      <c r="B45" s="40" t="s">
        <v>142</v>
      </c>
      <c r="C45" s="40" t="s">
        <v>143</v>
      </c>
      <c r="D45" t="s">
        <v>24</v>
      </c>
      <c r="E45" t="s">
        <v>16</v>
      </c>
      <c r="F45" s="92" t="s">
        <v>25</v>
      </c>
      <c r="G45" s="40" t="s">
        <v>96</v>
      </c>
      <c r="H45" s="3"/>
      <c r="I45" s="3" t="s">
        <v>43</v>
      </c>
    </row>
    <row r="46" spans="1:10" ht="64" x14ac:dyDescent="0.2">
      <c r="A46" s="90" t="s">
        <v>144</v>
      </c>
      <c r="B46" s="40" t="s">
        <v>63</v>
      </c>
      <c r="C46" s="40" t="s">
        <v>143</v>
      </c>
      <c r="D46" t="s">
        <v>15</v>
      </c>
      <c r="E46" t="s">
        <v>16</v>
      </c>
      <c r="F46" s="92" t="s">
        <v>15</v>
      </c>
      <c r="H46" s="3"/>
      <c r="I46" s="3" t="s">
        <v>43</v>
      </c>
    </row>
    <row r="47" spans="1:10" ht="64" x14ac:dyDescent="0.2">
      <c r="A47" s="90" t="s">
        <v>145</v>
      </c>
      <c r="B47" s="40" t="s">
        <v>146</v>
      </c>
      <c r="C47" s="40" t="s">
        <v>147</v>
      </c>
      <c r="D47" t="s">
        <v>15</v>
      </c>
      <c r="E47" t="s">
        <v>16</v>
      </c>
      <c r="F47" s="92" t="s">
        <v>15</v>
      </c>
      <c r="H47" s="3"/>
      <c r="I47" s="3" t="s">
        <v>43</v>
      </c>
    </row>
    <row r="48" spans="1:10" ht="112" x14ac:dyDescent="0.2">
      <c r="A48" s="90" t="s">
        <v>148</v>
      </c>
      <c r="B48" s="40" t="s">
        <v>149</v>
      </c>
      <c r="C48" s="40" t="s">
        <v>150</v>
      </c>
      <c r="D48" t="s">
        <v>24</v>
      </c>
      <c r="E48" t="s">
        <v>16</v>
      </c>
      <c r="F48" s="92" t="s">
        <v>25</v>
      </c>
      <c r="G48" s="40" t="s">
        <v>96</v>
      </c>
      <c r="H48" s="3"/>
      <c r="I48" s="3" t="s">
        <v>43</v>
      </c>
    </row>
    <row r="49" spans="1:10" ht="80" x14ac:dyDescent="0.2">
      <c r="A49" s="90" t="s">
        <v>151</v>
      </c>
      <c r="B49" s="40" t="s">
        <v>63</v>
      </c>
      <c r="C49" s="40" t="s">
        <v>152</v>
      </c>
      <c r="D49" t="s">
        <v>24</v>
      </c>
      <c r="E49" t="s">
        <v>16</v>
      </c>
      <c r="F49" s="92" t="s">
        <v>15</v>
      </c>
      <c r="G49" s="40" t="s">
        <v>96</v>
      </c>
      <c r="H49" s="3"/>
      <c r="I49" s="3" t="s">
        <v>43</v>
      </c>
    </row>
    <row r="50" spans="1:10" ht="208" x14ac:dyDescent="0.2">
      <c r="A50" s="90" t="s">
        <v>153</v>
      </c>
      <c r="B50" s="40" t="s">
        <v>154</v>
      </c>
      <c r="C50" s="40" t="s">
        <v>155</v>
      </c>
      <c r="D50" t="s">
        <v>15</v>
      </c>
      <c r="E50" t="s">
        <v>16</v>
      </c>
      <c r="F50" s="92" t="s">
        <v>25</v>
      </c>
      <c r="G50" s="3" t="s">
        <v>18</v>
      </c>
      <c r="H50" s="3"/>
      <c r="I50" s="3" t="s">
        <v>43</v>
      </c>
    </row>
    <row r="51" spans="1:10" ht="32" x14ac:dyDescent="0.2">
      <c r="A51" s="90" t="s">
        <v>156</v>
      </c>
      <c r="B51" s="40" t="s">
        <v>157</v>
      </c>
      <c r="C51" s="40" t="s">
        <v>158</v>
      </c>
      <c r="D51" t="s">
        <v>24</v>
      </c>
      <c r="E51" t="s">
        <v>16</v>
      </c>
      <c r="F51" s="92" t="s">
        <v>15</v>
      </c>
      <c r="G51" s="3" t="s">
        <v>18</v>
      </c>
      <c r="H51" s="3"/>
      <c r="I51" s="3" t="s">
        <v>43</v>
      </c>
      <c r="J51" t="s">
        <v>159</v>
      </c>
    </row>
    <row r="52" spans="1:10" ht="128" x14ac:dyDescent="0.2">
      <c r="A52" s="90" t="s">
        <v>160</v>
      </c>
      <c r="B52" s="40" t="s">
        <v>161</v>
      </c>
      <c r="C52" s="40" t="s">
        <v>162</v>
      </c>
      <c r="D52" t="s">
        <v>15</v>
      </c>
      <c r="E52" t="s">
        <v>16</v>
      </c>
      <c r="F52" s="92" t="s">
        <v>15</v>
      </c>
      <c r="G52" s="3" t="s">
        <v>18</v>
      </c>
      <c r="H52" s="3"/>
      <c r="I52" s="3" t="s">
        <v>43</v>
      </c>
    </row>
    <row r="53" spans="1:10" ht="80" x14ac:dyDescent="0.2">
      <c r="A53" s="90" t="s">
        <v>163</v>
      </c>
      <c r="B53" s="40" t="s">
        <v>164</v>
      </c>
      <c r="C53" s="40" t="s">
        <v>165</v>
      </c>
      <c r="D53" t="s">
        <v>24</v>
      </c>
      <c r="E53" t="s">
        <v>16</v>
      </c>
      <c r="F53" s="92" t="s">
        <v>15</v>
      </c>
      <c r="G53" s="3" t="s">
        <v>18</v>
      </c>
      <c r="H53" s="3"/>
      <c r="I53" s="3" t="s">
        <v>43</v>
      </c>
    </row>
    <row r="54" spans="1:10" ht="64" x14ac:dyDescent="0.2">
      <c r="A54" s="90" t="s">
        <v>166</v>
      </c>
      <c r="B54" s="40" t="s">
        <v>167</v>
      </c>
      <c r="C54" s="40" t="s">
        <v>168</v>
      </c>
      <c r="D54" t="s">
        <v>24</v>
      </c>
      <c r="E54" t="s">
        <v>16</v>
      </c>
      <c r="F54" s="92" t="s">
        <v>17</v>
      </c>
      <c r="G54" s="3" t="s">
        <v>18</v>
      </c>
      <c r="H54" s="3"/>
      <c r="I54" s="40" t="s">
        <v>55</v>
      </c>
    </row>
    <row r="55" spans="1:10" ht="32" x14ac:dyDescent="0.2">
      <c r="A55" s="90" t="s">
        <v>169</v>
      </c>
      <c r="B55" s="40" t="s">
        <v>170</v>
      </c>
      <c r="C55" s="40" t="s">
        <v>171</v>
      </c>
      <c r="D55" t="s">
        <v>24</v>
      </c>
      <c r="E55" t="s">
        <v>16</v>
      </c>
      <c r="F55" s="92" t="s">
        <v>15</v>
      </c>
      <c r="G55" s="3" t="s">
        <v>18</v>
      </c>
      <c r="H55" s="3"/>
      <c r="I55" s="3" t="s">
        <v>43</v>
      </c>
    </row>
    <row r="56" spans="1:10" ht="80" x14ac:dyDescent="0.2">
      <c r="A56" s="90" t="s">
        <v>172</v>
      </c>
      <c r="B56" s="40" t="s">
        <v>63</v>
      </c>
      <c r="C56" s="40" t="s">
        <v>173</v>
      </c>
      <c r="D56" t="s">
        <v>24</v>
      </c>
      <c r="E56" t="s">
        <v>16</v>
      </c>
      <c r="F56" s="92" t="s">
        <v>15</v>
      </c>
      <c r="G56" s="3" t="s">
        <v>18</v>
      </c>
      <c r="H56" s="3"/>
      <c r="I56" s="3" t="s">
        <v>43</v>
      </c>
    </row>
    <row r="57" spans="1:10" ht="64" x14ac:dyDescent="0.2">
      <c r="A57" s="90" t="s">
        <v>174</v>
      </c>
      <c r="B57" s="40" t="s">
        <v>63</v>
      </c>
      <c r="C57" s="40" t="s">
        <v>175</v>
      </c>
      <c r="D57" t="s">
        <v>24</v>
      </c>
      <c r="E57" t="s">
        <v>16</v>
      </c>
      <c r="F57" s="92"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J82"/>
  <sheetViews>
    <sheetView tabSelected="1" zoomScaleNormal="70" workbookViewId="0">
      <pane xSplit="3" topLeftCell="I1" activePane="topRight" state="frozen"/>
      <selection pane="topRight" activeCell="C6" sqref="C6"/>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45.1640625" bestFit="1" customWidth="1"/>
  </cols>
  <sheetData>
    <row r="1" spans="1:10" x14ac:dyDescent="0.2">
      <c r="A1" s="7" t="s">
        <v>176</v>
      </c>
      <c r="B1" s="7" t="s">
        <v>177</v>
      </c>
      <c r="C1" s="7" t="s">
        <v>178</v>
      </c>
      <c r="D1" s="7" t="s">
        <v>179</v>
      </c>
      <c r="E1" s="28" t="s">
        <v>180</v>
      </c>
      <c r="F1" s="25" t="s">
        <v>181</v>
      </c>
      <c r="G1" s="21" t="s">
        <v>182</v>
      </c>
      <c r="H1" s="21" t="s">
        <v>183</v>
      </c>
      <c r="I1" s="5" t="s">
        <v>184</v>
      </c>
      <c r="J1" s="5" t="s">
        <v>185</v>
      </c>
    </row>
    <row r="2" spans="1:10" x14ac:dyDescent="0.2">
      <c r="A2" s="11" t="s">
        <v>186</v>
      </c>
      <c r="B2" s="11"/>
      <c r="C2" s="11"/>
      <c r="D2" s="19"/>
      <c r="E2" s="31"/>
      <c r="F2" s="32"/>
      <c r="G2" s="22"/>
      <c r="H2" s="22"/>
      <c r="I2" s="37" t="s">
        <v>187</v>
      </c>
      <c r="J2" s="37" t="s">
        <v>187</v>
      </c>
    </row>
    <row r="3" spans="1:10" x14ac:dyDescent="0.2">
      <c r="A3" s="11" t="s">
        <v>188</v>
      </c>
      <c r="B3" s="11" t="s">
        <v>186</v>
      </c>
      <c r="C3" s="11"/>
      <c r="D3" s="19"/>
      <c r="E3" s="31"/>
      <c r="F3" s="32"/>
      <c r="G3" s="22"/>
      <c r="H3" s="22"/>
      <c r="I3" s="37" t="s">
        <v>189</v>
      </c>
      <c r="J3" s="37" t="s">
        <v>189</v>
      </c>
    </row>
    <row r="4" spans="1:10" x14ac:dyDescent="0.2">
      <c r="A4" s="11" t="s">
        <v>188</v>
      </c>
      <c r="B4" s="11" t="s">
        <v>190</v>
      </c>
      <c r="C4" s="11"/>
      <c r="D4" s="19"/>
      <c r="E4" s="35"/>
      <c r="F4" s="36"/>
      <c r="G4" s="22"/>
      <c r="H4" s="30"/>
      <c r="I4" s="37" t="s">
        <v>191</v>
      </c>
      <c r="J4" s="37" t="s">
        <v>191</v>
      </c>
    </row>
    <row r="5" spans="1:10" x14ac:dyDescent="0.2">
      <c r="A5" s="11" t="s">
        <v>188</v>
      </c>
      <c r="B5" s="11" t="s">
        <v>192</v>
      </c>
      <c r="C5" s="11"/>
      <c r="D5" s="19"/>
      <c r="E5" s="35"/>
      <c r="F5" s="36"/>
      <c r="G5" s="22"/>
      <c r="H5" s="30"/>
      <c r="I5" s="37"/>
      <c r="J5" s="37"/>
    </row>
    <row r="6" spans="1:10" x14ac:dyDescent="0.2">
      <c r="A6" s="11" t="s">
        <v>188</v>
      </c>
      <c r="B6" s="11" t="s">
        <v>193</v>
      </c>
      <c r="C6" s="11"/>
      <c r="D6" s="19"/>
      <c r="E6" s="35"/>
      <c r="F6" s="36"/>
      <c r="G6" s="22"/>
      <c r="H6" s="30"/>
      <c r="I6" s="37"/>
      <c r="J6" s="37"/>
    </row>
    <row r="7" spans="1:10" x14ac:dyDescent="0.2">
      <c r="A7" s="11" t="s">
        <v>194</v>
      </c>
      <c r="B7" s="11" t="s">
        <v>186</v>
      </c>
      <c r="C7" s="11"/>
      <c r="D7" s="19"/>
      <c r="E7" s="35"/>
      <c r="F7" s="36"/>
      <c r="G7" s="22"/>
      <c r="H7" s="30"/>
      <c r="I7" s="37" t="s">
        <v>195</v>
      </c>
      <c r="J7" s="37" t="s">
        <v>195</v>
      </c>
    </row>
    <row r="8" spans="1:10" x14ac:dyDescent="0.2">
      <c r="A8" s="11" t="s">
        <v>196</v>
      </c>
      <c r="B8" s="11" t="s">
        <v>186</v>
      </c>
      <c r="C8" s="11"/>
      <c r="D8" s="19"/>
      <c r="E8" s="35"/>
      <c r="F8" s="36"/>
      <c r="G8" s="22"/>
      <c r="H8" s="30"/>
      <c r="I8" s="37"/>
      <c r="J8" s="37"/>
    </row>
    <row r="9" spans="1:10" x14ac:dyDescent="0.2">
      <c r="A9" s="11" t="s">
        <v>194</v>
      </c>
      <c r="B9" s="11" t="s">
        <v>197</v>
      </c>
      <c r="C9" s="11"/>
      <c r="D9" s="19"/>
      <c r="E9" s="35"/>
      <c r="F9" s="36"/>
      <c r="G9" s="22"/>
      <c r="H9" s="30"/>
      <c r="I9" s="37"/>
      <c r="J9" s="37"/>
    </row>
    <row r="10" spans="1:10" x14ac:dyDescent="0.2">
      <c r="A10" s="11" t="s">
        <v>196</v>
      </c>
      <c r="B10" s="11" t="s">
        <v>197</v>
      </c>
      <c r="C10" s="11"/>
      <c r="D10" s="19"/>
      <c r="E10" s="35"/>
      <c r="F10" s="36"/>
      <c r="G10" s="22"/>
      <c r="H10" s="30"/>
      <c r="I10" s="37"/>
      <c r="J10" s="37"/>
    </row>
    <row r="11" spans="1:10" x14ac:dyDescent="0.2">
      <c r="A11" s="11" t="s">
        <v>198</v>
      </c>
      <c r="B11" s="11" t="s">
        <v>186</v>
      </c>
      <c r="C11" s="11"/>
      <c r="D11" s="19"/>
      <c r="E11" s="35"/>
      <c r="F11" s="36"/>
      <c r="G11" s="22"/>
      <c r="H11" s="30"/>
      <c r="I11" s="37" t="s">
        <v>199</v>
      </c>
      <c r="J11" s="37" t="s">
        <v>199</v>
      </c>
    </row>
    <row r="12" spans="1:10" x14ac:dyDescent="0.2">
      <c r="A12" s="11" t="s">
        <v>198</v>
      </c>
      <c r="B12" s="11" t="s">
        <v>200</v>
      </c>
      <c r="C12" s="11"/>
      <c r="D12" s="19"/>
      <c r="E12" s="35"/>
      <c r="F12" s="36"/>
      <c r="G12" s="22"/>
      <c r="H12" s="30"/>
      <c r="I12" s="37" t="s">
        <v>191</v>
      </c>
      <c r="J12" s="37" t="s">
        <v>191</v>
      </c>
    </row>
    <row r="13" spans="1:10" x14ac:dyDescent="0.2">
      <c r="A13" s="11" t="s">
        <v>198</v>
      </c>
      <c r="B13" s="11" t="s">
        <v>201</v>
      </c>
      <c r="C13" s="11"/>
      <c r="D13" s="19"/>
      <c r="E13" s="35"/>
      <c r="F13" s="36"/>
      <c r="G13" s="22"/>
      <c r="H13" s="30"/>
      <c r="I13" s="37" t="s">
        <v>191</v>
      </c>
      <c r="J13" s="37" t="s">
        <v>191</v>
      </c>
    </row>
    <row r="14" spans="1:10" x14ac:dyDescent="0.2">
      <c r="A14" s="11" t="s">
        <v>198</v>
      </c>
      <c r="B14" s="11" t="s">
        <v>202</v>
      </c>
      <c r="C14" s="11"/>
      <c r="D14" s="19"/>
      <c r="E14" s="35"/>
      <c r="F14" s="36"/>
      <c r="G14" s="22"/>
      <c r="H14" s="30"/>
      <c r="I14" s="37"/>
      <c r="J14" s="37"/>
    </row>
    <row r="15" spans="1:10" x14ac:dyDescent="0.2">
      <c r="A15" s="11" t="s">
        <v>198</v>
      </c>
      <c r="B15" s="11" t="s">
        <v>203</v>
      </c>
      <c r="C15" s="11"/>
      <c r="D15" s="19"/>
      <c r="E15" s="35"/>
      <c r="F15" s="36"/>
      <c r="G15" s="22"/>
      <c r="H15" s="30"/>
      <c r="I15" s="37"/>
      <c r="J15" s="37"/>
    </row>
    <row r="16" spans="1:10" x14ac:dyDescent="0.2">
      <c r="A16" s="11" t="s">
        <v>198</v>
      </c>
      <c r="B16" s="11" t="s">
        <v>204</v>
      </c>
      <c r="C16" s="11"/>
      <c r="D16" s="19"/>
      <c r="E16" s="35"/>
      <c r="F16" s="36"/>
      <c r="G16" s="22"/>
      <c r="H16" s="30"/>
      <c r="I16" s="37"/>
      <c r="J16" s="37"/>
    </row>
    <row r="17" spans="1:10" x14ac:dyDescent="0.2">
      <c r="A17" s="11" t="s">
        <v>205</v>
      </c>
      <c r="B17" s="11" t="s">
        <v>186</v>
      </c>
      <c r="C17" s="11"/>
      <c r="D17" s="19"/>
      <c r="E17" s="35"/>
      <c r="F17" s="36"/>
      <c r="G17" s="22"/>
      <c r="H17" s="30"/>
      <c r="I17" s="37"/>
      <c r="J17" s="37"/>
    </row>
    <row r="18" spans="1:10" x14ac:dyDescent="0.2">
      <c r="A18" s="11" t="s">
        <v>205</v>
      </c>
      <c r="B18" s="11" t="s">
        <v>206</v>
      </c>
      <c r="C18" s="11"/>
      <c r="D18" s="19"/>
      <c r="E18" s="35"/>
      <c r="F18" s="36"/>
      <c r="G18" s="22"/>
      <c r="H18" s="30"/>
      <c r="I18" s="37"/>
      <c r="J18" s="37"/>
    </row>
    <row r="19" spans="1:10" x14ac:dyDescent="0.2">
      <c r="A19" s="11" t="s">
        <v>205</v>
      </c>
      <c r="B19" s="11" t="s">
        <v>207</v>
      </c>
      <c r="C19" s="11"/>
      <c r="D19" s="19"/>
      <c r="E19" s="35"/>
      <c r="F19" s="36"/>
      <c r="G19" s="22"/>
      <c r="H19" s="30"/>
      <c r="I19" s="37"/>
      <c r="J19" s="37"/>
    </row>
    <row r="20" spans="1:10" x14ac:dyDescent="0.2">
      <c r="A20" s="11" t="s">
        <v>198</v>
      </c>
      <c r="B20" s="11" t="s">
        <v>208</v>
      </c>
      <c r="C20" s="11"/>
      <c r="D20" s="19"/>
      <c r="E20" s="35"/>
      <c r="F20" s="36"/>
      <c r="G20" s="22"/>
      <c r="H20" s="30"/>
      <c r="I20" s="37"/>
      <c r="J20" s="37"/>
    </row>
    <row r="21" spans="1:10" x14ac:dyDescent="0.2">
      <c r="A21" s="11" t="s">
        <v>209</v>
      </c>
      <c r="B21" s="11" t="s">
        <v>186</v>
      </c>
      <c r="C21" s="11"/>
      <c r="D21" s="19"/>
      <c r="E21" s="35"/>
      <c r="F21" s="36"/>
      <c r="G21" s="22"/>
      <c r="H21" s="30"/>
      <c r="I21" s="37" t="s">
        <v>210</v>
      </c>
      <c r="J21" s="37" t="s">
        <v>210</v>
      </c>
    </row>
    <row r="22" spans="1:10" x14ac:dyDescent="0.2">
      <c r="A22" s="11" t="s">
        <v>209</v>
      </c>
      <c r="B22" s="11" t="s">
        <v>211</v>
      </c>
      <c r="C22" s="11"/>
      <c r="D22" s="19"/>
      <c r="E22" s="35"/>
      <c r="F22" s="36"/>
      <c r="G22" s="22"/>
      <c r="H22" s="30"/>
      <c r="I22" s="37"/>
      <c r="J22" s="37"/>
    </row>
    <row r="23" spans="1:10" x14ac:dyDescent="0.2">
      <c r="A23" s="11" t="s">
        <v>209</v>
      </c>
      <c r="B23" s="11" t="s">
        <v>212</v>
      </c>
      <c r="C23" s="11"/>
      <c r="D23" s="19"/>
      <c r="E23" s="35"/>
      <c r="F23" s="36"/>
      <c r="G23" s="22"/>
      <c r="H23" s="30"/>
      <c r="I23" s="37" t="s">
        <v>213</v>
      </c>
      <c r="J23" s="37" t="s">
        <v>213</v>
      </c>
    </row>
    <row r="24" spans="1:10" x14ac:dyDescent="0.2">
      <c r="A24" s="11" t="s">
        <v>209</v>
      </c>
      <c r="B24" s="11" t="s">
        <v>214</v>
      </c>
      <c r="C24" s="11"/>
      <c r="D24" s="19"/>
      <c r="E24" s="35"/>
      <c r="F24" s="36"/>
      <c r="G24" s="22"/>
      <c r="H24" s="30"/>
      <c r="I24" s="37"/>
      <c r="J24" s="37"/>
    </row>
    <row r="25" spans="1:10" x14ac:dyDescent="0.2">
      <c r="A25" s="11" t="s">
        <v>209</v>
      </c>
      <c r="B25" s="11" t="s">
        <v>215</v>
      </c>
      <c r="C25" s="11"/>
      <c r="D25" s="19"/>
      <c r="E25" s="35"/>
      <c r="F25" s="36"/>
      <c r="G25" s="22"/>
      <c r="H25" s="30"/>
      <c r="I25" s="37">
        <v>180</v>
      </c>
      <c r="J25" s="37">
        <v>180</v>
      </c>
    </row>
    <row r="26" spans="1:10" x14ac:dyDescent="0.2">
      <c r="A26" s="11" t="s">
        <v>209</v>
      </c>
      <c r="B26" s="11" t="s">
        <v>216</v>
      </c>
      <c r="C26" s="11"/>
      <c r="D26" s="19"/>
      <c r="E26" s="35"/>
      <c r="F26" s="36"/>
      <c r="G26" s="22"/>
      <c r="H26" s="30"/>
      <c r="I26" s="37"/>
      <c r="J26" s="37"/>
    </row>
    <row r="27" spans="1:10" x14ac:dyDescent="0.2">
      <c r="A27" s="11" t="s">
        <v>209</v>
      </c>
      <c r="B27" s="11" t="s">
        <v>217</v>
      </c>
      <c r="C27" s="11"/>
      <c r="D27" s="19"/>
      <c r="E27" s="35"/>
      <c r="F27" s="36"/>
      <c r="G27" s="22"/>
      <c r="H27" s="30"/>
      <c r="I27" s="37"/>
      <c r="J27" s="37"/>
    </row>
    <row r="28" spans="1:10" x14ac:dyDescent="0.2">
      <c r="A28" s="11" t="s">
        <v>209</v>
      </c>
      <c r="B28" s="11" t="s">
        <v>218</v>
      </c>
      <c r="C28" s="11" t="s">
        <v>186</v>
      </c>
      <c r="D28" s="19"/>
      <c r="E28" s="35"/>
      <c r="F28" s="36"/>
      <c r="G28" s="22"/>
      <c r="H28" s="30"/>
      <c r="I28" s="37"/>
      <c r="J28" s="37"/>
    </row>
    <row r="29" spans="1:10" x14ac:dyDescent="0.2">
      <c r="A29" s="11" t="s">
        <v>209</v>
      </c>
      <c r="B29" s="11" t="s">
        <v>218</v>
      </c>
      <c r="C29" s="11" t="s">
        <v>219</v>
      </c>
      <c r="D29" s="19"/>
      <c r="E29" s="35"/>
      <c r="F29" s="36"/>
      <c r="G29" s="22"/>
      <c r="H29" s="30"/>
      <c r="I29" s="37"/>
      <c r="J29" s="37"/>
    </row>
    <row r="30" spans="1:10" x14ac:dyDescent="0.2">
      <c r="A30" s="11" t="s">
        <v>209</v>
      </c>
      <c r="B30" s="11" t="s">
        <v>218</v>
      </c>
      <c r="C30" s="11" t="s">
        <v>220</v>
      </c>
      <c r="D30" s="19"/>
      <c r="E30" s="35"/>
      <c r="F30" s="36"/>
      <c r="G30" s="22"/>
      <c r="H30" s="30"/>
      <c r="I30" s="37"/>
      <c r="J30" s="37"/>
    </row>
    <row r="31" spans="1:10" x14ac:dyDescent="0.2">
      <c r="A31" s="11" t="s">
        <v>209</v>
      </c>
      <c r="B31" s="11" t="s">
        <v>218</v>
      </c>
      <c r="C31" s="11" t="s">
        <v>221</v>
      </c>
      <c r="D31" s="19"/>
      <c r="E31" s="35"/>
      <c r="F31" s="36"/>
      <c r="G31" s="22"/>
      <c r="H31" s="30"/>
      <c r="I31" s="37"/>
      <c r="J31" s="37"/>
    </row>
    <row r="32" spans="1:10" x14ac:dyDescent="0.2">
      <c r="A32" s="11" t="s">
        <v>209</v>
      </c>
      <c r="B32" s="11" t="s">
        <v>218</v>
      </c>
      <c r="C32" s="11" t="s">
        <v>222</v>
      </c>
      <c r="D32" s="19"/>
      <c r="E32" s="35"/>
      <c r="F32" s="36"/>
      <c r="G32" s="22"/>
      <c r="H32" s="30"/>
      <c r="I32" s="37"/>
      <c r="J32" s="37"/>
    </row>
    <row r="33" spans="1:10" x14ac:dyDescent="0.2">
      <c r="A33" s="11" t="s">
        <v>209</v>
      </c>
      <c r="B33" s="11" t="s">
        <v>218</v>
      </c>
      <c r="C33" s="11" t="s">
        <v>223</v>
      </c>
      <c r="D33" s="19"/>
      <c r="E33" s="35"/>
      <c r="F33" s="36"/>
      <c r="G33" s="22"/>
      <c r="H33" s="30"/>
      <c r="I33" s="37"/>
      <c r="J33" s="37"/>
    </row>
    <row r="34" spans="1:10" x14ac:dyDescent="0.2">
      <c r="A34" s="11" t="s">
        <v>209</v>
      </c>
      <c r="B34" s="11" t="s">
        <v>218</v>
      </c>
      <c r="C34" s="11" t="s">
        <v>224</v>
      </c>
      <c r="D34" s="19"/>
      <c r="E34" s="35"/>
      <c r="F34" s="36"/>
      <c r="G34" s="22"/>
      <c r="H34" s="30"/>
      <c r="I34" s="37"/>
      <c r="J34" s="37"/>
    </row>
    <row r="35" spans="1:10" x14ac:dyDescent="0.2">
      <c r="A35" s="11" t="s">
        <v>209</v>
      </c>
      <c r="B35" s="11" t="s">
        <v>218</v>
      </c>
      <c r="C35" s="11" t="s">
        <v>225</v>
      </c>
      <c r="D35" s="19"/>
      <c r="E35" s="35"/>
      <c r="F35" s="36"/>
      <c r="G35" s="22"/>
      <c r="H35" s="30"/>
      <c r="I35" s="37"/>
      <c r="J35" s="37"/>
    </row>
    <row r="36" spans="1:10" x14ac:dyDescent="0.2">
      <c r="A36" s="11" t="s">
        <v>209</v>
      </c>
      <c r="B36" s="11" t="s">
        <v>218</v>
      </c>
      <c r="C36" s="11" t="s">
        <v>226</v>
      </c>
      <c r="D36" s="19"/>
      <c r="E36" s="35"/>
      <c r="F36" s="36"/>
      <c r="G36" s="22"/>
      <c r="H36" s="30"/>
      <c r="I36" s="37"/>
      <c r="J36" s="37"/>
    </row>
    <row r="37" spans="1:10" x14ac:dyDescent="0.2">
      <c r="A37" s="11" t="s">
        <v>209</v>
      </c>
      <c r="B37" s="11" t="s">
        <v>218</v>
      </c>
      <c r="C37" s="11" t="s">
        <v>227</v>
      </c>
      <c r="D37" s="19"/>
      <c r="E37" s="35"/>
      <c r="F37" s="36"/>
      <c r="G37" s="22"/>
      <c r="H37" s="30"/>
      <c r="I37" s="37"/>
      <c r="J37" s="37"/>
    </row>
    <row r="38" spans="1:10" x14ac:dyDescent="0.2">
      <c r="A38" s="11" t="s">
        <v>209</v>
      </c>
      <c r="B38" s="11" t="s">
        <v>218</v>
      </c>
      <c r="C38" s="11" t="s">
        <v>228</v>
      </c>
      <c r="D38" s="19"/>
      <c r="E38" s="35"/>
      <c r="F38" s="36"/>
      <c r="G38" s="22"/>
      <c r="H38" s="30"/>
      <c r="I38" s="37"/>
      <c r="J38" s="37"/>
    </row>
    <row r="39" spans="1:10" x14ac:dyDescent="0.2">
      <c r="A39" s="11" t="s">
        <v>209</v>
      </c>
      <c r="B39" s="11" t="s">
        <v>229</v>
      </c>
      <c r="C39" s="11" t="s">
        <v>186</v>
      </c>
      <c r="D39" s="19"/>
      <c r="E39" s="35"/>
      <c r="F39" s="36"/>
      <c r="G39" s="22"/>
      <c r="H39" s="30"/>
      <c r="I39" s="37"/>
      <c r="J39" s="37"/>
    </row>
    <row r="40" spans="1:10" x14ac:dyDescent="0.2">
      <c r="A40" s="11" t="s">
        <v>209</v>
      </c>
      <c r="B40" s="11" t="s">
        <v>229</v>
      </c>
      <c r="C40" s="11" t="s">
        <v>230</v>
      </c>
      <c r="D40" s="19"/>
      <c r="E40" s="35"/>
      <c r="F40" s="36"/>
      <c r="G40" s="22"/>
      <c r="H40" s="30"/>
      <c r="I40" s="37"/>
      <c r="J40" s="37"/>
    </row>
    <row r="41" spans="1:10" x14ac:dyDescent="0.2">
      <c r="A41" s="11" t="s">
        <v>209</v>
      </c>
      <c r="B41" s="11" t="s">
        <v>229</v>
      </c>
      <c r="C41" s="11" t="s">
        <v>231</v>
      </c>
      <c r="D41" s="19"/>
      <c r="E41" s="35"/>
      <c r="F41" s="36"/>
      <c r="G41" s="22"/>
      <c r="H41" s="30"/>
      <c r="I41" s="37"/>
      <c r="J41" s="37"/>
    </row>
    <row r="42" spans="1:10" x14ac:dyDescent="0.2">
      <c r="A42" s="11" t="s">
        <v>232</v>
      </c>
      <c r="B42" s="11" t="s">
        <v>186</v>
      </c>
      <c r="C42" s="11"/>
      <c r="D42" s="19"/>
      <c r="E42" s="35"/>
      <c r="F42" s="36"/>
      <c r="G42" s="22"/>
      <c r="H42" s="30"/>
      <c r="I42" s="37" t="s">
        <v>233</v>
      </c>
      <c r="J42" s="37" t="s">
        <v>233</v>
      </c>
    </row>
    <row r="43" spans="1:10" x14ac:dyDescent="0.2">
      <c r="A43" s="11" t="s">
        <v>232</v>
      </c>
      <c r="B43" s="11" t="s">
        <v>234</v>
      </c>
      <c r="C43" s="11"/>
      <c r="D43" s="19"/>
      <c r="E43" s="35"/>
      <c r="F43" s="36"/>
      <c r="G43" s="22"/>
      <c r="H43" s="30"/>
      <c r="I43" s="37"/>
      <c r="J43" s="37"/>
    </row>
    <row r="44" spans="1:10" x14ac:dyDescent="0.2">
      <c r="A44" s="11" t="s">
        <v>232</v>
      </c>
      <c r="B44" s="11" t="s">
        <v>235</v>
      </c>
      <c r="C44" s="11"/>
      <c r="D44" s="19"/>
      <c r="E44" s="35"/>
      <c r="F44" s="36"/>
      <c r="G44" s="22"/>
      <c r="H44" s="30"/>
      <c r="I44" s="37"/>
      <c r="J44" s="37"/>
    </row>
    <row r="45" spans="1:10" x14ac:dyDescent="0.2">
      <c r="A45" s="11" t="s">
        <v>232</v>
      </c>
      <c r="B45" s="11" t="s">
        <v>236</v>
      </c>
      <c r="C45" s="11"/>
      <c r="D45" s="19"/>
      <c r="E45" s="35"/>
      <c r="F45" s="36"/>
      <c r="G45" s="22"/>
      <c r="H45" s="30"/>
      <c r="I45" s="37">
        <v>1.5</v>
      </c>
      <c r="J45" s="37"/>
    </row>
    <row r="46" spans="1:10" x14ac:dyDescent="0.2">
      <c r="A46" s="11" t="s">
        <v>232</v>
      </c>
      <c r="B46" s="11" t="s">
        <v>222</v>
      </c>
      <c r="C46" s="11"/>
      <c r="D46" s="19"/>
      <c r="E46" s="35"/>
      <c r="F46" s="36"/>
      <c r="G46" s="22"/>
      <c r="H46" s="30"/>
      <c r="I46" s="37"/>
      <c r="J46" s="37"/>
    </row>
    <row r="47" spans="1:10" x14ac:dyDescent="0.2">
      <c r="A47" s="11" t="s">
        <v>232</v>
      </c>
      <c r="B47" s="11" t="s">
        <v>237</v>
      </c>
      <c r="C47" s="11"/>
      <c r="D47" s="19"/>
      <c r="E47" s="35"/>
      <c r="F47" s="36"/>
      <c r="G47" s="22"/>
      <c r="H47" s="30"/>
      <c r="I47" s="37"/>
      <c r="J47" s="37"/>
    </row>
    <row r="48" spans="1:10" x14ac:dyDescent="0.2">
      <c r="A48" s="11" t="s">
        <v>232</v>
      </c>
      <c r="B48" s="11" t="s">
        <v>238</v>
      </c>
      <c r="C48" s="11"/>
      <c r="D48" s="19"/>
      <c r="E48" s="35"/>
      <c r="F48" s="36"/>
      <c r="G48" s="22"/>
      <c r="H48" s="30"/>
      <c r="I48" s="37"/>
      <c r="J48" s="37"/>
    </row>
    <row r="49" spans="1:10" x14ac:dyDescent="0.2">
      <c r="A49" s="11" t="s">
        <v>232</v>
      </c>
      <c r="B49" s="11" t="s">
        <v>239</v>
      </c>
      <c r="C49" s="11"/>
      <c r="D49" s="19"/>
      <c r="E49" s="35"/>
      <c r="F49" s="36"/>
      <c r="G49" s="22"/>
      <c r="H49" s="30"/>
      <c r="I49" s="37"/>
      <c r="J49" s="37"/>
    </row>
    <row r="50" spans="1:10" x14ac:dyDescent="0.2">
      <c r="A50" s="11" t="s">
        <v>232</v>
      </c>
      <c r="B50" s="11" t="s">
        <v>240</v>
      </c>
      <c r="C50" s="11"/>
      <c r="D50" s="19"/>
      <c r="E50" s="35"/>
      <c r="F50" s="36"/>
      <c r="G50" s="22"/>
      <c r="H50" s="30"/>
      <c r="I50" s="37"/>
      <c r="J50" s="37"/>
    </row>
    <row r="51" spans="1:10" x14ac:dyDescent="0.2">
      <c r="A51" s="11" t="s">
        <v>241</v>
      </c>
      <c r="B51" s="11" t="s">
        <v>186</v>
      </c>
      <c r="C51" s="11"/>
      <c r="D51" s="19"/>
      <c r="E51" s="35"/>
      <c r="F51" s="36"/>
      <c r="G51" s="22"/>
      <c r="H51" s="30"/>
      <c r="I51" s="3"/>
      <c r="J51" s="3"/>
    </row>
    <row r="52" spans="1:10" x14ac:dyDescent="0.2">
      <c r="A52" s="11" t="s">
        <v>241</v>
      </c>
      <c r="B52" s="11" t="s">
        <v>212</v>
      </c>
      <c r="C52" s="11"/>
      <c r="D52" s="19"/>
      <c r="E52" s="35"/>
      <c r="F52" s="36"/>
      <c r="G52" s="22"/>
      <c r="H52" s="30"/>
      <c r="I52" s="3"/>
      <c r="J52" s="3"/>
    </row>
    <row r="53" spans="1:10" x14ac:dyDescent="0.2">
      <c r="A53" s="11" t="s">
        <v>241</v>
      </c>
      <c r="B53" s="11" t="s">
        <v>215</v>
      </c>
      <c r="C53" s="11"/>
      <c r="D53" s="19"/>
      <c r="E53" s="35"/>
      <c r="F53" s="36"/>
      <c r="G53" s="22"/>
      <c r="H53" s="30"/>
      <c r="I53" s="3"/>
      <c r="J53" s="3"/>
    </row>
    <row r="54" spans="1:10" x14ac:dyDescent="0.2">
      <c r="A54" s="11" t="s">
        <v>241</v>
      </c>
      <c r="B54" s="11" t="s">
        <v>216</v>
      </c>
      <c r="C54" s="11"/>
      <c r="D54" s="19"/>
      <c r="E54" s="35"/>
      <c r="F54" s="36"/>
      <c r="G54" s="22"/>
      <c r="H54" s="30"/>
      <c r="I54" s="3"/>
      <c r="J54" s="3"/>
    </row>
    <row r="55" spans="1:10" x14ac:dyDescent="0.2">
      <c r="A55" s="11" t="s">
        <v>241</v>
      </c>
      <c r="B55" s="11" t="s">
        <v>211</v>
      </c>
      <c r="C55" s="11"/>
      <c r="D55" s="19"/>
      <c r="E55" s="35"/>
      <c r="F55" s="36"/>
      <c r="G55" s="22"/>
      <c r="H55" s="30"/>
      <c r="I55" s="3"/>
      <c r="J55" s="3"/>
    </row>
    <row r="56" spans="1:10" x14ac:dyDescent="0.2">
      <c r="A56" s="11" t="s">
        <v>241</v>
      </c>
      <c r="B56" s="11" t="s">
        <v>214</v>
      </c>
      <c r="C56" s="11"/>
      <c r="D56" s="19"/>
      <c r="E56" s="35"/>
      <c r="F56" s="36"/>
      <c r="G56" s="22"/>
      <c r="H56" s="30"/>
      <c r="I56" s="3"/>
      <c r="J56" s="3"/>
    </row>
    <row r="57" spans="1:10" x14ac:dyDescent="0.2">
      <c r="A57" s="11" t="s">
        <v>241</v>
      </c>
      <c r="B57" s="11" t="s">
        <v>218</v>
      </c>
      <c r="C57" s="11" t="s">
        <v>186</v>
      </c>
      <c r="D57" s="19"/>
      <c r="E57" s="35"/>
      <c r="F57" s="36"/>
      <c r="G57" s="22"/>
      <c r="H57" s="30"/>
      <c r="I57" s="3"/>
      <c r="J57" s="3"/>
    </row>
    <row r="58" spans="1:10" x14ac:dyDescent="0.2">
      <c r="A58" s="11" t="s">
        <v>241</v>
      </c>
      <c r="B58" s="11" t="s">
        <v>218</v>
      </c>
      <c r="C58" s="11" t="s">
        <v>219</v>
      </c>
      <c r="D58" s="19"/>
      <c r="E58" s="35"/>
      <c r="F58" s="36"/>
      <c r="G58" s="22"/>
      <c r="H58" s="30"/>
      <c r="I58" s="3"/>
      <c r="J58" s="3"/>
    </row>
    <row r="59" spans="1:10" x14ac:dyDescent="0.2">
      <c r="A59" s="11" t="s">
        <v>241</v>
      </c>
      <c r="B59" s="11" t="s">
        <v>218</v>
      </c>
      <c r="C59" s="11" t="s">
        <v>220</v>
      </c>
      <c r="D59" s="19"/>
      <c r="E59" s="35"/>
      <c r="F59" s="36"/>
      <c r="G59" s="22"/>
      <c r="H59" s="30"/>
      <c r="I59" s="3"/>
      <c r="J59" s="3"/>
    </row>
    <row r="60" spans="1:10" x14ac:dyDescent="0.2">
      <c r="A60" s="11" t="s">
        <v>241</v>
      </c>
      <c r="B60" s="11" t="s">
        <v>218</v>
      </c>
      <c r="C60" s="11" t="s">
        <v>221</v>
      </c>
      <c r="D60" s="19"/>
      <c r="E60" s="35"/>
      <c r="F60" s="36"/>
      <c r="G60" s="22"/>
      <c r="H60" s="30"/>
      <c r="I60" s="3"/>
      <c r="J60" s="3"/>
    </row>
    <row r="61" spans="1:10" x14ac:dyDescent="0.2">
      <c r="A61" s="11" t="s">
        <v>242</v>
      </c>
      <c r="B61" s="11" t="s">
        <v>186</v>
      </c>
      <c r="C61" s="11"/>
      <c r="D61" s="19"/>
      <c r="E61" s="35"/>
      <c r="F61" s="36"/>
      <c r="G61" s="22"/>
      <c r="H61" s="30"/>
      <c r="I61" s="3"/>
      <c r="J61" s="3"/>
    </row>
    <row r="62" spans="1:10" x14ac:dyDescent="0.2">
      <c r="A62" s="11" t="s">
        <v>242</v>
      </c>
      <c r="B62" s="11" t="s">
        <v>212</v>
      </c>
      <c r="C62" s="11"/>
      <c r="D62" s="19"/>
      <c r="E62" s="35"/>
      <c r="F62" s="36"/>
      <c r="G62" s="22"/>
      <c r="H62" s="30"/>
      <c r="I62" s="3"/>
      <c r="J62" s="3"/>
    </row>
    <row r="63" spans="1:10" x14ac:dyDescent="0.2">
      <c r="A63" s="11" t="s">
        <v>242</v>
      </c>
      <c r="B63" s="11" t="s">
        <v>218</v>
      </c>
      <c r="C63" s="11" t="s">
        <v>219</v>
      </c>
      <c r="D63" s="19"/>
      <c r="E63" s="35"/>
      <c r="F63" s="36"/>
      <c r="G63" s="22"/>
      <c r="H63" s="30"/>
      <c r="I63" s="3"/>
      <c r="J63" s="3"/>
    </row>
    <row r="64" spans="1:10" x14ac:dyDescent="0.2">
      <c r="A64" s="11" t="s">
        <v>242</v>
      </c>
      <c r="B64" s="11" t="s">
        <v>218</v>
      </c>
      <c r="C64" s="11" t="s">
        <v>220</v>
      </c>
      <c r="D64" s="19"/>
      <c r="E64" s="35"/>
      <c r="F64" s="36"/>
      <c r="G64" s="22"/>
      <c r="H64" s="30"/>
      <c r="I64" s="3"/>
      <c r="J64" s="3"/>
    </row>
    <row r="65" spans="1:10" x14ac:dyDescent="0.2">
      <c r="A65" s="11" t="s">
        <v>242</v>
      </c>
      <c r="B65" s="11" t="s">
        <v>218</v>
      </c>
      <c r="C65" s="11" t="s">
        <v>221</v>
      </c>
      <c r="D65" s="19"/>
      <c r="E65" s="35"/>
      <c r="F65" s="36"/>
      <c r="G65" s="22"/>
      <c r="H65" s="30"/>
      <c r="I65" s="3"/>
      <c r="J65" s="3"/>
    </row>
    <row r="66" spans="1:10" x14ac:dyDescent="0.2">
      <c r="A66" s="11" t="s">
        <v>242</v>
      </c>
      <c r="B66" s="11" t="s">
        <v>214</v>
      </c>
      <c r="C66" s="11"/>
      <c r="D66" s="19"/>
      <c r="E66" s="35"/>
      <c r="F66" s="36"/>
      <c r="G66" s="22"/>
      <c r="H66" s="30"/>
      <c r="I66" s="3"/>
      <c r="J66" s="3"/>
    </row>
    <row r="67" spans="1:10" x14ac:dyDescent="0.2">
      <c r="A67" s="11" t="s">
        <v>243</v>
      </c>
      <c r="B67" s="11" t="s">
        <v>186</v>
      </c>
      <c r="C67" s="11"/>
      <c r="D67" s="19"/>
      <c r="E67" s="35"/>
      <c r="F67" s="36"/>
      <c r="G67" s="22"/>
      <c r="H67" s="30"/>
      <c r="I67" s="37"/>
      <c r="J67" s="37"/>
    </row>
    <row r="68" spans="1:10" x14ac:dyDescent="0.2">
      <c r="A68" s="11" t="s">
        <v>243</v>
      </c>
      <c r="B68" s="11" t="s">
        <v>212</v>
      </c>
      <c r="C68" s="11"/>
      <c r="D68" s="19"/>
      <c r="E68" s="35"/>
      <c r="F68" s="36"/>
      <c r="G68" s="22"/>
      <c r="H68" s="30"/>
      <c r="I68" s="3"/>
      <c r="J68" s="3"/>
    </row>
    <row r="69" spans="1:10" x14ac:dyDescent="0.2">
      <c r="A69" s="11" t="s">
        <v>243</v>
      </c>
      <c r="B69" s="11" t="s">
        <v>214</v>
      </c>
      <c r="C69" s="11"/>
      <c r="D69" s="19"/>
      <c r="E69" s="35"/>
      <c r="F69" s="36"/>
      <c r="G69" s="22"/>
      <c r="H69" s="30"/>
      <c r="I69" s="3"/>
      <c r="J69" s="3"/>
    </row>
    <row r="70" spans="1:10" x14ac:dyDescent="0.2">
      <c r="A70" s="11" t="s">
        <v>244</v>
      </c>
      <c r="B70" s="11" t="s">
        <v>186</v>
      </c>
      <c r="C70" s="11"/>
      <c r="D70" s="19"/>
      <c r="E70" s="35"/>
      <c r="F70" s="36"/>
      <c r="G70" s="22"/>
      <c r="H70" s="30"/>
      <c r="I70" s="3"/>
      <c r="J70" s="3"/>
    </row>
    <row r="71" spans="1:10" x14ac:dyDescent="0.2">
      <c r="A71" s="11" t="s">
        <v>244</v>
      </c>
      <c r="B71" s="11" t="s">
        <v>212</v>
      </c>
      <c r="C71" s="11"/>
      <c r="D71" s="19"/>
      <c r="E71" s="35"/>
      <c r="F71" s="36"/>
      <c r="G71" s="22"/>
      <c r="H71" s="30"/>
      <c r="I71" s="3"/>
      <c r="J71" s="3"/>
    </row>
    <row r="72" spans="1:10" x14ac:dyDescent="0.2">
      <c r="A72" s="11" t="s">
        <v>244</v>
      </c>
      <c r="B72" s="11" t="s">
        <v>214</v>
      </c>
      <c r="C72" s="11"/>
      <c r="D72" s="19"/>
      <c r="E72" s="35"/>
      <c r="F72" s="36"/>
      <c r="G72" s="22"/>
      <c r="H72" s="30"/>
      <c r="I72" s="3"/>
      <c r="J72" s="3"/>
    </row>
    <row r="73" spans="1:10" x14ac:dyDescent="0.2">
      <c r="A73" s="11" t="s">
        <v>245</v>
      </c>
      <c r="B73" s="11" t="s">
        <v>246</v>
      </c>
      <c r="C73" s="11"/>
      <c r="D73" s="19"/>
      <c r="E73" s="35"/>
      <c r="F73" s="36"/>
      <c r="G73" s="22"/>
      <c r="H73" s="30"/>
      <c r="I73" s="37"/>
      <c r="J73" s="37"/>
    </row>
    <row r="74" spans="1:10" x14ac:dyDescent="0.2">
      <c r="A74" s="11" t="s">
        <v>247</v>
      </c>
      <c r="B74" s="11" t="s">
        <v>186</v>
      </c>
      <c r="C74" s="11"/>
      <c r="D74" s="19"/>
      <c r="E74" s="35"/>
      <c r="F74" s="36"/>
      <c r="G74" s="22"/>
      <c r="H74" s="30"/>
      <c r="I74" s="37"/>
      <c r="J74" s="37"/>
    </row>
    <row r="75" spans="1:10" x14ac:dyDescent="0.2">
      <c r="A75" s="11" t="s">
        <v>247</v>
      </c>
      <c r="B75" s="11" t="s">
        <v>248</v>
      </c>
      <c r="C75" s="11"/>
      <c r="D75" s="19"/>
      <c r="E75" s="35"/>
      <c r="F75" s="36"/>
      <c r="G75" s="22"/>
      <c r="H75" s="30"/>
      <c r="I75" s="37"/>
      <c r="J75" s="37"/>
    </row>
    <row r="76" spans="1:10" x14ac:dyDescent="0.2">
      <c r="A76" s="11" t="s">
        <v>247</v>
      </c>
      <c r="B76" s="11" t="s">
        <v>249</v>
      </c>
      <c r="C76" s="11"/>
      <c r="D76" s="19"/>
      <c r="E76" s="35"/>
      <c r="F76" s="36"/>
      <c r="G76" s="22"/>
      <c r="H76" s="30"/>
      <c r="I76" s="37"/>
      <c r="J76" s="37"/>
    </row>
    <row r="77" spans="1:10" x14ac:dyDescent="0.2">
      <c r="A77" s="11" t="s">
        <v>250</v>
      </c>
      <c r="B77" s="11" t="s">
        <v>186</v>
      </c>
      <c r="C77" s="11"/>
      <c r="D77" s="19"/>
      <c r="E77" s="35"/>
      <c r="F77" s="36"/>
      <c r="G77" s="22"/>
      <c r="H77" s="30"/>
      <c r="I77" s="37"/>
      <c r="J77" s="37"/>
    </row>
    <row r="78" spans="1:10" x14ac:dyDescent="0.2">
      <c r="A78" s="11" t="s">
        <v>250</v>
      </c>
      <c r="B78" s="11" t="s">
        <v>248</v>
      </c>
      <c r="C78" s="11"/>
      <c r="D78" s="19"/>
      <c r="E78" s="35"/>
      <c r="F78" s="36"/>
      <c r="G78" s="22"/>
      <c r="H78" s="30"/>
      <c r="I78" s="37"/>
      <c r="J78" s="37"/>
    </row>
    <row r="79" spans="1:10" x14ac:dyDescent="0.2">
      <c r="A79" s="11" t="s">
        <v>250</v>
      </c>
      <c r="B79" s="11" t="s">
        <v>249</v>
      </c>
      <c r="C79" s="11"/>
      <c r="D79" s="19"/>
      <c r="E79" s="35"/>
      <c r="F79" s="36"/>
      <c r="G79" s="22"/>
      <c r="H79" s="30"/>
      <c r="I79" s="37"/>
      <c r="J79" s="37"/>
    </row>
    <row r="80" spans="1:10" x14ac:dyDescent="0.2">
      <c r="A80" s="11" t="s">
        <v>251</v>
      </c>
      <c r="B80" s="11" t="s">
        <v>186</v>
      </c>
      <c r="C80" s="11"/>
      <c r="D80" s="19"/>
      <c r="E80" s="35"/>
      <c r="F80" s="36"/>
      <c r="G80" s="22"/>
      <c r="H80" s="30"/>
      <c r="I80" s="37"/>
      <c r="J80" s="37"/>
    </row>
    <row r="81" spans="1:10" x14ac:dyDescent="0.2">
      <c r="A81" s="11" t="s">
        <v>251</v>
      </c>
      <c r="B81" s="11" t="s">
        <v>252</v>
      </c>
      <c r="C81" s="11"/>
      <c r="D81" s="19"/>
      <c r="E81" s="35"/>
      <c r="F81" s="36"/>
      <c r="G81" s="22"/>
      <c r="H81" s="30"/>
      <c r="I81" s="37"/>
      <c r="J81" s="37"/>
    </row>
    <row r="82" spans="1:10" x14ac:dyDescent="0.2">
      <c r="A82" s="11" t="s">
        <v>251</v>
      </c>
      <c r="B82" s="11" t="s">
        <v>253</v>
      </c>
      <c r="C82" s="11"/>
    </row>
  </sheetData>
  <conditionalFormatting sqref="C46:D50 D73:D81 C74:C76 B76 A44:A50 A59:B59 D59 A51:D51 B80:C81 A53:D58 A60:D72 A53:A69 A2:D45">
    <cfRule type="expression" dxfId="265" priority="7589">
      <formula>MOD(ROW(),2)</formula>
    </cfRule>
  </conditionalFormatting>
  <conditionalFormatting sqref="E53:F81 E2:F51">
    <cfRule type="expression" dxfId="264" priority="7585">
      <formula>MOD(ROW(),2)</formula>
    </cfRule>
  </conditionalFormatting>
  <conditionalFormatting sqref="G53:H81 G2:H51">
    <cfRule type="expression" dxfId="263" priority="7584">
      <formula>MOD(ROW(),2)</formula>
    </cfRule>
  </conditionalFormatting>
  <conditionalFormatting sqref="A51">
    <cfRule type="expression" dxfId="262" priority="7579">
      <formula>MOD(ROW(),2)</formula>
    </cfRule>
  </conditionalFormatting>
  <conditionalFormatting sqref="A70:A72">
    <cfRule type="expression" dxfId="261" priority="7578">
      <formula>MOD(ROW(),2)</formula>
    </cfRule>
  </conditionalFormatting>
  <conditionalFormatting sqref="I12:J20">
    <cfRule type="expression" dxfId="260" priority="7567">
      <formula>MOD(ROW(),2)</formula>
    </cfRule>
  </conditionalFormatting>
  <conditionalFormatting sqref="A73:C73">
    <cfRule type="expression" dxfId="259" priority="7493">
      <formula>MOD(ROW(),2)</formula>
    </cfRule>
  </conditionalFormatting>
  <conditionalFormatting sqref="A73">
    <cfRule type="expression" dxfId="258" priority="7492">
      <formula>MOD(ROW(),2)</formula>
    </cfRule>
  </conditionalFormatting>
  <conditionalFormatting sqref="B74">
    <cfRule type="expression" dxfId="257" priority="7482">
      <formula>MOD(ROW(),2)</formula>
    </cfRule>
  </conditionalFormatting>
  <conditionalFormatting sqref="A74">
    <cfRule type="expression" dxfId="256" priority="7480">
      <formula>MOD(ROW(),2)</formula>
    </cfRule>
  </conditionalFormatting>
  <conditionalFormatting sqref="A74">
    <cfRule type="expression" dxfId="255" priority="7479">
      <formula>MOD(ROW(),2)</formula>
    </cfRule>
  </conditionalFormatting>
  <conditionalFormatting sqref="A75">
    <cfRule type="expression" dxfId="254" priority="7478">
      <formula>MOD(ROW(),2)</formula>
    </cfRule>
  </conditionalFormatting>
  <conditionalFormatting sqref="A75">
    <cfRule type="expression" dxfId="253" priority="7477">
      <formula>MOD(ROW(),2)</formula>
    </cfRule>
  </conditionalFormatting>
  <conditionalFormatting sqref="A76">
    <cfRule type="expression" dxfId="252" priority="7476">
      <formula>MOD(ROW(),2)</formula>
    </cfRule>
  </conditionalFormatting>
  <conditionalFormatting sqref="A76">
    <cfRule type="expression" dxfId="251" priority="7475">
      <formula>MOD(ROW(),2)</formula>
    </cfRule>
  </conditionalFormatting>
  <conditionalFormatting sqref="B75">
    <cfRule type="expression" dxfId="250" priority="7474">
      <formula>MOD(ROW(),2)</formula>
    </cfRule>
  </conditionalFormatting>
  <conditionalFormatting sqref="A80">
    <cfRule type="expression" dxfId="249" priority="7468">
      <formula>MOD(ROW(),2)</formula>
    </cfRule>
  </conditionalFormatting>
  <conditionalFormatting sqref="A81">
    <cfRule type="expression" dxfId="248" priority="7467">
      <formula>MOD(ROW(),2)</formula>
    </cfRule>
  </conditionalFormatting>
  <conditionalFormatting sqref="B46:B50">
    <cfRule type="expression" dxfId="247" priority="7434">
      <formula>MOD(ROW(),2)</formula>
    </cfRule>
  </conditionalFormatting>
  <conditionalFormatting sqref="I24 I51 I47:I49 I43:I44 I53:I54">
    <cfRule type="expression" dxfId="246" priority="6438">
      <formula>MOD(ROW(),2)</formula>
    </cfRule>
  </conditionalFormatting>
  <conditionalFormatting sqref="I71">
    <cfRule type="expression" dxfId="245" priority="6435">
      <formula>MOD(ROW(),2)</formula>
    </cfRule>
  </conditionalFormatting>
  <conditionalFormatting sqref="I22">
    <cfRule type="expression" dxfId="244" priority="6436">
      <formula>MOD(ROW(),2)</formula>
    </cfRule>
  </conditionalFormatting>
  <conditionalFormatting sqref="I61">
    <cfRule type="expression" dxfId="243" priority="6429">
      <formula>MOD(ROW(),2)</formula>
    </cfRule>
  </conditionalFormatting>
  <conditionalFormatting sqref="I70">
    <cfRule type="expression" dxfId="242" priority="6434">
      <formula>MOD(ROW(),2)</formula>
    </cfRule>
  </conditionalFormatting>
  <conditionalFormatting sqref="I69">
    <cfRule type="expression" dxfId="241" priority="6433">
      <formula>MOD(ROW(),2)</formula>
    </cfRule>
  </conditionalFormatting>
  <conditionalFormatting sqref="I68">
    <cfRule type="expression" dxfId="240" priority="6432">
      <formula>MOD(ROW(),2)</formula>
    </cfRule>
  </conditionalFormatting>
  <conditionalFormatting sqref="I66">
    <cfRule type="expression" dxfId="239" priority="6431">
      <formula>MOD(ROW(),2)</formula>
    </cfRule>
  </conditionalFormatting>
  <conditionalFormatting sqref="I62:I65">
    <cfRule type="expression" dxfId="238" priority="6430">
      <formula>MOD(ROW(),2)</formula>
    </cfRule>
  </conditionalFormatting>
  <conditionalFormatting sqref="I56:I60">
    <cfRule type="expression" dxfId="237" priority="6428">
      <formula>MOD(ROW(),2)</formula>
    </cfRule>
  </conditionalFormatting>
  <conditionalFormatting sqref="I55">
    <cfRule type="expression" dxfId="236" priority="6427">
      <formula>MOD(ROW(),2)</formula>
    </cfRule>
  </conditionalFormatting>
  <conditionalFormatting sqref="I67">
    <cfRule type="expression" dxfId="235" priority="6426">
      <formula>MOD(ROW(),2)</formula>
    </cfRule>
  </conditionalFormatting>
  <conditionalFormatting sqref="I72">
    <cfRule type="expression" dxfId="234" priority="6425">
      <formula>MOD(ROW(),2)</formula>
    </cfRule>
  </conditionalFormatting>
  <conditionalFormatting sqref="I75">
    <cfRule type="expression" dxfId="233" priority="6423">
      <formula>MOD(ROW(),2)</formula>
    </cfRule>
  </conditionalFormatting>
  <conditionalFormatting sqref="I73">
    <cfRule type="expression" dxfId="232" priority="6424">
      <formula>MOD(ROW(),2)</formula>
    </cfRule>
  </conditionalFormatting>
  <conditionalFormatting sqref="I76:I79">
    <cfRule type="expression" dxfId="231" priority="6422">
      <formula>MOD(ROW(),2)</formula>
    </cfRule>
  </conditionalFormatting>
  <conditionalFormatting sqref="I50">
    <cfRule type="expression" dxfId="230" priority="6421">
      <formula>MOD(ROW(),2)</formula>
    </cfRule>
  </conditionalFormatting>
  <conditionalFormatting sqref="I2:I3 I7:I10">
    <cfRule type="expression" dxfId="229" priority="6420">
      <formula>MOD(ROW(),2)</formula>
    </cfRule>
  </conditionalFormatting>
  <conditionalFormatting sqref="I4:I6">
    <cfRule type="expression" dxfId="228" priority="6419">
      <formula>MOD(ROW(),2)</formula>
    </cfRule>
  </conditionalFormatting>
  <conditionalFormatting sqref="I74">
    <cfRule type="expression" dxfId="227" priority="6418">
      <formula>MOD(ROW(),2)</formula>
    </cfRule>
  </conditionalFormatting>
  <conditionalFormatting sqref="I23">
    <cfRule type="expression" dxfId="226" priority="6417">
      <formula>MOD(ROW(),2)</formula>
    </cfRule>
  </conditionalFormatting>
  <conditionalFormatting sqref="I42">
    <cfRule type="expression" dxfId="225" priority="6416">
      <formula>MOD(ROW(),2)</formula>
    </cfRule>
  </conditionalFormatting>
  <conditionalFormatting sqref="I11">
    <cfRule type="expression" dxfId="224" priority="6415">
      <formula>MOD(ROW(),2)</formula>
    </cfRule>
  </conditionalFormatting>
  <conditionalFormatting sqref="I21">
    <cfRule type="expression" dxfId="223" priority="6414">
      <formula>MOD(ROW(),2)</formula>
    </cfRule>
  </conditionalFormatting>
  <conditionalFormatting sqref="I80:I81">
    <cfRule type="expression" dxfId="222" priority="6413">
      <formula>MOD(ROW(),2)</formula>
    </cfRule>
  </conditionalFormatting>
  <conditionalFormatting sqref="I25:I41">
    <cfRule type="expression" dxfId="221" priority="6412">
      <formula>MOD(ROW(),2)</formula>
    </cfRule>
  </conditionalFormatting>
  <conditionalFormatting sqref="I46">
    <cfRule type="expression" dxfId="220" priority="6411">
      <formula>MOD(ROW(),2)</formula>
    </cfRule>
  </conditionalFormatting>
  <conditionalFormatting sqref="J24 J51 J47:J49 J43:J45 J53:J54">
    <cfRule type="expression" dxfId="219" priority="6410">
      <formula>MOD(ROW(),2)</formula>
    </cfRule>
  </conditionalFormatting>
  <conditionalFormatting sqref="J71">
    <cfRule type="expression" dxfId="218" priority="6407">
      <formula>MOD(ROW(),2)</formula>
    </cfRule>
  </conditionalFormatting>
  <conditionalFormatting sqref="J22">
    <cfRule type="expression" dxfId="217" priority="6408">
      <formula>MOD(ROW(),2)</formula>
    </cfRule>
  </conditionalFormatting>
  <conditionalFormatting sqref="J61">
    <cfRule type="expression" dxfId="216" priority="6401">
      <formula>MOD(ROW(),2)</formula>
    </cfRule>
  </conditionalFormatting>
  <conditionalFormatting sqref="J70">
    <cfRule type="expression" dxfId="215" priority="6406">
      <formula>MOD(ROW(),2)</formula>
    </cfRule>
  </conditionalFormatting>
  <conditionalFormatting sqref="J69">
    <cfRule type="expression" dxfId="214" priority="6405">
      <formula>MOD(ROW(),2)</formula>
    </cfRule>
  </conditionalFormatting>
  <conditionalFormatting sqref="J68">
    <cfRule type="expression" dxfId="213" priority="6404">
      <formula>MOD(ROW(),2)</formula>
    </cfRule>
  </conditionalFormatting>
  <conditionalFormatting sqref="J66">
    <cfRule type="expression" dxfId="212" priority="6403">
      <formula>MOD(ROW(),2)</formula>
    </cfRule>
  </conditionalFormatting>
  <conditionalFormatting sqref="J62:J65">
    <cfRule type="expression" dxfId="211" priority="6402">
      <formula>MOD(ROW(),2)</formula>
    </cfRule>
  </conditionalFormatting>
  <conditionalFormatting sqref="J56:J60">
    <cfRule type="expression" dxfId="210" priority="6400">
      <formula>MOD(ROW(),2)</formula>
    </cfRule>
  </conditionalFormatting>
  <conditionalFormatting sqref="J55">
    <cfRule type="expression" dxfId="209" priority="6399">
      <formula>MOD(ROW(),2)</formula>
    </cfRule>
  </conditionalFormatting>
  <conditionalFormatting sqref="J67">
    <cfRule type="expression" dxfId="208" priority="6398">
      <formula>MOD(ROW(),2)</formula>
    </cfRule>
  </conditionalFormatting>
  <conditionalFormatting sqref="J72">
    <cfRule type="expression" dxfId="207" priority="6397">
      <formula>MOD(ROW(),2)</formula>
    </cfRule>
  </conditionalFormatting>
  <conditionalFormatting sqref="J75">
    <cfRule type="expression" dxfId="206" priority="6395">
      <formula>MOD(ROW(),2)</formula>
    </cfRule>
  </conditionalFormatting>
  <conditionalFormatting sqref="J73">
    <cfRule type="expression" dxfId="205" priority="6396">
      <formula>MOD(ROW(),2)</formula>
    </cfRule>
  </conditionalFormatting>
  <conditionalFormatting sqref="J76:J79">
    <cfRule type="expression" dxfId="204" priority="6394">
      <formula>MOD(ROW(),2)</formula>
    </cfRule>
  </conditionalFormatting>
  <conditionalFormatting sqref="J50">
    <cfRule type="expression" dxfId="203" priority="6393">
      <formula>MOD(ROW(),2)</formula>
    </cfRule>
  </conditionalFormatting>
  <conditionalFormatting sqref="J2:J3 J7:J10">
    <cfRule type="expression" dxfId="202" priority="6392">
      <formula>MOD(ROW(),2)</formula>
    </cfRule>
  </conditionalFormatting>
  <conditionalFormatting sqref="J4:J6">
    <cfRule type="expression" dxfId="201" priority="6391">
      <formula>MOD(ROW(),2)</formula>
    </cfRule>
  </conditionalFormatting>
  <conditionalFormatting sqref="J74">
    <cfRule type="expression" dxfId="200" priority="6390">
      <formula>MOD(ROW(),2)</formula>
    </cfRule>
  </conditionalFormatting>
  <conditionalFormatting sqref="J23">
    <cfRule type="expression" dxfId="199" priority="6389">
      <formula>MOD(ROW(),2)</formula>
    </cfRule>
  </conditionalFormatting>
  <conditionalFormatting sqref="J42">
    <cfRule type="expression" dxfId="198" priority="6388">
      <formula>MOD(ROW(),2)</formula>
    </cfRule>
  </conditionalFormatting>
  <conditionalFormatting sqref="J11">
    <cfRule type="expression" dxfId="197" priority="6387">
      <formula>MOD(ROW(),2)</formula>
    </cfRule>
  </conditionalFormatting>
  <conditionalFormatting sqref="J21">
    <cfRule type="expression" dxfId="196" priority="6386">
      <formula>MOD(ROW(),2)</formula>
    </cfRule>
  </conditionalFormatting>
  <conditionalFormatting sqref="J80:J81">
    <cfRule type="expression" dxfId="195" priority="6385">
      <formula>MOD(ROW(),2)</formula>
    </cfRule>
  </conditionalFormatting>
  <conditionalFormatting sqref="J25:J41">
    <cfRule type="expression" dxfId="194" priority="6384">
      <formula>MOD(ROW(),2)</formula>
    </cfRule>
  </conditionalFormatting>
  <conditionalFormatting sqref="J46">
    <cfRule type="expression" dxfId="193" priority="6383">
      <formula>MOD(ROW(),2)</formula>
    </cfRule>
  </conditionalFormatting>
  <conditionalFormatting sqref="I45">
    <cfRule type="expression" dxfId="192" priority="6296">
      <formula>MOD(ROW(),2)</formula>
    </cfRule>
  </conditionalFormatting>
  <conditionalFormatting sqref="C59">
    <cfRule type="expression" dxfId="191" priority="5808">
      <formula>MOD(ROW(),2)</formula>
    </cfRule>
  </conditionalFormatting>
  <conditionalFormatting sqref="A82">
    <cfRule type="expression" dxfId="190" priority="5486">
      <formula>MOD(ROW(),2)</formula>
    </cfRule>
  </conditionalFormatting>
  <conditionalFormatting sqref="B82">
    <cfRule type="expression" dxfId="189" priority="5485">
      <formula>MOD(ROW(),2)</formula>
    </cfRule>
  </conditionalFormatting>
  <conditionalFormatting sqref="C82">
    <cfRule type="expression" dxfId="188" priority="5484">
      <formula>MOD(ROW(),2)</formula>
    </cfRule>
  </conditionalFormatting>
  <conditionalFormatting sqref="C77:C79 B79">
    <cfRule type="expression" dxfId="187" priority="5321">
      <formula>MOD(ROW(),2)</formula>
    </cfRule>
  </conditionalFormatting>
  <conditionalFormatting sqref="B77">
    <cfRule type="expression" dxfId="186" priority="5320">
      <formula>MOD(ROW(),2)</formula>
    </cfRule>
  </conditionalFormatting>
  <conditionalFormatting sqref="A77">
    <cfRule type="expression" dxfId="185" priority="5319">
      <formula>MOD(ROW(),2)</formula>
    </cfRule>
  </conditionalFormatting>
  <conditionalFormatting sqref="A77">
    <cfRule type="expression" dxfId="184" priority="5318">
      <formula>MOD(ROW(),2)</formula>
    </cfRule>
  </conditionalFormatting>
  <conditionalFormatting sqref="A78">
    <cfRule type="expression" dxfId="183" priority="5317">
      <formula>MOD(ROW(),2)</formula>
    </cfRule>
  </conditionalFormatting>
  <conditionalFormatting sqref="A78">
    <cfRule type="expression" dxfId="182" priority="5316">
      <formula>MOD(ROW(),2)</formula>
    </cfRule>
  </conditionalFormatting>
  <conditionalFormatting sqref="A79">
    <cfRule type="expression" dxfId="181" priority="5315">
      <formula>MOD(ROW(),2)</formula>
    </cfRule>
  </conditionalFormatting>
  <conditionalFormatting sqref="A79">
    <cfRule type="expression" dxfId="180" priority="5314">
      <formula>MOD(ROW(),2)</formula>
    </cfRule>
  </conditionalFormatting>
  <conditionalFormatting sqref="B78">
    <cfRule type="expression" dxfId="179" priority="5313">
      <formula>MOD(ROW(),2)</formula>
    </cfRule>
  </conditionalFormatting>
  <conditionalFormatting sqref="A52:D52">
    <cfRule type="expression" dxfId="178" priority="5276">
      <formula>MOD(ROW(),2)</formula>
    </cfRule>
  </conditionalFormatting>
  <conditionalFormatting sqref="E52:F52">
    <cfRule type="expression" dxfId="177" priority="5275">
      <formula>MOD(ROW(),2)</formula>
    </cfRule>
  </conditionalFormatting>
  <conditionalFormatting sqref="G52:H52">
    <cfRule type="expression" dxfId="176" priority="5274">
      <formula>MOD(ROW(),2)</formula>
    </cfRule>
  </conditionalFormatting>
  <conditionalFormatting sqref="A52">
    <cfRule type="expression" dxfId="175" priority="5273">
      <formula>MOD(ROW(),2)</formula>
    </cfRule>
  </conditionalFormatting>
  <conditionalFormatting sqref="I52">
    <cfRule type="expression" dxfId="174" priority="5230">
      <formula>MOD(ROW(),2)</formula>
    </cfRule>
  </conditionalFormatting>
  <conditionalFormatting sqref="J52">
    <cfRule type="expression" dxfId="173" priority="5229">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28"/>
  <sheetViews>
    <sheetView zoomScale="85" zoomScaleNormal="85" workbookViewId="0">
      <pane xSplit="5" ySplit="1" topLeftCell="F95" activePane="bottomRight" state="frozen"/>
      <selection pane="topRight" activeCell="F1" sqref="F1"/>
      <selection pane="bottomLeft" activeCell="A2" sqref="A2"/>
      <selection pane="bottomRight" activeCell="K4" sqref="K4"/>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12.1640625" customWidth="1"/>
    <col min="6" max="6" width="14.83203125" style="29" bestFit="1" customWidth="1"/>
    <col min="7" max="7" width="15.6640625" bestFit="1" customWidth="1"/>
    <col min="8" max="8" width="14.5" style="24" bestFit="1" customWidth="1"/>
    <col min="9" max="9" width="6.33203125" style="24" bestFit="1" customWidth="1"/>
    <col min="10" max="11" width="36.1640625" customWidth="1"/>
  </cols>
  <sheetData>
    <row r="1" spans="1:52" x14ac:dyDescent="0.2">
      <c r="A1" s="6" t="s">
        <v>176</v>
      </c>
      <c r="B1" s="7" t="s">
        <v>177</v>
      </c>
      <c r="C1" s="7" t="s">
        <v>178</v>
      </c>
      <c r="D1" s="7" t="s">
        <v>179</v>
      </c>
      <c r="E1" s="26" t="s">
        <v>254</v>
      </c>
      <c r="F1" s="28" t="s">
        <v>180</v>
      </c>
      <c r="G1" s="25" t="s">
        <v>181</v>
      </c>
      <c r="H1" s="21" t="s">
        <v>182</v>
      </c>
      <c r="I1" s="21" t="s">
        <v>183</v>
      </c>
      <c r="J1" s="58" t="str">
        <f t="shared" ref="J1:K1" si="0">"rule-"&amp;J2&amp;"-"&amp;J3&amp;"-"&amp;J4</f>
        <v>rule-5-16-a</v>
      </c>
      <c r="K1" s="58" t="str">
        <f t="shared" si="0"/>
        <v>rule-5-16-b</v>
      </c>
    </row>
    <row r="2" spans="1:52" ht="15" customHeight="1" x14ac:dyDescent="0.2">
      <c r="A2" s="8" t="s">
        <v>255</v>
      </c>
      <c r="B2" s="9"/>
      <c r="C2" s="9"/>
      <c r="D2" s="9"/>
      <c r="E2" s="18"/>
      <c r="F2" s="59"/>
      <c r="G2" s="60"/>
      <c r="H2" s="61"/>
      <c r="I2" s="61"/>
      <c r="J2" s="81">
        <v>5</v>
      </c>
      <c r="K2" s="81">
        <v>5</v>
      </c>
    </row>
    <row r="3" spans="1:52" x14ac:dyDescent="0.2">
      <c r="A3" s="8" t="s">
        <v>256</v>
      </c>
      <c r="B3" s="9"/>
      <c r="C3" s="9"/>
      <c r="D3" s="9"/>
      <c r="E3" s="18"/>
      <c r="F3" s="59"/>
      <c r="G3" s="60"/>
      <c r="H3" s="61"/>
      <c r="I3" s="61"/>
      <c r="J3" s="81">
        <v>16</v>
      </c>
      <c r="K3" s="81">
        <v>16</v>
      </c>
    </row>
    <row r="4" spans="1:52" ht="15" customHeight="1" x14ac:dyDescent="0.2">
      <c r="A4" s="8" t="s">
        <v>257</v>
      </c>
      <c r="B4" s="9"/>
      <c r="C4" s="9"/>
      <c r="D4" s="9"/>
      <c r="E4" s="18"/>
      <c r="F4" s="59"/>
      <c r="G4" s="60"/>
      <c r="H4" s="61"/>
      <c r="I4" s="61"/>
      <c r="J4" s="81" t="s">
        <v>258</v>
      </c>
      <c r="K4" s="81" t="s">
        <v>259</v>
      </c>
    </row>
    <row r="5" spans="1:52" ht="15" customHeight="1" x14ac:dyDescent="0.2">
      <c r="A5" s="52" t="s">
        <v>9</v>
      </c>
      <c r="B5" s="49"/>
      <c r="C5" s="50"/>
      <c r="D5" s="50"/>
      <c r="E5" s="51"/>
      <c r="F5" s="59"/>
      <c r="G5" s="60"/>
      <c r="H5" s="61"/>
      <c r="I5" s="61"/>
    </row>
    <row r="6" spans="1:52" ht="64" x14ac:dyDescent="0.2">
      <c r="A6" s="10" t="s">
        <v>260</v>
      </c>
      <c r="B6" s="10"/>
      <c r="C6" s="11"/>
      <c r="D6" s="11"/>
      <c r="E6" s="19"/>
      <c r="F6" s="62"/>
      <c r="G6" s="63"/>
      <c r="H6" s="64"/>
      <c r="I6" s="64"/>
      <c r="J6" s="79" t="s">
        <v>261</v>
      </c>
      <c r="K6" s="79" t="s">
        <v>262</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row>
    <row r="7" spans="1:52" s="57" customFormat="1" x14ac:dyDescent="0.2">
      <c r="A7" s="54" t="s">
        <v>263</v>
      </c>
      <c r="B7" s="54"/>
      <c r="C7" s="55"/>
      <c r="D7" s="55"/>
      <c r="E7" s="56"/>
      <c r="F7" s="68"/>
      <c r="G7" s="69"/>
      <c r="H7" s="70"/>
      <c r="I7" s="70"/>
      <c r="J7" s="80" t="s">
        <v>264</v>
      </c>
      <c r="K7" s="80" t="s">
        <v>265</v>
      </c>
    </row>
    <row r="8" spans="1:52" ht="16" x14ac:dyDescent="0.2">
      <c r="A8" s="10" t="s">
        <v>267</v>
      </c>
      <c r="B8" s="11" t="s">
        <v>268</v>
      </c>
      <c r="C8" s="11"/>
      <c r="D8" s="11"/>
      <c r="E8" s="19"/>
      <c r="F8" s="62"/>
      <c r="G8" s="63"/>
      <c r="H8" s="64"/>
      <c r="I8" s="67"/>
      <c r="J8" s="78" t="str">
        <f t="shared" ref="J8:K8" si="1">J2&amp;"-"&amp;J3</f>
        <v>5-16</v>
      </c>
      <c r="K8" s="78" t="str">
        <f t="shared" si="1"/>
        <v>5-16</v>
      </c>
    </row>
    <row r="9" spans="1:52" ht="39.75" customHeight="1" x14ac:dyDescent="0.2">
      <c r="A9" s="10" t="s">
        <v>267</v>
      </c>
      <c r="B9" s="11" t="s">
        <v>269</v>
      </c>
      <c r="C9" s="11"/>
      <c r="D9" s="11"/>
      <c r="E9" s="19"/>
      <c r="F9" s="62"/>
      <c r="G9" s="63"/>
      <c r="H9" s="64"/>
      <c r="I9" s="67"/>
      <c r="J9" s="76" t="str">
        <f>INDEX(RulesTable[Ruleset Reference],MATCH(J$8,RulesTable[Rule ID],0))</f>
        <v>G3.1 #1 (a) The simulation model of the proposed design shall be consistent
with the design documents…</v>
      </c>
      <c r="K9" s="76" t="str">
        <f>INDEX(RulesTable[Ruleset Reference],MATCH(K$8,RulesTable[Rule ID],0))</f>
        <v>G3.1 #1 (a) The simulation model of the proposed design shall be consistent
with the design documents…</v>
      </c>
    </row>
    <row r="10" spans="1:52" ht="32" x14ac:dyDescent="0.2">
      <c r="A10" s="10" t="s">
        <v>267</v>
      </c>
      <c r="B10" s="11" t="s">
        <v>270</v>
      </c>
      <c r="C10" s="11"/>
      <c r="D10" s="11"/>
      <c r="E10" s="19"/>
      <c r="F10" s="62"/>
      <c r="G10" s="63"/>
      <c r="H10" s="64"/>
      <c r="I10" s="67"/>
      <c r="J10" s="76" t="str">
        <f>INDEX(RulesTable[Rule Description],MATCH(J$8,RulesTable[Rule ID],0))</f>
        <v>Slab-on-grade F-factor in the proposed design must be modeled as-designed</v>
      </c>
      <c r="K10" s="76" t="str">
        <f>INDEX(RulesTable[Rule Description],MATCH(K$8,RulesTable[Rule ID],0))</f>
        <v>Slab-on-grade F-factor in the proposed design must be modeled as-designed</v>
      </c>
    </row>
    <row r="11" spans="1:52" ht="16" x14ac:dyDescent="0.2">
      <c r="A11" s="10" t="s">
        <v>267</v>
      </c>
      <c r="B11" s="11" t="s">
        <v>271</v>
      </c>
      <c r="C11" s="11"/>
      <c r="D11" s="11"/>
      <c r="E11" s="19"/>
      <c r="F11" s="62"/>
      <c r="G11" s="63"/>
      <c r="H11" s="64"/>
      <c r="I11" s="67"/>
      <c r="J11" s="76" t="str">
        <f>INDEX(RulesTable[Applicable RMR],MATCH(J$8,RulesTable[Rule ID],0))</f>
        <v>Proposed RMR</v>
      </c>
      <c r="K11" s="76" t="str">
        <f>INDEX(RulesTable[Applicable RMR],MATCH(K$8,RulesTable[Rule ID],0))</f>
        <v>Proposed RMR</v>
      </c>
    </row>
    <row r="12" spans="1:52" ht="16" x14ac:dyDescent="0.2">
      <c r="A12" s="10" t="s">
        <v>267</v>
      </c>
      <c r="B12" s="11" t="s">
        <v>272</v>
      </c>
      <c r="C12" s="11"/>
      <c r="D12" s="11"/>
      <c r="E12" s="19"/>
      <c r="F12" s="62"/>
      <c r="G12" s="63"/>
      <c r="H12" s="64"/>
      <c r="I12" s="67"/>
      <c r="J12" s="76" t="str">
        <f>INDEX(RulesTable[Rule Assertion],MATCH(J$8,RulesTable[Rule ID],0))</f>
        <v>=</v>
      </c>
      <c r="K12" s="76" t="str">
        <f>INDEX(RulesTable[Rule Assertion],MATCH(K$8,RulesTable[Rule ID],0))</f>
        <v>=</v>
      </c>
    </row>
    <row r="13" spans="1:52" ht="16" x14ac:dyDescent="0.2">
      <c r="A13" s="10" t="s">
        <v>267</v>
      </c>
      <c r="B13" s="11" t="s">
        <v>273</v>
      </c>
      <c r="C13" s="11"/>
      <c r="D13" s="11"/>
      <c r="E13" s="19"/>
      <c r="F13" s="62"/>
      <c r="G13" s="63"/>
      <c r="H13" s="64"/>
      <c r="I13" s="67"/>
      <c r="J13" s="76" t="str">
        <f>INDEX(RulesTable[Comparison Value],MATCH(J$8,RulesTable[Rule ID],0))</f>
        <v>User RMR</v>
      </c>
      <c r="K13" s="76" t="str">
        <f>INDEX(RulesTable[Comparison Value],MATCH(K$8,RulesTable[Rule ID],0))</f>
        <v>User RMR</v>
      </c>
    </row>
    <row r="14" spans="1:52" ht="16" x14ac:dyDescent="0.2">
      <c r="A14" s="10" t="s">
        <v>267</v>
      </c>
      <c r="B14" s="11" t="s">
        <v>274</v>
      </c>
      <c r="C14" s="11"/>
      <c r="D14" s="11"/>
      <c r="E14" s="19"/>
      <c r="F14" s="62"/>
      <c r="G14" s="63"/>
      <c r="H14" s="64"/>
      <c r="I14" s="67"/>
      <c r="J14" s="76" t="str">
        <f>INDEX(RulesTable[Rule Dependency],MATCH(J$8,RulesTable[Rule ID],0))</f>
        <v>None</v>
      </c>
      <c r="K14" s="76" t="str">
        <f>INDEX(RulesTable[Rule Dependency],MATCH(K$8,RulesTable[Rule ID],0))</f>
        <v>None</v>
      </c>
    </row>
    <row r="15" spans="1:52" x14ac:dyDescent="0.2">
      <c r="A15" s="10" t="s">
        <v>267</v>
      </c>
      <c r="B15" s="11" t="s">
        <v>275</v>
      </c>
      <c r="C15" s="11"/>
      <c r="D15" s="11"/>
      <c r="E15" s="19"/>
      <c r="F15" s="62"/>
      <c r="G15" s="63"/>
      <c r="H15" s="64"/>
      <c r="I15" s="67"/>
      <c r="J15" s="77">
        <f>INDEX(RulesTable[Mandatory Rule],MATCH(J$8,RulesTable[Rule ID],0))</f>
        <v>0</v>
      </c>
      <c r="K15" s="77">
        <f>INDEX(RulesTable[Mandatory Rule],MATCH(K$8,RulesTable[Rule ID],0))</f>
        <v>0</v>
      </c>
    </row>
    <row r="16" spans="1:52" s="57" customFormat="1" x14ac:dyDescent="0.2">
      <c r="A16" s="54" t="s">
        <v>267</v>
      </c>
      <c r="B16" s="54" t="s">
        <v>276</v>
      </c>
      <c r="C16" s="55"/>
      <c r="D16" s="55"/>
      <c r="E16" s="56"/>
      <c r="F16" s="68"/>
      <c r="G16" s="69"/>
      <c r="H16" s="70"/>
      <c r="I16" s="70"/>
      <c r="J16" s="80" t="s">
        <v>277</v>
      </c>
      <c r="K16" s="80" t="s">
        <v>277</v>
      </c>
    </row>
    <row r="17" spans="1:11" s="57" customFormat="1" x14ac:dyDescent="0.2">
      <c r="A17" s="54" t="s">
        <v>278</v>
      </c>
      <c r="B17" s="54"/>
      <c r="C17" s="55"/>
      <c r="D17" s="55"/>
      <c r="E17" s="56"/>
      <c r="F17" s="68"/>
      <c r="G17" s="71"/>
      <c r="H17" s="70"/>
      <c r="I17" s="70"/>
      <c r="J17" s="80" t="str">
        <f t="shared" ref="J17:K17" si="2">"template-"&amp;J1</f>
        <v>template-rule-5-16-a</v>
      </c>
      <c r="K17" s="80" t="str">
        <f t="shared" si="2"/>
        <v>template-rule-5-16-b</v>
      </c>
    </row>
    <row r="18" spans="1:11" ht="16" x14ac:dyDescent="0.2">
      <c r="A18" s="10" t="s">
        <v>279</v>
      </c>
      <c r="B18" s="11" t="s">
        <v>280</v>
      </c>
      <c r="C18" s="11"/>
      <c r="D18" s="11"/>
      <c r="E18" s="19"/>
      <c r="F18" s="62"/>
      <c r="G18" s="63"/>
      <c r="H18" s="64"/>
      <c r="I18" s="64"/>
      <c r="J18" s="76" t="str">
        <f t="shared" ref="J18:K18" si="3">IF(OR(J11="User RMR", J13="User RMR"),"true","")</f>
        <v>true</v>
      </c>
      <c r="K18" s="76" t="str">
        <f t="shared" si="3"/>
        <v>true</v>
      </c>
    </row>
    <row r="19" spans="1:11" ht="16" x14ac:dyDescent="0.2">
      <c r="A19" s="10" t="s">
        <v>279</v>
      </c>
      <c r="B19" s="11" t="s">
        <v>281</v>
      </c>
      <c r="C19" s="11"/>
      <c r="D19" s="11"/>
      <c r="E19" s="19"/>
      <c r="F19" s="62"/>
      <c r="G19" s="63"/>
      <c r="H19" s="64"/>
      <c r="I19" s="64"/>
      <c r="J19" s="76" t="str">
        <f t="shared" ref="J19:K19" si="4">IF(OR(J11="Proposed RMR", J13="Proposed RMR"),"true","")</f>
        <v>true</v>
      </c>
      <c r="K19" s="76" t="str">
        <f t="shared" si="4"/>
        <v>true</v>
      </c>
    </row>
    <row r="20" spans="1:11" s="17" customFormat="1" ht="16" x14ac:dyDescent="0.2">
      <c r="A20" s="14" t="s">
        <v>279</v>
      </c>
      <c r="B20" s="15" t="s">
        <v>282</v>
      </c>
      <c r="C20" s="15"/>
      <c r="D20" s="15"/>
      <c r="E20" s="20"/>
      <c r="F20" s="65"/>
      <c r="G20" s="72"/>
      <c r="H20" s="66"/>
      <c r="I20" s="66"/>
      <c r="J20" s="82" t="str">
        <f t="shared" ref="J20:K20" si="5">IF(OR(J11="Baseline RMR", J13="Baseline RMR"),"true","")</f>
        <v/>
      </c>
      <c r="K20" s="82" t="str">
        <f t="shared" si="5"/>
        <v/>
      </c>
    </row>
    <row r="21" spans="1:11" x14ac:dyDescent="0.2">
      <c r="A21" s="10" t="s">
        <v>279</v>
      </c>
      <c r="B21" s="11" t="s">
        <v>283</v>
      </c>
      <c r="C21" s="93" t="str" cm="1">
        <f t="array" ref="C21">IF(INDEX(Templates!A$2:A$142,ROW()-ROW($21:$21)+1)="","",INDEX(Templates!A$2:A$142,ROW()-ROW($21:$21)+1))</f>
        <v>id</v>
      </c>
      <c r="D21" s="93" t="str" cm="1">
        <f t="array" ref="D21">IF(INDEX(Templates!B$2:B$142,ROW()-ROW($21:$21)+1)="","",INDEX(Templates!B$2:B$142,ROW()-ROW($21:$21)+1))</f>
        <v/>
      </c>
      <c r="E21" s="94"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187</v>
      </c>
      <c r="K21" s="37" t="s">
        <v>187</v>
      </c>
    </row>
    <row r="22" spans="1:11" x14ac:dyDescent="0.2">
      <c r="A22" s="10" t="s">
        <v>279</v>
      </c>
      <c r="B22" s="11" t="s">
        <v>283</v>
      </c>
      <c r="C22" s="93" t="str" cm="1">
        <f t="array" ref="C22">IF(INDEX(Templates!A$2:A$142,ROW()-ROW($21:$21)+1)="","",INDEX(Templates!A$2:A$142,ROW()-ROW($21:$21)+1))</f>
        <v>buildings[0]</v>
      </c>
      <c r="D22" s="93" t="str" cm="1">
        <f t="array" ref="D22">IF(INDEX(Templates!B$2:B$142,ROW()-ROW($21:$21)+1)="","",INDEX(Templates!B$2:B$142,ROW()-ROW($21:$21)+1))</f>
        <v>id</v>
      </c>
      <c r="E22" s="94"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189</v>
      </c>
      <c r="K22" s="37" t="s">
        <v>189</v>
      </c>
    </row>
    <row r="23" spans="1:11" x14ac:dyDescent="0.2">
      <c r="A23" s="10" t="s">
        <v>279</v>
      </c>
      <c r="B23" s="11" t="s">
        <v>283</v>
      </c>
      <c r="C23" s="93" t="str" cm="1">
        <f t="array" ref="C23">IF(INDEX(Templates!A$2:A$142,ROW()-ROW($21:$21)+1)="","",INDEX(Templates!A$2:A$142,ROW()-ROW($21:$21)+1))</f>
        <v>buildings[0]</v>
      </c>
      <c r="D23" s="93" t="str" cm="1">
        <f t="array" ref="D23">IF(INDEX(Templates!B$2:B$142,ROW()-ROW($21:$21)+1)="","",INDEX(Templates!B$2:B$142,ROW()-ROW($21:$21)+1))</f>
        <v>building_open_schedule</v>
      </c>
      <c r="E23" s="94"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191</v>
      </c>
      <c r="K23" s="37" t="s">
        <v>191</v>
      </c>
    </row>
    <row r="24" spans="1:11" x14ac:dyDescent="0.2">
      <c r="A24" s="10" t="s">
        <v>279</v>
      </c>
      <c r="B24" s="11" t="s">
        <v>283</v>
      </c>
      <c r="C24" s="93" t="str" cm="1">
        <f t="array" ref="C24">IF(INDEX(Templates!A$2:A$142,ROW()-ROW($21:$21)+1)="","",INDEX(Templates!A$2:A$142,ROW()-ROW($21:$21)+1))</f>
        <v>buildings[0]</v>
      </c>
      <c r="D24" s="93" t="str" cm="1">
        <f t="array" ref="D24">IF(INDEX(Templates!B$2:B$142,ROW()-ROW($21:$21)+1)="","",INDEX(Templates!B$2:B$142,ROW()-ROW($21:$21)+1))</f>
        <v>has_site_shading</v>
      </c>
      <c r="E24" s="94"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row>
    <row r="25" spans="1:11" x14ac:dyDescent="0.2">
      <c r="A25" s="10" t="s">
        <v>279</v>
      </c>
      <c r="B25" s="11" t="s">
        <v>283</v>
      </c>
      <c r="C25" s="93" t="str" cm="1">
        <f t="array" ref="C25">IF(INDEX(Templates!A$2:A$142,ROW()-ROW($21:$21)+1)="","",INDEX(Templates!A$2:A$142,ROW()-ROW($21:$21)+1))</f>
        <v>buildings[0]</v>
      </c>
      <c r="D25" s="93" t="str" cm="1">
        <f t="array" ref="D25">IF(INDEX(Templates!B$2:B$142,ROW()-ROW($21:$21)+1)="","",INDEX(Templates!B$2:B$142,ROW()-ROW($21:$21)+1))</f>
        <v>is_all_new</v>
      </c>
      <c r="E25" s="94"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row>
    <row r="26" spans="1:11" x14ac:dyDescent="0.2">
      <c r="A26" s="10" t="s">
        <v>279</v>
      </c>
      <c r="B26" s="11" t="s">
        <v>283</v>
      </c>
      <c r="C26" s="93" t="str" cm="1">
        <f t="array" ref="C26">IF(INDEX(Templates!A$2:A$142,ROW()-ROW($21:$21)+1)="","",INDEX(Templates!A$2:A$142,ROW()-ROW($21:$21)+1))</f>
        <v>JSON_PATH:building_segments[0]</v>
      </c>
      <c r="D26" s="93" t="str" cm="1">
        <f t="array" ref="D26">IF(INDEX(Templates!B$2:B$142,ROW()-ROW($21:$21)+1)="","",INDEX(Templates!B$2:B$142,ROW()-ROW($21:$21)+1))</f>
        <v>id</v>
      </c>
      <c r="E26" s="94"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195</v>
      </c>
      <c r="K26" s="37" t="s">
        <v>195</v>
      </c>
    </row>
    <row r="27" spans="1:11" x14ac:dyDescent="0.2">
      <c r="A27" s="10" t="s">
        <v>279</v>
      </c>
      <c r="B27" s="11" t="s">
        <v>283</v>
      </c>
      <c r="C27" s="93" t="str" cm="1">
        <f t="array" ref="C27">IF(INDEX(Templates!A$2:A$142,ROW()-ROW($21:$21)+1)="","",INDEX(Templates!A$2:A$142,ROW()-ROW($21:$21)+1))</f>
        <v>JSON_PATH:building_segments[1]</v>
      </c>
      <c r="D27" s="93" t="str" cm="1">
        <f t="array" ref="D27">IF(INDEX(Templates!B$2:B$142,ROW()-ROW($21:$21)+1)="","",INDEX(Templates!B$2:B$142,ROW()-ROW($21:$21)+1))</f>
        <v>id</v>
      </c>
      <c r="E27" s="94"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row>
    <row r="28" spans="1:11" x14ac:dyDescent="0.2">
      <c r="A28" s="10" t="s">
        <v>279</v>
      </c>
      <c r="B28" s="11" t="s">
        <v>283</v>
      </c>
      <c r="C28" s="93" t="str" cm="1">
        <f t="array" ref="C28">IF(INDEX(Templates!A$2:A$142,ROW()-ROW($21:$21)+1)="","",INDEX(Templates!A$2:A$142,ROW()-ROW($21:$21)+1))</f>
        <v>JSON_PATH:building_segments[0]</v>
      </c>
      <c r="D28" s="93" t="str" cm="1">
        <f t="array" ref="D28">IF(INDEX(Templates!B$2:B$142,ROW()-ROW($21:$21)+1)="","",INDEX(Templates!B$2:B$142,ROW()-ROW($21:$21)+1))</f>
        <v>area_type_vertical_fenestration</v>
      </c>
      <c r="E28" s="94"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row>
    <row r="29" spans="1:11" x14ac:dyDescent="0.2">
      <c r="A29" s="10" t="s">
        <v>279</v>
      </c>
      <c r="B29" s="11" t="s">
        <v>283</v>
      </c>
      <c r="C29" s="93" t="str" cm="1">
        <f t="array" ref="C29">IF(INDEX(Templates!A$2:A$142,ROW()-ROW($21:$21)+1)="","",INDEX(Templates!A$2:A$142,ROW()-ROW($21:$21)+1))</f>
        <v>JSON_PATH:building_segments[1]</v>
      </c>
      <c r="D29" s="93" t="str" cm="1">
        <f t="array" ref="D29">IF(INDEX(Templates!B$2:B$142,ROW()-ROW($21:$21)+1)="","",INDEX(Templates!B$2:B$142,ROW()-ROW($21:$21)+1))</f>
        <v>area_type_vertical_fenestration</v>
      </c>
      <c r="E29" s="94"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row>
    <row r="30" spans="1:11" x14ac:dyDescent="0.2">
      <c r="A30" s="10" t="s">
        <v>279</v>
      </c>
      <c r="B30" s="11" t="s">
        <v>283</v>
      </c>
      <c r="C30" s="93" t="str" cm="1">
        <f t="array" ref="C30">IF(INDEX(Templates!A$2:A$142,ROW()-ROW($21:$21)+1)="","",INDEX(Templates!A$2:A$142,ROW()-ROW($21:$21)+1))</f>
        <v>JSON_PATH:zones[0]</v>
      </c>
      <c r="D30" s="93" t="str" cm="1">
        <f t="array" ref="D30">IF(INDEX(Templates!B$2:B$142,ROW()-ROW($21:$21)+1)="","",INDEX(Templates!B$2:B$142,ROW()-ROW($21:$21)+1))</f>
        <v>id</v>
      </c>
      <c r="E30" s="94"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199</v>
      </c>
      <c r="K30" s="37" t="s">
        <v>199</v>
      </c>
    </row>
    <row r="31" spans="1:11" x14ac:dyDescent="0.2">
      <c r="A31" s="10" t="s">
        <v>279</v>
      </c>
      <c r="B31" s="11" t="s">
        <v>283</v>
      </c>
      <c r="C31" s="93" t="str" cm="1">
        <f t="array" ref="C31">IF(INDEX(Templates!A$2:A$142,ROW()-ROW($21:$21)+1)="","",INDEX(Templates!A$2:A$142,ROW()-ROW($21:$21)+1))</f>
        <v>JSON_PATH:zones[0]</v>
      </c>
      <c r="D31" s="93" t="str" cm="1">
        <f t="array" ref="D31">IF(INDEX(Templates!B$2:B$142,ROW()-ROW($21:$21)+1)="","",INDEX(Templates!B$2:B$142,ROW()-ROW($21:$21)+1))</f>
        <v>thermostat_cooling_setpoint_schedule</v>
      </c>
      <c r="E31" s="94"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191</v>
      </c>
      <c r="K31" s="37" t="s">
        <v>191</v>
      </c>
    </row>
    <row r="32" spans="1:11" x14ac:dyDescent="0.2">
      <c r="A32" s="10" t="s">
        <v>279</v>
      </c>
      <c r="B32" s="11" t="s">
        <v>283</v>
      </c>
      <c r="C32" s="93" t="str" cm="1">
        <f t="array" ref="C32">IF(INDEX(Templates!A$2:A$142,ROW()-ROW($21:$21)+1)="","",INDEX(Templates!A$2:A$142,ROW()-ROW($21:$21)+1))</f>
        <v>JSON_PATH:zones[0]</v>
      </c>
      <c r="D32" s="93" t="str" cm="1">
        <f t="array" ref="D32">IF(INDEX(Templates!B$2:B$142,ROW()-ROW($21:$21)+1)="","",INDEX(Templates!B$2:B$142,ROW()-ROW($21:$21)+1))</f>
        <v>thermostat_heating_setpoint_schedule</v>
      </c>
      <c r="E32" s="94"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191</v>
      </c>
      <c r="K32" s="37" t="s">
        <v>191</v>
      </c>
    </row>
    <row r="33" spans="1:11" x14ac:dyDescent="0.2">
      <c r="A33" s="10" t="s">
        <v>279</v>
      </c>
      <c r="B33" s="11" t="s">
        <v>283</v>
      </c>
      <c r="C33" s="93" t="str" cm="1">
        <f t="array" ref="C33">IF(INDEX(Templates!A$2:A$142,ROW()-ROW($21:$21)+1)="","",INDEX(Templates!A$2:A$142,ROW()-ROW($21:$21)+1))</f>
        <v>JSON_PATH:zones[0]</v>
      </c>
      <c r="D33" s="93" t="str" cm="1">
        <f t="array" ref="D33">IF(INDEX(Templates!B$2:B$142,ROW()-ROW($21:$21)+1)="","",INDEX(Templates!B$2:B$142,ROW()-ROW($21:$21)+1))</f>
        <v xml:space="preserve">served_by_heating_ventilation_air_conditioning_systems
</v>
      </c>
      <c r="E33" s="94"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row>
    <row r="34" spans="1:11" x14ac:dyDescent="0.2">
      <c r="A34" s="10" t="s">
        <v>279</v>
      </c>
      <c r="B34" s="11" t="s">
        <v>283</v>
      </c>
      <c r="C34" s="93" t="str" cm="1">
        <f t="array" ref="C34">IF(INDEX(Templates!A$2:A$142,ROW()-ROW($21:$21)+1)="","",INDEX(Templates!A$2:A$142,ROW()-ROW($21:$21)+1))</f>
        <v>JSON_PATH:zones[0]</v>
      </c>
      <c r="D34" s="93" t="str" cm="1">
        <f t="array" ref="D34">IF(INDEX(Templates!B$2:B$142,ROW()-ROW($21:$21)+1)="","",INDEX(Templates!B$2:B$142,ROW()-ROW($21:$21)+1))</f>
        <v>spaces</v>
      </c>
      <c r="E34" s="94"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row>
    <row r="35" spans="1:11" x14ac:dyDescent="0.2">
      <c r="A35" s="10" t="s">
        <v>279</v>
      </c>
      <c r="B35" s="11" t="s">
        <v>283</v>
      </c>
      <c r="C35" s="93" t="str" cm="1">
        <f t="array" ref="C35">IF(INDEX(Templates!A$2:A$142,ROW()-ROW($21:$21)+1)="","",INDEX(Templates!A$2:A$142,ROW()-ROW($21:$21)+1))</f>
        <v>JSON_PATH:zones[0]</v>
      </c>
      <c r="D35" s="93" t="str" cm="1">
        <f t="array" ref="D35">IF(INDEX(Templates!B$2:B$142,ROW()-ROW($21:$21)+1)="","",INDEX(Templates!B$2:B$142,ROW()-ROW($21:$21)+1))</f>
        <v>surfaces</v>
      </c>
      <c r="E35" s="94"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row>
    <row r="36" spans="1:11" x14ac:dyDescent="0.2">
      <c r="A36" s="10" t="s">
        <v>279</v>
      </c>
      <c r="B36" s="11" t="s">
        <v>283</v>
      </c>
      <c r="C36" s="93" t="str" cm="1">
        <f t="array" ref="C36">IF(INDEX(Templates!A$2:A$142,ROW()-ROW($21:$21)+1)="","",INDEX(Templates!A$2:A$142,ROW()-ROW($21:$21)+1))</f>
        <v>JSON_PATH:infiltration</v>
      </c>
      <c r="D36" s="93" t="str" cm="1">
        <f t="array" ref="D36">IF(INDEX(Templates!B$2:B$142,ROW()-ROW($21:$21)+1)="","",INDEX(Templates!B$2:B$142,ROW()-ROW($21:$21)+1))</f>
        <v>id</v>
      </c>
      <c r="E36" s="94"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row>
    <row r="37" spans="1:11" x14ac:dyDescent="0.2">
      <c r="A37" s="10" t="s">
        <v>279</v>
      </c>
      <c r="B37" s="11" t="s">
        <v>283</v>
      </c>
      <c r="C37" s="93" t="str" cm="1">
        <f t="array" ref="C37">IF(INDEX(Templates!A$2:A$142,ROW()-ROW($21:$21)+1)="","",INDEX(Templates!A$2:A$142,ROW()-ROW($21:$21)+1))</f>
        <v>JSON_PATH:infiltration</v>
      </c>
      <c r="D37" s="93" t="str" cm="1">
        <f t="array" ref="D37">IF(INDEX(Templates!B$2:B$142,ROW()-ROW($21:$21)+1)="","",INDEX(Templates!B$2:B$142,ROW()-ROW($21:$21)+1))</f>
        <v>multiplier_schedule</v>
      </c>
      <c r="E37" s="94"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row>
    <row r="38" spans="1:11" x14ac:dyDescent="0.2">
      <c r="A38" s="10" t="s">
        <v>279</v>
      </c>
      <c r="B38" s="11" t="s">
        <v>283</v>
      </c>
      <c r="C38" s="93" t="str" cm="1">
        <f t="array" ref="C38">IF(INDEX(Templates!A$2:A$142,ROW()-ROW($21:$21)+1)="","",INDEX(Templates!A$2:A$142,ROW()-ROW($21:$21)+1))</f>
        <v>JSON_PATH:infiltration</v>
      </c>
      <c r="D38" s="93" t="str" cm="1">
        <f t="array" ref="D38">IF(INDEX(Templates!B$2:B$142,ROW()-ROW($21:$21)+1)="","",INDEX(Templates!B$2:B$142,ROW()-ROW($21:$21)+1))</f>
        <v>measured_air_leakage_rate</v>
      </c>
      <c r="E38" s="94"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row>
    <row r="39" spans="1:11" x14ac:dyDescent="0.2">
      <c r="A39" s="10" t="s">
        <v>279</v>
      </c>
      <c r="B39" s="11" t="s">
        <v>283</v>
      </c>
      <c r="C39" s="93" t="str" cm="1">
        <f t="array" ref="C39">IF(INDEX(Templates!A$2:A$142,ROW()-ROW($21:$21)+1)="","",INDEX(Templates!A$2:A$142,ROW()-ROW($21:$21)+1))</f>
        <v>JSON_PATH:zones[0]</v>
      </c>
      <c r="D39" s="93" t="str" cm="1">
        <f t="array" ref="D39">IF(INDEX(Templates!B$2:B$142,ROW()-ROW($21:$21)+1)="","",INDEX(Templates!B$2:B$142,ROW()-ROW($21:$21)+1))</f>
        <v>infiltration_modeling_method_type</v>
      </c>
      <c r="E39" s="94"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row>
    <row r="40" spans="1:11" x14ac:dyDescent="0.2">
      <c r="A40" s="10" t="s">
        <v>279</v>
      </c>
      <c r="B40" s="11" t="s">
        <v>283</v>
      </c>
      <c r="C40" s="93" t="str" cm="1">
        <f t="array" ref="C40">IF(INDEX(Templates!A$2:A$142,ROW()-ROW($21:$21)+1)="","",INDEX(Templates!A$2:A$142,ROW()-ROW($21:$21)+1))</f>
        <v>JSON_PATH:surfaces[0]</v>
      </c>
      <c r="D40" s="93" t="str" cm="1">
        <f t="array" ref="D40">IF(INDEX(Templates!B$2:B$142,ROW()-ROW($21:$21)+1)="","",INDEX(Templates!B$2:B$142,ROW()-ROW($21:$21)+1))</f>
        <v>id</v>
      </c>
      <c r="E40" s="94"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210</v>
      </c>
      <c r="K40" s="37" t="s">
        <v>210</v>
      </c>
    </row>
    <row r="41" spans="1:11" x14ac:dyDescent="0.2">
      <c r="A41" s="10" t="s">
        <v>279</v>
      </c>
      <c r="B41" s="11" t="s">
        <v>283</v>
      </c>
      <c r="C41" s="93" t="str" cm="1">
        <f t="array" ref="C41">IF(INDEX(Templates!A$2:A$142,ROW()-ROW($21:$21)+1)="","",INDEX(Templates!A$2:A$142,ROW()-ROW($21:$21)+1))</f>
        <v>JSON_PATH:surfaces[0]</v>
      </c>
      <c r="D41" s="93" t="str" cm="1">
        <f t="array" ref="D41">IF(INDEX(Templates!B$2:B$142,ROW()-ROW($21:$21)+1)="","",INDEX(Templates!B$2:B$142,ROW()-ROW($21:$21)+1))</f>
        <v>azimuth</v>
      </c>
      <c r="E41" s="94"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row>
    <row r="42" spans="1:11" x14ac:dyDescent="0.2">
      <c r="A42" s="10" t="s">
        <v>279</v>
      </c>
      <c r="B42" s="11" t="s">
        <v>283</v>
      </c>
      <c r="C42" s="93" t="str" cm="1">
        <f t="array" ref="C42">IF(INDEX(Templates!A$2:A$142,ROW()-ROW($21:$21)+1)="","",INDEX(Templates!A$2:A$142,ROW()-ROW($21:$21)+1))</f>
        <v>JSON_PATH:surfaces[0]</v>
      </c>
      <c r="D42" s="93" t="str" cm="1">
        <f t="array" ref="D42">IF(INDEX(Templates!B$2:B$142,ROW()-ROW($21:$21)+1)="","",INDEX(Templates!B$2:B$142,ROW()-ROW($21:$21)+1))</f>
        <v>adjacent_to</v>
      </c>
      <c r="E42" s="94"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213</v>
      </c>
      <c r="K42" s="37" t="s">
        <v>213</v>
      </c>
    </row>
    <row r="43" spans="1:11" x14ac:dyDescent="0.2">
      <c r="A43" s="10" t="s">
        <v>279</v>
      </c>
      <c r="B43" s="11" t="s">
        <v>283</v>
      </c>
      <c r="C43" s="93" t="str" cm="1">
        <f t="array" ref="C43">IF(INDEX(Templates!A$2:A$142,ROW()-ROW($21:$21)+1)="","",INDEX(Templates!A$2:A$142,ROW()-ROW($21:$21)+1))</f>
        <v>JSON_PATH:surfaces[0]</v>
      </c>
      <c r="D43" s="93" t="str" cm="1">
        <f t="array" ref="D43">IF(INDEX(Templates!B$2:B$142,ROW()-ROW($21:$21)+1)="","",INDEX(Templates!B$2:B$142,ROW()-ROW($21:$21)+1))</f>
        <v>does_cast_shade</v>
      </c>
      <c r="E43" s="94"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row>
    <row r="44" spans="1:11" x14ac:dyDescent="0.2">
      <c r="A44" s="10" t="s">
        <v>279</v>
      </c>
      <c r="B44" s="11" t="s">
        <v>283</v>
      </c>
      <c r="C44" s="93" t="str" cm="1">
        <f t="array" ref="C44">IF(INDEX(Templates!A$2:A$142,ROW()-ROW($21:$21)+1)="","",INDEX(Templates!A$2:A$142,ROW()-ROW($21:$21)+1))</f>
        <v>JSON_PATH:surfaces[0]</v>
      </c>
      <c r="D44" s="93" t="str" cm="1">
        <f t="array" ref="D44">IF(INDEX(Templates!B$2:B$142,ROW()-ROW($21:$21)+1)="","",INDEX(Templates!B$2:B$142,ROW()-ROW($21:$21)+1))</f>
        <v>tilt</v>
      </c>
      <c r="E44" s="94"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v>180</v>
      </c>
      <c r="K44" s="37">
        <v>180</v>
      </c>
    </row>
    <row r="45" spans="1:11" x14ac:dyDescent="0.2">
      <c r="A45" s="10" t="s">
        <v>279</v>
      </c>
      <c r="B45" s="11" t="s">
        <v>283</v>
      </c>
      <c r="C45" s="93" t="str" cm="1">
        <f t="array" ref="C45">IF(INDEX(Templates!A$2:A$142,ROW()-ROW($21:$21)+1)="","",INDEX(Templates!A$2:A$142,ROW()-ROW($21:$21)+1))</f>
        <v>JSON_PATH:surfaces[0]</v>
      </c>
      <c r="D45" s="93" t="str" cm="1">
        <f t="array" ref="D45">IF(INDEX(Templates!B$2:B$142,ROW()-ROW($21:$21)+1)="","",INDEX(Templates!B$2:B$142,ROW()-ROW($21:$21)+1))</f>
        <v>area</v>
      </c>
      <c r="E45" s="94"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c r="K45" s="37"/>
    </row>
    <row r="46" spans="1:11" x14ac:dyDescent="0.2">
      <c r="A46" s="10" t="s">
        <v>279</v>
      </c>
      <c r="B46" s="11" t="s">
        <v>283</v>
      </c>
      <c r="C46" s="93" t="str" cm="1">
        <f t="array" ref="C46">IF(INDEX(Templates!A$2:A$142,ROW()-ROW($21:$21)+1)="","",INDEX(Templates!A$2:A$142,ROW()-ROW($21:$21)+1))</f>
        <v>JSON_PATH:surfaces[0]</v>
      </c>
      <c r="D46" s="93" t="str" cm="1">
        <f t="array" ref="D46">IF(INDEX(Templates!B$2:B$142,ROW()-ROW($21:$21)+1)="","",INDEX(Templates!B$2:B$142,ROW()-ROW($21:$21)+1))</f>
        <v>subsurfaces</v>
      </c>
      <c r="E46" s="94"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row>
    <row r="47" spans="1:11" x14ac:dyDescent="0.2">
      <c r="A47" s="10" t="s">
        <v>279</v>
      </c>
      <c r="B47" s="11" t="s">
        <v>283</v>
      </c>
      <c r="C47" s="93" t="str" cm="1">
        <f t="array" ref="C47">IF(INDEX(Templates!A$2:A$142,ROW()-ROW($21:$21)+1)="","",INDEX(Templates!A$2:A$142,ROW()-ROW($21:$21)+1))</f>
        <v>JSON_PATH:surfaces[0]</v>
      </c>
      <c r="D47" s="93" t="str" cm="1">
        <f t="array" ref="D47">IF(INDEX(Templates!B$2:B$142,ROW()-ROW($21:$21)+1)="","",INDEX(Templates!B$2:B$142,ROW()-ROW($21:$21)+1))</f>
        <v>subsurfaces[0]</v>
      </c>
      <c r="E47" s="94"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row>
    <row r="48" spans="1:11" x14ac:dyDescent="0.2">
      <c r="A48" s="10" t="s">
        <v>279</v>
      </c>
      <c r="B48" s="11" t="s">
        <v>283</v>
      </c>
      <c r="C48" s="93" t="str" cm="1">
        <f t="array" ref="C48">IF(INDEX(Templates!A$2:A$142,ROW()-ROW($21:$21)+1)="","",INDEX(Templates!A$2:A$142,ROW()-ROW($21:$21)+1))</f>
        <v>JSON_PATH:surfaces[0]</v>
      </c>
      <c r="D48" s="93" t="str" cm="1">
        <f t="array" ref="D48">IF(INDEX(Templates!B$2:B$142,ROW()-ROW($21:$21)+1)="","",INDEX(Templates!B$2:B$142,ROW()-ROW($21:$21)+1))</f>
        <v>subsurfaces[0]</v>
      </c>
      <c r="E48" s="94"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row>
    <row r="49" spans="1:11" x14ac:dyDescent="0.2">
      <c r="A49" s="10" t="s">
        <v>279</v>
      </c>
      <c r="B49" s="11" t="s">
        <v>283</v>
      </c>
      <c r="C49" s="93" t="str" cm="1">
        <f t="array" ref="C49">IF(INDEX(Templates!A$2:A$142,ROW()-ROW($21:$21)+1)="","",INDEX(Templates!A$2:A$142,ROW()-ROW($21:$21)+1))</f>
        <v>JSON_PATH:surfaces[0]</v>
      </c>
      <c r="D49" s="93" t="str" cm="1">
        <f t="array" ref="D49">IF(INDEX(Templates!B$2:B$142,ROW()-ROW($21:$21)+1)="","",INDEX(Templates!B$2:B$142,ROW()-ROW($21:$21)+1))</f>
        <v>subsurfaces[0]</v>
      </c>
      <c r="E49" s="94"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row>
    <row r="50" spans="1:11" x14ac:dyDescent="0.2">
      <c r="A50" s="10" t="s">
        <v>279</v>
      </c>
      <c r="B50" s="11" t="s">
        <v>283</v>
      </c>
      <c r="C50" s="93" t="str" cm="1">
        <f t="array" ref="C50">IF(INDEX(Templates!A$2:A$142,ROW()-ROW($21:$21)+1)="","",INDEX(Templates!A$2:A$142,ROW()-ROW($21:$21)+1))</f>
        <v>JSON_PATH:surfaces[0]</v>
      </c>
      <c r="D50" s="93" t="str" cm="1">
        <f t="array" ref="D50">IF(INDEX(Templates!B$2:B$142,ROW()-ROW($21:$21)+1)="","",INDEX(Templates!B$2:B$142,ROW()-ROW($21:$21)+1))</f>
        <v>subsurfaces[0]</v>
      </c>
      <c r="E50" s="94"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row>
    <row r="51" spans="1:11" x14ac:dyDescent="0.2">
      <c r="A51" s="10" t="s">
        <v>279</v>
      </c>
      <c r="B51" s="11" t="s">
        <v>283</v>
      </c>
      <c r="C51" s="93" t="str" cm="1">
        <f t="array" ref="C51">IF(INDEX(Templates!A$2:A$142,ROW()-ROW($21:$21)+1)="","",INDEX(Templates!A$2:A$142,ROW()-ROW($21:$21)+1))</f>
        <v>JSON_PATH:surfaces[0]</v>
      </c>
      <c r="D51" s="93" t="str" cm="1">
        <f t="array" ref="D51">IF(INDEX(Templates!B$2:B$142,ROW()-ROW($21:$21)+1)="","",INDEX(Templates!B$2:B$142,ROW()-ROW($21:$21)+1))</f>
        <v>subsurfaces[0]</v>
      </c>
      <c r="E51" s="94"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row>
    <row r="52" spans="1:11" x14ac:dyDescent="0.2">
      <c r="A52" s="10" t="s">
        <v>279</v>
      </c>
      <c r="B52" s="11" t="s">
        <v>283</v>
      </c>
      <c r="C52" s="93" t="str" cm="1">
        <f t="array" ref="C52">IF(INDEX(Templates!A$2:A$142,ROW()-ROW($21:$21)+1)="","",INDEX(Templates!A$2:A$142,ROW()-ROW($21:$21)+1))</f>
        <v>JSON_PATH:surfaces[0]</v>
      </c>
      <c r="D52" s="93" t="str" cm="1">
        <f t="array" ref="D52">IF(INDEX(Templates!B$2:B$142,ROW()-ROW($21:$21)+1)="","",INDEX(Templates!B$2:B$142,ROW()-ROW($21:$21)+1))</f>
        <v>subsurfaces[0]</v>
      </c>
      <c r="E52" s="94"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row>
    <row r="53" spans="1:11" x14ac:dyDescent="0.2">
      <c r="A53" s="10" t="s">
        <v>279</v>
      </c>
      <c r="B53" s="11" t="s">
        <v>283</v>
      </c>
      <c r="C53" s="93" t="str" cm="1">
        <f t="array" ref="C53">IF(INDEX(Templates!A$2:A$142,ROW()-ROW($21:$21)+1)="","",INDEX(Templates!A$2:A$142,ROW()-ROW($21:$21)+1))</f>
        <v>JSON_PATH:surfaces[0]</v>
      </c>
      <c r="D53" s="93" t="str" cm="1">
        <f t="array" ref="D53">IF(INDEX(Templates!B$2:B$142,ROW()-ROW($21:$21)+1)="","",INDEX(Templates!B$2:B$142,ROW()-ROW($21:$21)+1))</f>
        <v>subsurfaces[0]</v>
      </c>
      <c r="E53" s="94"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row>
    <row r="54" spans="1:11" x14ac:dyDescent="0.2">
      <c r="A54" s="10" t="s">
        <v>279</v>
      </c>
      <c r="B54" s="11" t="s">
        <v>283</v>
      </c>
      <c r="C54" s="93" t="str" cm="1">
        <f t="array" ref="C54">IF(INDEX(Templates!A$2:A$142,ROW()-ROW($21:$21)+1)="","",INDEX(Templates!A$2:A$142,ROW()-ROW($21:$21)+1))</f>
        <v>JSON_PATH:surfaces[0]</v>
      </c>
      <c r="D54" s="93" t="str" cm="1">
        <f t="array" ref="D54">IF(INDEX(Templates!B$2:B$142,ROW()-ROW($21:$21)+1)="","",INDEX(Templates!B$2:B$142,ROW()-ROW($21:$21)+1))</f>
        <v>subsurfaces[0]</v>
      </c>
      <c r="E54" s="94"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row>
    <row r="55" spans="1:11" x14ac:dyDescent="0.2">
      <c r="A55" s="10" t="s">
        <v>279</v>
      </c>
      <c r="B55" s="11" t="s">
        <v>283</v>
      </c>
      <c r="C55" s="93" t="str" cm="1">
        <f t="array" ref="C55">IF(INDEX(Templates!A$2:A$142,ROW()-ROW($21:$21)+1)="","",INDEX(Templates!A$2:A$142,ROW()-ROW($21:$21)+1))</f>
        <v>JSON_PATH:surfaces[0]</v>
      </c>
      <c r="D55" s="93" t="str" cm="1">
        <f t="array" ref="D55">IF(INDEX(Templates!B$2:B$142,ROW()-ROW($21:$21)+1)="","",INDEX(Templates!B$2:B$142,ROW()-ROW($21:$21)+1))</f>
        <v>subsurfaces[0]</v>
      </c>
      <c r="E55" s="94"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row>
    <row r="56" spans="1:11" x14ac:dyDescent="0.2">
      <c r="A56" s="10" t="s">
        <v>279</v>
      </c>
      <c r="B56" s="11" t="s">
        <v>283</v>
      </c>
      <c r="C56" s="93" t="str" cm="1">
        <f t="array" ref="C56">IF(INDEX(Templates!A$2:A$142,ROW()-ROW($21:$21)+1)="","",INDEX(Templates!A$2:A$142,ROW()-ROW($21:$21)+1))</f>
        <v>JSON_PATH:surfaces[0]</v>
      </c>
      <c r="D56" s="93" t="str" cm="1">
        <f t="array" ref="D56">IF(INDEX(Templates!B$2:B$142,ROW()-ROW($21:$21)+1)="","",INDEX(Templates!B$2:B$142,ROW()-ROW($21:$21)+1))</f>
        <v>subsurfaces[0]</v>
      </c>
      <c r="E56" s="94" t="str" cm="1">
        <f t="array" ref="E56">IF(INDEX(Templates!C$2:C$142,ROW()-ROW($21:$21)+1)="","",INDEX(Templates!C$2:C$142,ROW()-ROW($21:$21)+1))</f>
        <v>has_automatic_shades</v>
      </c>
      <c r="F56" s="73"/>
      <c r="G56" s="74"/>
      <c r="H56" s="75"/>
      <c r="I56" s="75"/>
      <c r="J56" s="37"/>
      <c r="K56" s="37"/>
    </row>
    <row r="57" spans="1:11" x14ac:dyDescent="0.2">
      <c r="A57" s="10" t="s">
        <v>279</v>
      </c>
      <c r="B57" s="11" t="s">
        <v>283</v>
      </c>
      <c r="C57" s="93" t="str" cm="1">
        <f t="array" ref="C57">IF(INDEX(Templates!A$2:A$142,ROW()-ROW($21:$21)+1)="","",INDEX(Templates!A$2:A$142,ROW()-ROW($21:$21)+1))</f>
        <v>JSON_PATH:surfaces[0]</v>
      </c>
      <c r="D57" s="93" t="str" cm="1">
        <f t="array" ref="D57">IF(INDEX(Templates!B$2:B$142,ROW()-ROW($21:$21)+1)="","",INDEX(Templates!B$2:B$142,ROW()-ROW($21:$21)+1))</f>
        <v>subsurfaces[0]</v>
      </c>
      <c r="E57" s="94" t="str" cm="1">
        <f t="array" ref="E57">IF(INDEX(Templates!C$2:C$142,ROW()-ROW($21:$21)+1)="","",INDEX(Templates!C$2:C$142,ROW()-ROW($21:$21)+1))</f>
        <v>dynamic_glazing_type</v>
      </c>
      <c r="F57" s="73"/>
      <c r="G57" s="74"/>
      <c r="H57" s="75"/>
      <c r="I57" s="75"/>
      <c r="J57" s="37"/>
      <c r="K57" s="37"/>
    </row>
    <row r="58" spans="1:11" x14ac:dyDescent="0.2">
      <c r="A58" s="10" t="s">
        <v>279</v>
      </c>
      <c r="B58" s="11" t="s">
        <v>283</v>
      </c>
      <c r="C58" s="93" t="str" cm="1">
        <f t="array" ref="C58">IF(INDEX(Templates!A$2:A$142,ROW()-ROW($21:$21)+1)="","",INDEX(Templates!A$2:A$142,ROW()-ROW($21:$21)+1))</f>
        <v>JSON_PATH:surfaces[0]</v>
      </c>
      <c r="D58" s="93" t="str" cm="1">
        <f t="array" ref="D58">IF(INDEX(Templates!B$2:B$142,ROW()-ROW($21:$21)+1)="","",INDEX(Templates!B$2:B$142,ROW()-ROW($21:$21)+1))</f>
        <v>surface_optical_properties[0]</v>
      </c>
      <c r="E58" s="94" t="str" cm="1">
        <f t="array" ref="E58">IF(INDEX(Templates!C$2:C$142,ROW()-ROW($21:$21)+1)="","",INDEX(Templates!C$2:C$142,ROW()-ROW($21:$21)+1))</f>
        <v>id</v>
      </c>
      <c r="F58" s="73"/>
      <c r="G58" s="74"/>
      <c r="H58" s="75"/>
      <c r="I58" s="75"/>
      <c r="J58" s="37"/>
      <c r="K58" s="37"/>
    </row>
    <row r="59" spans="1:11" x14ac:dyDescent="0.2">
      <c r="A59" s="10" t="s">
        <v>279</v>
      </c>
      <c r="B59" s="11" t="s">
        <v>283</v>
      </c>
      <c r="C59" s="93" t="str" cm="1">
        <f t="array" ref="C59">IF(INDEX(Templates!A$2:A$142,ROW()-ROW($21:$21)+1)="","",INDEX(Templates!A$2:A$142,ROW()-ROW($21:$21)+1))</f>
        <v>JSON_PATH:surfaces[0]</v>
      </c>
      <c r="D59" s="93" t="str" cm="1">
        <f t="array" ref="D59">IF(INDEX(Templates!B$2:B$142,ROW()-ROW($21:$21)+1)="","",INDEX(Templates!B$2:B$142,ROW()-ROW($21:$21)+1))</f>
        <v>surface_optical_properties[0]</v>
      </c>
      <c r="E59" s="94" t="str" cm="1">
        <f t="array" ref="E59">IF(INDEX(Templates!C$2:C$142,ROW()-ROW($21:$21)+1)="","",INDEX(Templates!C$2:C$142,ROW()-ROW($21:$21)+1))</f>
        <v>absorptance_thermal_exterior</v>
      </c>
      <c r="F59" s="73"/>
      <c r="G59" s="74"/>
      <c r="H59" s="75"/>
      <c r="I59" s="75"/>
      <c r="J59" s="37"/>
      <c r="K59" s="37"/>
    </row>
    <row r="60" spans="1:11" x14ac:dyDescent="0.2">
      <c r="A60" s="10" t="s">
        <v>279</v>
      </c>
      <c r="B60" s="11" t="s">
        <v>283</v>
      </c>
      <c r="C60" s="93" t="str" cm="1">
        <f t="array" ref="C60">IF(INDEX(Templates!A$2:A$142,ROW()-ROW($21:$21)+1)="","",INDEX(Templates!A$2:A$142,ROW()-ROW($21:$21)+1))</f>
        <v>JSON_PATH:surfaces[0]</v>
      </c>
      <c r="D60" s="93" t="str" cm="1">
        <f t="array" ref="D60">IF(INDEX(Templates!B$2:B$142,ROW()-ROW($21:$21)+1)="","",INDEX(Templates!B$2:B$142,ROW()-ROW($21:$21)+1))</f>
        <v>surface_optical_properties[0]</v>
      </c>
      <c r="E60" s="94" t="str" cm="1">
        <f t="array" ref="E60">IF(INDEX(Templates!C$2:C$142,ROW()-ROW($21:$21)+1)="","",INDEX(Templates!C$2:C$142,ROW()-ROW($21:$21)+1))</f>
        <v>absorptance_solar_exterior</v>
      </c>
      <c r="F60" s="73"/>
      <c r="G60" s="74"/>
      <c r="H60" s="75"/>
      <c r="I60" s="75"/>
      <c r="J60" s="37"/>
      <c r="K60" s="37"/>
    </row>
    <row r="61" spans="1:11" x14ac:dyDescent="0.2">
      <c r="A61" s="10" t="s">
        <v>279</v>
      </c>
      <c r="B61" s="11" t="s">
        <v>283</v>
      </c>
      <c r="C61" s="93" t="str" cm="1">
        <f t="array" ref="C61">IF(INDEX(Templates!A$2:A$142,ROW()-ROW($21:$21)+1)="","",INDEX(Templates!A$2:A$142,ROW()-ROW($21:$21)+1))</f>
        <v>JSON_PATH:construction</v>
      </c>
      <c r="D61" s="93" t="str" cm="1">
        <f t="array" ref="D61">IF(INDEX(Templates!B$2:B$142,ROW()-ROW($21:$21)+1)="","",INDEX(Templates!B$2:B$142,ROW()-ROW($21:$21)+1))</f>
        <v>id</v>
      </c>
      <c r="E61" s="94" t="str" cm="1">
        <f t="array" ref="E61">IF(INDEX(Templates!C$2:C$142,ROW()-ROW($21:$21)+1)="","",INDEX(Templates!C$2:C$142,ROW()-ROW($21:$21)+1))</f>
        <v/>
      </c>
      <c r="F61" s="73"/>
      <c r="G61" s="74"/>
      <c r="H61" s="75"/>
      <c r="I61" s="75"/>
      <c r="J61" s="37" t="s">
        <v>233</v>
      </c>
      <c r="K61" s="37" t="s">
        <v>233</v>
      </c>
    </row>
    <row r="62" spans="1:11" x14ac:dyDescent="0.2">
      <c r="A62" s="10" t="s">
        <v>279</v>
      </c>
      <c r="B62" s="11" t="s">
        <v>283</v>
      </c>
      <c r="C62" s="93" t="str" cm="1">
        <f t="array" ref="C62">IF(INDEX(Templates!A$2:A$142,ROW()-ROW($21:$21)+1)="","",INDEX(Templates!A$2:A$142,ROW()-ROW($21:$21)+1))</f>
        <v>JSON_PATH:construction</v>
      </c>
      <c r="D62" s="93" t="str" cm="1">
        <f t="array" ref="D62">IF(INDEX(Templates!B$2:B$142,ROW()-ROW($21:$21)+1)="","",INDEX(Templates!B$2:B$142,ROW()-ROW($21:$21)+1))</f>
        <v>surface_construction_input_option</v>
      </c>
      <c r="E62" s="94" t="str" cm="1">
        <f t="array" ref="E62">IF(INDEX(Templates!C$2:C$142,ROW()-ROW($21:$21)+1)="","",INDEX(Templates!C$2:C$142,ROW()-ROW($21:$21)+1))</f>
        <v/>
      </c>
      <c r="F62" s="73"/>
      <c r="G62" s="74"/>
      <c r="H62" s="75"/>
      <c r="I62" s="75"/>
      <c r="J62" s="37"/>
      <c r="K62" s="37"/>
    </row>
    <row r="63" spans="1:11" x14ac:dyDescent="0.2">
      <c r="A63" s="10" t="s">
        <v>279</v>
      </c>
      <c r="B63" s="11" t="s">
        <v>283</v>
      </c>
      <c r="C63" s="93" t="str" cm="1">
        <f t="array" ref="C63">IF(INDEX(Templates!A$2:A$142,ROW()-ROW($21:$21)+1)="","",INDEX(Templates!A$2:A$142,ROW()-ROW($21:$21)+1))</f>
        <v>JSON_PATH:construction</v>
      </c>
      <c r="D63" s="93" t="str" cm="1">
        <f t="array" ref="D63">IF(INDEX(Templates!B$2:B$142,ROW()-ROW($21:$21)+1)="","",INDEX(Templates!B$2:B$142,ROW()-ROW($21:$21)+1))</f>
        <v>c_factor</v>
      </c>
      <c r="E63" s="94" t="str" cm="1">
        <f t="array" ref="E63">IF(INDEX(Templates!C$2:C$142,ROW()-ROW($21:$21)+1)="","",INDEX(Templates!C$2:C$142,ROW()-ROW($21:$21)+1))</f>
        <v/>
      </c>
      <c r="F63" s="73"/>
      <c r="G63" s="74"/>
      <c r="H63" s="75"/>
      <c r="I63" s="75"/>
      <c r="J63" s="37"/>
      <c r="K63" s="37"/>
    </row>
    <row r="64" spans="1:11" x14ac:dyDescent="0.2">
      <c r="A64" s="10" t="s">
        <v>279</v>
      </c>
      <c r="B64" s="11" t="s">
        <v>283</v>
      </c>
      <c r="C64" s="93" t="str" cm="1">
        <f t="array" ref="C64">IF(INDEX(Templates!A$2:A$142,ROW()-ROW($21:$21)+1)="","",INDEX(Templates!A$2:A$142,ROW()-ROW($21:$21)+1))</f>
        <v>JSON_PATH:construction</v>
      </c>
      <c r="D64" s="93" t="str" cm="1">
        <f t="array" ref="D64">IF(INDEX(Templates!B$2:B$142,ROW()-ROW($21:$21)+1)="","",INDEX(Templates!B$2:B$142,ROW()-ROW($21:$21)+1))</f>
        <v>f_factor</v>
      </c>
      <c r="E64" s="94" t="str" cm="1">
        <f t="array" ref="E64">IF(INDEX(Templates!C$2:C$142,ROW()-ROW($21:$21)+1)="","",INDEX(Templates!C$2:C$142,ROW()-ROW($21:$21)+1))</f>
        <v/>
      </c>
      <c r="F64" s="73"/>
      <c r="G64" s="74"/>
      <c r="H64" s="75"/>
      <c r="I64" s="75"/>
      <c r="J64" s="37"/>
      <c r="K64" s="37"/>
    </row>
    <row r="65" spans="1:11" x14ac:dyDescent="0.2">
      <c r="A65" s="10" t="s">
        <v>279</v>
      </c>
      <c r="B65" s="11" t="s">
        <v>283</v>
      </c>
      <c r="C65" s="93" t="str" cm="1">
        <f t="array" ref="C65">IF(INDEX(Templates!A$2:A$142,ROW()-ROW($21:$21)+1)="","",INDEX(Templates!A$2:A$142,ROW()-ROW($21:$21)+1))</f>
        <v>JSON_PATH:construction</v>
      </c>
      <c r="D65" s="93" t="str" cm="1">
        <f t="array" ref="D65">IF(INDEX(Templates!B$2:B$142,ROW()-ROW($21:$21)+1)="","",INDEX(Templates!B$2:B$142,ROW()-ROW($21:$21)+1))</f>
        <v>u_factor</v>
      </c>
      <c r="E65" s="94" t="str" cm="1">
        <f t="array" ref="E65">IF(INDEX(Templates!C$2:C$142,ROW()-ROW($21:$21)+1)="","",INDEX(Templates!C$2:C$142,ROW()-ROW($21:$21)+1))</f>
        <v/>
      </c>
      <c r="F65" s="73"/>
      <c r="G65" s="74"/>
      <c r="H65" s="75"/>
      <c r="I65" s="75"/>
      <c r="J65" s="37">
        <v>1.5</v>
      </c>
      <c r="K65" s="37"/>
    </row>
    <row r="66" spans="1:11" x14ac:dyDescent="0.2">
      <c r="A66" s="10" t="s">
        <v>279</v>
      </c>
      <c r="B66" s="11" t="s">
        <v>283</v>
      </c>
      <c r="C66" s="93" t="str" cm="1">
        <f t="array" ref="C66">IF(INDEX(Templates!A$2:A$142,ROW()-ROW($21:$21)+1)="","",INDEX(Templates!A$2:A$142,ROW()-ROW($21:$21)+1))</f>
        <v>JSON_PATH:construction</v>
      </c>
      <c r="D66" s="93" t="str" cm="1">
        <f t="array" ref="D66">IF(INDEX(Templates!B$2:B$142,ROW()-ROW($21:$21)+1)="","",INDEX(Templates!B$2:B$142,ROW()-ROW($21:$21)+1))</f>
        <v>primary_layers.material[0].thickness</v>
      </c>
      <c r="E66" s="94" t="str" cm="1">
        <f t="array" ref="E66">IF(INDEX(Templates!C$2:C$142,ROW()-ROW($21:$21)+1)="","",INDEX(Templates!C$2:C$142,ROW()-ROW($21:$21)+1))</f>
        <v/>
      </c>
      <c r="F66" s="73"/>
      <c r="G66" s="74"/>
      <c r="H66" s="75"/>
      <c r="I66" s="75"/>
      <c r="J66" s="37"/>
      <c r="K66" s="37"/>
    </row>
    <row r="67" spans="1:11" x14ac:dyDescent="0.2">
      <c r="A67" s="10" t="s">
        <v>279</v>
      </c>
      <c r="B67" s="11" t="s">
        <v>283</v>
      </c>
      <c r="C67" s="93" t="str" cm="1">
        <f t="array" ref="C67">IF(INDEX(Templates!A$2:A$142,ROW()-ROW($21:$21)+1)="","",INDEX(Templates!A$2:A$142,ROW()-ROW($21:$21)+1))</f>
        <v>JSON_PATH:construction</v>
      </c>
      <c r="D67" s="93" t="str" cm="1">
        <f t="array" ref="D67">IF(INDEX(Templates!B$2:B$142,ROW()-ROW($21:$21)+1)="","",INDEX(Templates!B$2:B$142,ROW()-ROW($21:$21)+1))</f>
        <v>primary_layers.material[0].thermal_conductivity</v>
      </c>
      <c r="E67" s="94" t="str" cm="1">
        <f t="array" ref="E67">IF(INDEX(Templates!C$2:C$142,ROW()-ROW($21:$21)+1)="","",INDEX(Templates!C$2:C$142,ROW()-ROW($21:$21)+1))</f>
        <v/>
      </c>
      <c r="F67" s="73"/>
      <c r="G67" s="74"/>
      <c r="H67" s="75"/>
      <c r="I67" s="75"/>
      <c r="J67" s="37"/>
      <c r="K67" s="37"/>
    </row>
    <row r="68" spans="1:11" x14ac:dyDescent="0.2">
      <c r="A68" s="10" t="s">
        <v>279</v>
      </c>
      <c r="B68" s="11" t="s">
        <v>283</v>
      </c>
      <c r="C68" s="93" t="str" cm="1">
        <f t="array" ref="C68">IF(INDEX(Templates!A$2:A$142,ROW()-ROW($21:$21)+1)="","",INDEX(Templates!A$2:A$142,ROW()-ROW($21:$21)+1))</f>
        <v>JSON_PATH:construction</v>
      </c>
      <c r="D68" s="93" t="str" cm="1">
        <f t="array" ref="D68">IF(INDEX(Templates!B$2:B$142,ROW()-ROW($21:$21)+1)="","",INDEX(Templates!B$2:B$142,ROW()-ROW($21:$21)+1))</f>
        <v>primary_layers.material[0].density</v>
      </c>
      <c r="E68" s="94" t="str" cm="1">
        <f t="array" ref="E68">IF(INDEX(Templates!C$2:C$142,ROW()-ROW($21:$21)+1)="","",INDEX(Templates!C$2:C$142,ROW()-ROW($21:$21)+1))</f>
        <v/>
      </c>
      <c r="F68" s="73"/>
      <c r="G68" s="74"/>
      <c r="H68" s="75"/>
      <c r="I68" s="75"/>
      <c r="J68" s="37"/>
      <c r="K68" s="37"/>
    </row>
    <row r="69" spans="1:11" x14ac:dyDescent="0.2">
      <c r="A69" s="10" t="s">
        <v>279</v>
      </c>
      <c r="B69" s="11" t="s">
        <v>283</v>
      </c>
      <c r="C69" s="93" t="str" cm="1">
        <f t="array" ref="C69">IF(INDEX(Templates!A$2:A$142,ROW()-ROW($21:$21)+1)="","",INDEX(Templates!A$2:A$142,ROW()-ROW($21:$21)+1))</f>
        <v>JSON_PATH:construction</v>
      </c>
      <c r="D69" s="93" t="str" cm="1">
        <f t="array" ref="D69">IF(INDEX(Templates!B$2:B$142,ROW()-ROW($21:$21)+1)="","",INDEX(Templates!B$2:B$142,ROW()-ROW($21:$21)+1))</f>
        <v>primary_layers.material[0].specific_heat</v>
      </c>
      <c r="E69" s="94" t="str" cm="1">
        <f t="array" ref="E69">IF(INDEX(Templates!C$2:C$142,ROW()-ROW($21:$21)+1)="","",INDEX(Templates!C$2:C$142,ROW()-ROW($21:$21)+1))</f>
        <v/>
      </c>
      <c r="F69" s="73"/>
      <c r="G69" s="74"/>
      <c r="H69" s="75"/>
      <c r="I69" s="75"/>
      <c r="J69" s="37"/>
      <c r="K69" s="37"/>
    </row>
    <row r="70" spans="1:11" x14ac:dyDescent="0.2">
      <c r="A70" s="10" t="s">
        <v>279</v>
      </c>
      <c r="B70" s="11" t="s">
        <v>283</v>
      </c>
      <c r="C70" s="93" t="str" cm="1">
        <f t="array" ref="C70">IF(INDEX(Templates!A$2:A$142,ROW()-ROW($21:$21)+1)="","",INDEX(Templates!A$2:A$142,ROW()-ROW($21:$21)+1))</f>
        <v>JSON_PATH:surfaces[1]</v>
      </c>
      <c r="D70" s="93" t="str" cm="1">
        <f t="array" ref="D70">IF(INDEX(Templates!B$2:B$142,ROW()-ROW($21:$21)+1)="","",INDEX(Templates!B$2:B$142,ROW()-ROW($21:$21)+1))</f>
        <v>id</v>
      </c>
      <c r="E70" s="94" t="str" cm="1">
        <f t="array" ref="E70">IF(INDEX(Templates!C$2:C$142,ROW()-ROW($21:$21)+1)="","",INDEX(Templates!C$2:C$142,ROW()-ROW($21:$21)+1))</f>
        <v/>
      </c>
      <c r="F70" s="73"/>
      <c r="G70" s="74"/>
      <c r="H70" s="75"/>
      <c r="I70" s="75"/>
      <c r="J70" s="3"/>
      <c r="K70" s="3"/>
    </row>
    <row r="71" spans="1:11" x14ac:dyDescent="0.2">
      <c r="A71" s="10" t="s">
        <v>279</v>
      </c>
      <c r="B71" s="11" t="s">
        <v>283</v>
      </c>
      <c r="C71" s="93" t="str" cm="1">
        <f t="array" ref="C71">IF(INDEX(Templates!A$2:A$142,ROW()-ROW($21:$21)+1)="","",INDEX(Templates!A$2:A$142,ROW()-ROW($21:$21)+1))</f>
        <v>JSON_PATH:surfaces[1]</v>
      </c>
      <c r="D71" s="93" t="str" cm="1">
        <f t="array" ref="D71">IF(INDEX(Templates!B$2:B$142,ROW()-ROW($21:$21)+1)="","",INDEX(Templates!B$2:B$142,ROW()-ROW($21:$21)+1))</f>
        <v>adjacent_to</v>
      </c>
      <c r="E71" s="94" t="str" cm="1">
        <f t="array" ref="E71">IF(INDEX(Templates!C$2:C$142,ROW()-ROW($21:$21)+1)="","",INDEX(Templates!C$2:C$142,ROW()-ROW($21:$21)+1))</f>
        <v/>
      </c>
      <c r="F71" s="73"/>
      <c r="G71" s="74"/>
      <c r="H71" s="75"/>
      <c r="I71" s="75"/>
      <c r="J71" s="3"/>
      <c r="K71" s="3"/>
    </row>
    <row r="72" spans="1:11" x14ac:dyDescent="0.2">
      <c r="A72" s="10" t="s">
        <v>279</v>
      </c>
      <c r="B72" s="11" t="s">
        <v>283</v>
      </c>
      <c r="C72" s="93" t="str" cm="1">
        <f t="array" ref="C72">IF(INDEX(Templates!A$2:A$142,ROW()-ROW($21:$21)+1)="","",INDEX(Templates!A$2:A$142,ROW()-ROW($21:$21)+1))</f>
        <v>JSON_PATH:surfaces[1]</v>
      </c>
      <c r="D72" s="93" t="str" cm="1">
        <f t="array" ref="D72">IF(INDEX(Templates!B$2:B$142,ROW()-ROW($21:$21)+1)="","",INDEX(Templates!B$2:B$142,ROW()-ROW($21:$21)+1))</f>
        <v>tilt</v>
      </c>
      <c r="E72" s="94" t="str" cm="1">
        <f t="array" ref="E72">IF(INDEX(Templates!C$2:C$142,ROW()-ROW($21:$21)+1)="","",INDEX(Templates!C$2:C$142,ROW()-ROW($21:$21)+1))</f>
        <v/>
      </c>
      <c r="F72" s="73"/>
      <c r="G72" s="74"/>
      <c r="H72" s="75"/>
      <c r="I72" s="75"/>
      <c r="J72" s="3"/>
      <c r="K72" s="3"/>
    </row>
    <row r="73" spans="1:11" x14ac:dyDescent="0.2">
      <c r="A73" s="10" t="s">
        <v>279</v>
      </c>
      <c r="B73" s="11" t="s">
        <v>283</v>
      </c>
      <c r="C73" s="93" t="str" cm="1">
        <f t="array" ref="C73">IF(INDEX(Templates!A$2:A$142,ROW()-ROW($21:$21)+1)="","",INDEX(Templates!A$2:A$142,ROW()-ROW($21:$21)+1))</f>
        <v>JSON_PATH:surfaces[1]</v>
      </c>
      <c r="D73" s="93" t="str" cm="1">
        <f t="array" ref="D73">IF(INDEX(Templates!B$2:B$142,ROW()-ROW($21:$21)+1)="","",INDEX(Templates!B$2:B$142,ROW()-ROW($21:$21)+1))</f>
        <v>area</v>
      </c>
      <c r="E73" s="94" t="str" cm="1">
        <f t="array" ref="E73">IF(INDEX(Templates!C$2:C$142,ROW()-ROW($21:$21)+1)="","",INDEX(Templates!C$2:C$142,ROW()-ROW($21:$21)+1))</f>
        <v/>
      </c>
      <c r="F73" s="73"/>
      <c r="G73" s="74"/>
      <c r="H73" s="75"/>
      <c r="I73" s="75"/>
      <c r="J73" s="3"/>
      <c r="K73" s="3"/>
    </row>
    <row r="74" spans="1:11" x14ac:dyDescent="0.2">
      <c r="A74" s="10" t="s">
        <v>279</v>
      </c>
      <c r="B74" s="11" t="s">
        <v>283</v>
      </c>
      <c r="C74" s="93" t="str" cm="1">
        <f t="array" ref="C74">IF(INDEX(Templates!A$2:A$142,ROW()-ROW($21:$21)+1)="","",INDEX(Templates!A$2:A$142,ROW()-ROW($21:$21)+1))</f>
        <v>JSON_PATH:surfaces[1]</v>
      </c>
      <c r="D74" s="93" t="str" cm="1">
        <f t="array" ref="D74">IF(INDEX(Templates!B$2:B$142,ROW()-ROW($21:$21)+1)="","",INDEX(Templates!B$2:B$142,ROW()-ROW($21:$21)+1))</f>
        <v>azimuth</v>
      </c>
      <c r="E74" s="94" t="str" cm="1">
        <f t="array" ref="E74">IF(INDEX(Templates!C$2:C$142,ROW()-ROW($21:$21)+1)="","",INDEX(Templates!C$2:C$142,ROW()-ROW($21:$21)+1))</f>
        <v/>
      </c>
      <c r="F74" s="73"/>
      <c r="G74" s="74"/>
      <c r="H74" s="75"/>
      <c r="I74" s="75"/>
      <c r="J74" s="3"/>
      <c r="K74" s="3"/>
    </row>
    <row r="75" spans="1:11" x14ac:dyDescent="0.2">
      <c r="A75" s="10" t="s">
        <v>279</v>
      </c>
      <c r="B75" s="11" t="s">
        <v>283</v>
      </c>
      <c r="C75" s="93" t="str" cm="1">
        <f t="array" ref="C75">IF(INDEX(Templates!A$2:A$142,ROW()-ROW($21:$21)+1)="","",INDEX(Templates!A$2:A$142,ROW()-ROW($21:$21)+1))</f>
        <v>JSON_PATH:surfaces[1]</v>
      </c>
      <c r="D75" s="93" t="str" cm="1">
        <f t="array" ref="D75">IF(INDEX(Templates!B$2:B$142,ROW()-ROW($21:$21)+1)="","",INDEX(Templates!B$2:B$142,ROW()-ROW($21:$21)+1))</f>
        <v>does_cast_shade</v>
      </c>
      <c r="E75" s="94" t="str" cm="1">
        <f t="array" ref="E75">IF(INDEX(Templates!C$2:C$142,ROW()-ROW($21:$21)+1)="","",INDEX(Templates!C$2:C$142,ROW()-ROW($21:$21)+1))</f>
        <v/>
      </c>
      <c r="F75" s="73"/>
      <c r="G75" s="74"/>
      <c r="H75" s="75"/>
      <c r="I75" s="75"/>
      <c r="J75" s="3"/>
      <c r="K75" s="3"/>
    </row>
    <row r="76" spans="1:11" x14ac:dyDescent="0.2">
      <c r="A76" s="10" t="s">
        <v>279</v>
      </c>
      <c r="B76" s="11" t="s">
        <v>283</v>
      </c>
      <c r="C76" s="93" t="str" cm="1">
        <f t="array" ref="C76">IF(INDEX(Templates!A$2:A$142,ROW()-ROW($21:$21)+1)="","",INDEX(Templates!A$2:A$142,ROW()-ROW($21:$21)+1))</f>
        <v>JSON_PATH:surfaces[1]</v>
      </c>
      <c r="D76" s="93" t="str" cm="1">
        <f t="array" ref="D76">IF(INDEX(Templates!B$2:B$142,ROW()-ROW($21:$21)+1)="","",INDEX(Templates!B$2:B$142,ROW()-ROW($21:$21)+1))</f>
        <v>subsurfaces[0]</v>
      </c>
      <c r="E76" s="94" t="str" cm="1">
        <f t="array" ref="E76">IF(INDEX(Templates!C$2:C$142,ROW()-ROW($21:$21)+1)="","",INDEX(Templates!C$2:C$142,ROW()-ROW($21:$21)+1))</f>
        <v>id</v>
      </c>
      <c r="F76" s="73"/>
      <c r="G76" s="74"/>
      <c r="H76" s="75"/>
      <c r="I76" s="75"/>
      <c r="J76" s="3"/>
      <c r="K76" s="3"/>
    </row>
    <row r="77" spans="1:11" x14ac:dyDescent="0.2">
      <c r="A77" s="10" t="s">
        <v>279</v>
      </c>
      <c r="B77" s="11" t="s">
        <v>283</v>
      </c>
      <c r="C77" s="93" t="str" cm="1">
        <f t="array" ref="C77">IF(INDEX(Templates!A$2:A$142,ROW()-ROW($21:$21)+1)="","",INDEX(Templates!A$2:A$142,ROW()-ROW($21:$21)+1))</f>
        <v>JSON_PATH:surfaces[1]</v>
      </c>
      <c r="D77" s="93" t="str" cm="1">
        <f t="array" ref="D77">IF(INDEX(Templates!B$2:B$142,ROW()-ROW($21:$21)+1)="","",INDEX(Templates!B$2:B$142,ROW()-ROW($21:$21)+1))</f>
        <v>subsurfaces[0]</v>
      </c>
      <c r="E77" s="94" t="str" cm="1">
        <f t="array" ref="E77">IF(INDEX(Templates!C$2:C$142,ROW()-ROW($21:$21)+1)="","",INDEX(Templates!C$2:C$142,ROW()-ROW($21:$21)+1))</f>
        <v>classification</v>
      </c>
      <c r="F77" s="73"/>
      <c r="G77" s="74"/>
      <c r="H77" s="75"/>
      <c r="I77" s="75"/>
      <c r="J77" s="3"/>
      <c r="K77" s="3"/>
    </row>
    <row r="78" spans="1:11" x14ac:dyDescent="0.2">
      <c r="A78" s="10" t="s">
        <v>279</v>
      </c>
      <c r="B78" s="11" t="s">
        <v>283</v>
      </c>
      <c r="C78" s="93" t="str" cm="1">
        <f t="array" ref="C78">IF(INDEX(Templates!A$2:A$142,ROW()-ROW($21:$21)+1)="","",INDEX(Templates!A$2:A$142,ROW()-ROW($21:$21)+1))</f>
        <v>JSON_PATH:surfaces[1]</v>
      </c>
      <c r="D78" s="93" t="str" cm="1">
        <f t="array" ref="D78">IF(INDEX(Templates!B$2:B$142,ROW()-ROW($21:$21)+1)="","",INDEX(Templates!B$2:B$142,ROW()-ROW($21:$21)+1))</f>
        <v>subsurfaces[0]</v>
      </c>
      <c r="E78" s="94" t="str" cm="1">
        <f t="array" ref="E78">IF(INDEX(Templates!C$2:C$142,ROW()-ROW($21:$21)+1)="","",INDEX(Templates!C$2:C$142,ROW()-ROW($21:$21)+1))</f>
        <v>glazed_area</v>
      </c>
      <c r="F78" s="73"/>
      <c r="G78" s="74"/>
      <c r="H78" s="75"/>
      <c r="I78" s="75"/>
      <c r="J78" s="3"/>
      <c r="K78" s="3"/>
    </row>
    <row r="79" spans="1:11" x14ac:dyDescent="0.2">
      <c r="A79" s="10" t="s">
        <v>279</v>
      </c>
      <c r="B79" s="11" t="s">
        <v>283</v>
      </c>
      <c r="C79" s="93" t="str" cm="1">
        <f t="array" ref="C79">IF(INDEX(Templates!A$2:A$142,ROW()-ROW($21:$21)+1)="","",INDEX(Templates!A$2:A$142,ROW()-ROW($21:$21)+1))</f>
        <v>JSON_PATH:surfaces[1]</v>
      </c>
      <c r="D79" s="93" t="str" cm="1">
        <f t="array" ref="D79">IF(INDEX(Templates!B$2:B$142,ROW()-ROW($21:$21)+1)="","",INDEX(Templates!B$2:B$142,ROW()-ROW($21:$21)+1))</f>
        <v>subsurfaces[0]</v>
      </c>
      <c r="E79" s="94" t="str" cm="1">
        <f t="array" ref="E79">IF(INDEX(Templates!C$2:C$142,ROW()-ROW($21:$21)+1)="","",INDEX(Templates!C$2:C$142,ROW()-ROW($21:$21)+1))</f>
        <v>opaque_area</v>
      </c>
      <c r="F79" s="73"/>
      <c r="G79" s="74"/>
      <c r="H79" s="75"/>
      <c r="I79" s="75"/>
      <c r="J79" s="3"/>
      <c r="K79" s="3"/>
    </row>
    <row r="80" spans="1:11" x14ac:dyDescent="0.2">
      <c r="A80" s="10" t="s">
        <v>279</v>
      </c>
      <c r="B80" s="11" t="s">
        <v>283</v>
      </c>
      <c r="C80" s="93" t="str" cm="1">
        <f t="array" ref="C80">IF(INDEX(Templates!A$2:A$142,ROW()-ROW($21:$21)+1)="","",INDEX(Templates!A$2:A$142,ROW()-ROW($21:$21)+1))</f>
        <v>JSON_PATH:surfaces[2]</v>
      </c>
      <c r="D80" s="93" t="str" cm="1">
        <f t="array" ref="D80">IF(INDEX(Templates!B$2:B$142,ROW()-ROW($21:$21)+1)="","",INDEX(Templates!B$2:B$142,ROW()-ROW($21:$21)+1))</f>
        <v>id</v>
      </c>
      <c r="E80" s="94" t="str" cm="1">
        <f t="array" ref="E80">IF(INDEX(Templates!C$2:C$142,ROW()-ROW($21:$21)+1)="","",INDEX(Templates!C$2:C$142,ROW()-ROW($21:$21)+1))</f>
        <v/>
      </c>
      <c r="F80" s="73"/>
      <c r="G80" s="74"/>
      <c r="H80" s="75"/>
      <c r="I80" s="75"/>
      <c r="J80" s="3"/>
      <c r="K80" s="3"/>
    </row>
    <row r="81" spans="1:11" x14ac:dyDescent="0.2">
      <c r="A81" s="10" t="s">
        <v>279</v>
      </c>
      <c r="B81" s="11" t="s">
        <v>283</v>
      </c>
      <c r="C81" s="93" t="str" cm="1">
        <f t="array" ref="C81">IF(INDEX(Templates!A$2:A$142,ROW()-ROW($21:$21)+1)="","",INDEX(Templates!A$2:A$142,ROW()-ROW($21:$21)+1))</f>
        <v>JSON_PATH:surfaces[2]</v>
      </c>
      <c r="D81" s="93" t="str" cm="1">
        <f t="array" ref="D81">IF(INDEX(Templates!B$2:B$142,ROW()-ROW($21:$21)+1)="","",INDEX(Templates!B$2:B$142,ROW()-ROW($21:$21)+1))</f>
        <v>adjacent_to</v>
      </c>
      <c r="E81" s="94" t="str" cm="1">
        <f t="array" ref="E81">IF(INDEX(Templates!C$2:C$142,ROW()-ROW($21:$21)+1)="","",INDEX(Templates!C$2:C$142,ROW()-ROW($21:$21)+1))</f>
        <v/>
      </c>
      <c r="F81" s="73"/>
      <c r="G81" s="74"/>
      <c r="H81" s="75"/>
      <c r="I81" s="75"/>
      <c r="J81" s="3"/>
      <c r="K81" s="3"/>
    </row>
    <row r="82" spans="1:11" x14ac:dyDescent="0.2">
      <c r="A82" s="10" t="s">
        <v>279</v>
      </c>
      <c r="B82" s="11" t="s">
        <v>283</v>
      </c>
      <c r="C82" s="93" t="str" cm="1">
        <f t="array" ref="C82">IF(INDEX(Templates!A$2:A$142,ROW()-ROW($21:$21)+1)="","",INDEX(Templates!A$2:A$142,ROW()-ROW($21:$21)+1))</f>
        <v>JSON_PATH:surfaces[2]</v>
      </c>
      <c r="D82" s="93" t="str" cm="1">
        <f t="array" ref="D82">IF(INDEX(Templates!B$2:B$142,ROW()-ROW($21:$21)+1)="","",INDEX(Templates!B$2:B$142,ROW()-ROW($21:$21)+1))</f>
        <v>subsurfaces[0]</v>
      </c>
      <c r="E82" s="94" t="str" cm="1">
        <f t="array" ref="E82">IF(INDEX(Templates!C$2:C$142,ROW()-ROW($21:$21)+1)="","",INDEX(Templates!C$2:C$142,ROW()-ROW($21:$21)+1))</f>
        <v>classification</v>
      </c>
      <c r="F82" s="73"/>
      <c r="G82" s="74"/>
      <c r="H82" s="75"/>
      <c r="I82" s="75"/>
      <c r="J82" s="3"/>
      <c r="K82" s="3"/>
    </row>
    <row r="83" spans="1:11" x14ac:dyDescent="0.2">
      <c r="A83" s="10" t="s">
        <v>279</v>
      </c>
      <c r="B83" s="11" t="s">
        <v>283</v>
      </c>
      <c r="C83" s="93" t="str" cm="1">
        <f t="array" ref="C83">IF(INDEX(Templates!A$2:A$142,ROW()-ROW($21:$21)+1)="","",INDEX(Templates!A$2:A$142,ROW()-ROW($21:$21)+1))</f>
        <v>JSON_PATH:surfaces[2]</v>
      </c>
      <c r="D83" s="93" t="str" cm="1">
        <f t="array" ref="D83">IF(INDEX(Templates!B$2:B$142,ROW()-ROW($21:$21)+1)="","",INDEX(Templates!B$2:B$142,ROW()-ROW($21:$21)+1))</f>
        <v>subsurfaces[0]</v>
      </c>
      <c r="E83" s="94" t="str" cm="1">
        <f t="array" ref="E83">IF(INDEX(Templates!C$2:C$142,ROW()-ROW($21:$21)+1)="","",INDEX(Templates!C$2:C$142,ROW()-ROW($21:$21)+1))</f>
        <v>glazed_area</v>
      </c>
      <c r="F83" s="73"/>
      <c r="G83" s="74"/>
      <c r="H83" s="75"/>
      <c r="I83" s="75"/>
      <c r="J83" s="3"/>
      <c r="K83" s="3"/>
    </row>
    <row r="84" spans="1:11" x14ac:dyDescent="0.2">
      <c r="A84" s="10" t="s">
        <v>279</v>
      </c>
      <c r="B84" s="11" t="s">
        <v>283</v>
      </c>
      <c r="C84" s="93" t="str" cm="1">
        <f t="array" ref="C84">IF(INDEX(Templates!A$2:A$142,ROW()-ROW($21:$21)+1)="","",INDEX(Templates!A$2:A$142,ROW()-ROW($21:$21)+1))</f>
        <v>JSON_PATH:surfaces[2]</v>
      </c>
      <c r="D84" s="93" t="str" cm="1">
        <f t="array" ref="D84">IF(INDEX(Templates!B$2:B$142,ROW()-ROW($21:$21)+1)="","",INDEX(Templates!B$2:B$142,ROW()-ROW($21:$21)+1))</f>
        <v>subsurfaces[0]</v>
      </c>
      <c r="E84" s="94" t="str" cm="1">
        <f t="array" ref="E84">IF(INDEX(Templates!C$2:C$142,ROW()-ROW($21:$21)+1)="","",INDEX(Templates!C$2:C$142,ROW()-ROW($21:$21)+1))</f>
        <v>opaque_area</v>
      </c>
      <c r="F84" s="73"/>
      <c r="G84" s="74"/>
      <c r="H84" s="75"/>
      <c r="I84" s="75"/>
      <c r="J84" s="3"/>
      <c r="K84" s="3"/>
    </row>
    <row r="85" spans="1:11" x14ac:dyDescent="0.2">
      <c r="A85" s="10" t="s">
        <v>279</v>
      </c>
      <c r="B85" s="11" t="s">
        <v>283</v>
      </c>
      <c r="C85" s="93" t="str" cm="1">
        <f t="array" ref="C85">IF(INDEX(Templates!A$2:A$142,ROW()-ROW($21:$21)+1)="","",INDEX(Templates!A$2:A$142,ROW()-ROW($21:$21)+1))</f>
        <v>JSON_PATH:surfaces[2]</v>
      </c>
      <c r="D85" s="93" t="str" cm="1">
        <f t="array" ref="D85">IF(INDEX(Templates!B$2:B$142,ROW()-ROW($21:$21)+1)="","",INDEX(Templates!B$2:B$142,ROW()-ROW($21:$21)+1))</f>
        <v>does_cast_shade</v>
      </c>
      <c r="E85" s="94" t="str" cm="1">
        <f t="array" ref="E85">IF(INDEX(Templates!C$2:C$142,ROW()-ROW($21:$21)+1)="","",INDEX(Templates!C$2:C$142,ROW()-ROW($21:$21)+1))</f>
        <v/>
      </c>
      <c r="F85" s="73"/>
      <c r="G85" s="74"/>
      <c r="H85" s="75"/>
      <c r="I85" s="75"/>
      <c r="J85" s="3"/>
      <c r="K85" s="3"/>
    </row>
    <row r="86" spans="1:11" x14ac:dyDescent="0.2">
      <c r="A86" s="10" t="s">
        <v>279</v>
      </c>
      <c r="B86" s="11" t="s">
        <v>283</v>
      </c>
      <c r="C86" s="93" t="str" cm="1">
        <f t="array" ref="C86">IF(INDEX(Templates!A$2:A$142,ROW()-ROW($21:$21)+1)="","",INDEX(Templates!A$2:A$142,ROW()-ROW($21:$21)+1))</f>
        <v>JSON_PATH:surfaces[3]</v>
      </c>
      <c r="D86" s="93" t="str" cm="1">
        <f t="array" ref="D86">IF(INDEX(Templates!B$2:B$142,ROW()-ROW($21:$21)+1)="","",INDEX(Templates!B$2:B$142,ROW()-ROW($21:$21)+1))</f>
        <v>id</v>
      </c>
      <c r="E86" s="94" t="str" cm="1">
        <f t="array" ref="E86">IF(INDEX(Templates!C$2:C$142,ROW()-ROW($21:$21)+1)="","",INDEX(Templates!C$2:C$142,ROW()-ROW($21:$21)+1))</f>
        <v/>
      </c>
      <c r="F86" s="73"/>
      <c r="G86" s="74"/>
      <c r="H86" s="75"/>
      <c r="I86" s="75"/>
      <c r="J86" s="37"/>
      <c r="K86" s="37"/>
    </row>
    <row r="87" spans="1:11" x14ac:dyDescent="0.2">
      <c r="A87" s="10" t="s">
        <v>279</v>
      </c>
      <c r="B87" s="11" t="s">
        <v>283</v>
      </c>
      <c r="C87" s="93" t="str" cm="1">
        <f t="array" ref="C87">IF(INDEX(Templates!A$2:A$142,ROW()-ROW($21:$21)+1)="","",INDEX(Templates!A$2:A$142,ROW()-ROW($21:$21)+1))</f>
        <v>JSON_PATH:surfaces[3]</v>
      </c>
      <c r="D87" s="93" t="str" cm="1">
        <f t="array" ref="D87">IF(INDEX(Templates!B$2:B$142,ROW()-ROW($21:$21)+1)="","",INDEX(Templates!B$2:B$142,ROW()-ROW($21:$21)+1))</f>
        <v>adjacent_to</v>
      </c>
      <c r="E87" s="94" t="str" cm="1">
        <f t="array" ref="E87">IF(INDEX(Templates!C$2:C$142,ROW()-ROW($21:$21)+1)="","",INDEX(Templates!C$2:C$142,ROW()-ROW($21:$21)+1))</f>
        <v/>
      </c>
      <c r="F87" s="73"/>
      <c r="G87" s="74"/>
      <c r="H87" s="75"/>
      <c r="I87" s="75"/>
      <c r="J87" s="3"/>
      <c r="K87" s="3"/>
    </row>
    <row r="88" spans="1:11" x14ac:dyDescent="0.2">
      <c r="A88" s="10" t="s">
        <v>279</v>
      </c>
      <c r="B88" s="11" t="s">
        <v>283</v>
      </c>
      <c r="C88" s="93" t="str" cm="1">
        <f t="array" ref="C88">IF(INDEX(Templates!A$2:A$142,ROW()-ROW($21:$21)+1)="","",INDEX(Templates!A$2:A$142,ROW()-ROW($21:$21)+1))</f>
        <v>JSON_PATH:surfaces[3]</v>
      </c>
      <c r="D88" s="93" t="str" cm="1">
        <f t="array" ref="D88">IF(INDEX(Templates!B$2:B$142,ROW()-ROW($21:$21)+1)="","",INDEX(Templates!B$2:B$142,ROW()-ROW($21:$21)+1))</f>
        <v>does_cast_shade</v>
      </c>
      <c r="E88" s="94" t="str" cm="1">
        <f t="array" ref="E88">IF(INDEX(Templates!C$2:C$142,ROW()-ROW($21:$21)+1)="","",INDEX(Templates!C$2:C$142,ROW()-ROW($21:$21)+1))</f>
        <v/>
      </c>
      <c r="F88" s="73"/>
      <c r="G88" s="74"/>
      <c r="H88" s="75"/>
      <c r="I88" s="75"/>
      <c r="J88" s="3"/>
      <c r="K88" s="3"/>
    </row>
    <row r="89" spans="1:11" x14ac:dyDescent="0.2">
      <c r="A89" s="10" t="s">
        <v>279</v>
      </c>
      <c r="B89" s="11" t="s">
        <v>283</v>
      </c>
      <c r="C89" s="93" t="str" cm="1">
        <f t="array" ref="C89">IF(INDEX(Templates!A$2:A$142,ROW()-ROW($21:$21)+1)="","",INDEX(Templates!A$2:A$142,ROW()-ROW($21:$21)+1))</f>
        <v>JSON_PATH:surfaces[4]</v>
      </c>
      <c r="D89" s="93" t="str" cm="1">
        <f t="array" ref="D89">IF(INDEX(Templates!B$2:B$142,ROW()-ROW($21:$21)+1)="","",INDEX(Templates!B$2:B$142,ROW()-ROW($21:$21)+1))</f>
        <v>id</v>
      </c>
      <c r="E89" s="94" t="str" cm="1">
        <f t="array" ref="E89">IF(INDEX(Templates!C$2:C$142,ROW()-ROW($21:$21)+1)="","",INDEX(Templates!C$2:C$142,ROW()-ROW($21:$21)+1))</f>
        <v/>
      </c>
      <c r="F89" s="73"/>
      <c r="G89" s="74"/>
      <c r="H89" s="75"/>
      <c r="I89" s="75"/>
      <c r="J89" s="3"/>
      <c r="K89" s="3"/>
    </row>
    <row r="90" spans="1:11" x14ac:dyDescent="0.2">
      <c r="A90" s="10" t="s">
        <v>279</v>
      </c>
      <c r="B90" s="11" t="s">
        <v>283</v>
      </c>
      <c r="C90" s="93" t="str" cm="1">
        <f t="array" ref="C90">IF(INDEX(Templates!A$2:A$142,ROW()-ROW($21:$21)+1)="","",INDEX(Templates!A$2:A$142,ROW()-ROW($21:$21)+1))</f>
        <v>JSON_PATH:surfaces[4]</v>
      </c>
      <c r="D90" s="93" t="str" cm="1">
        <f t="array" ref="D90">IF(INDEX(Templates!B$2:B$142,ROW()-ROW($21:$21)+1)="","",INDEX(Templates!B$2:B$142,ROW()-ROW($21:$21)+1))</f>
        <v>adjacent_to</v>
      </c>
      <c r="E90" s="94" t="str" cm="1">
        <f t="array" ref="E90">IF(INDEX(Templates!C$2:C$142,ROW()-ROW($21:$21)+1)="","",INDEX(Templates!C$2:C$142,ROW()-ROW($21:$21)+1))</f>
        <v/>
      </c>
      <c r="F90" s="73"/>
      <c r="G90" s="74"/>
      <c r="H90" s="75"/>
      <c r="I90" s="75"/>
      <c r="J90" s="3"/>
      <c r="K90" s="3"/>
    </row>
    <row r="91" spans="1:11" x14ac:dyDescent="0.2">
      <c r="A91" s="10" t="s">
        <v>279</v>
      </c>
      <c r="B91" s="11" t="s">
        <v>283</v>
      </c>
      <c r="C91" s="93" t="str" cm="1">
        <f t="array" ref="C91">IF(INDEX(Templates!A$2:A$142,ROW()-ROW($21:$21)+1)="","",INDEX(Templates!A$2:A$142,ROW()-ROW($21:$21)+1))</f>
        <v>JSON_PATH:surfaces[4]</v>
      </c>
      <c r="D91" s="93" t="str" cm="1">
        <f t="array" ref="D91">IF(INDEX(Templates!B$2:B$142,ROW()-ROW($21:$21)+1)="","",INDEX(Templates!B$2:B$142,ROW()-ROW($21:$21)+1))</f>
        <v>does_cast_shade</v>
      </c>
      <c r="E91" s="94" t="str" cm="1">
        <f t="array" ref="E91">IF(INDEX(Templates!C$2:C$142,ROW()-ROW($21:$21)+1)="","",INDEX(Templates!C$2:C$142,ROW()-ROW($21:$21)+1))</f>
        <v/>
      </c>
      <c r="F91" s="73"/>
      <c r="G91" s="74"/>
      <c r="H91" s="75"/>
      <c r="I91" s="75"/>
      <c r="J91" s="3"/>
      <c r="K91" s="3"/>
    </row>
    <row r="92" spans="1:11" x14ac:dyDescent="0.2">
      <c r="A92" s="10" t="s">
        <v>279</v>
      </c>
      <c r="B92" s="11" t="s">
        <v>283</v>
      </c>
      <c r="C92" s="93" t="str" cm="1">
        <f t="array" ref="C92">IF(INDEX(Templates!A$2:A$142,ROW()-ROW($21:$21)+1)="","",INDEX(Templates!A$2:A$142,ROW()-ROW($21:$21)+1))</f>
        <v>JSON_PATH:weather[0]</v>
      </c>
      <c r="D92" s="93" t="str" cm="1">
        <f t="array" ref="D92">IF(INDEX(Templates!B$2:B$142,ROW()-ROW($21:$21)+1)="","",INDEX(Templates!B$2:B$142,ROW()-ROW($21:$21)+1))</f>
        <v>climate_zone</v>
      </c>
      <c r="E92" s="94" t="str" cm="1">
        <f t="array" ref="E92">IF(INDEX(Templates!C$2:C$142,ROW()-ROW($21:$21)+1)="","",INDEX(Templates!C$2:C$142,ROW()-ROW($21:$21)+1))</f>
        <v/>
      </c>
      <c r="F92" s="73"/>
      <c r="G92" s="74"/>
      <c r="H92" s="75"/>
      <c r="I92" s="75"/>
      <c r="J92" s="37"/>
      <c r="K92" s="37"/>
    </row>
    <row r="93" spans="1:11" x14ac:dyDescent="0.2">
      <c r="A93" s="10" t="s">
        <v>279</v>
      </c>
      <c r="B93" s="11" t="s">
        <v>283</v>
      </c>
      <c r="C93" s="93" t="str" cm="1">
        <f t="array" ref="C93">IF(INDEX(Templates!A$2:A$142,ROW()-ROW($21:$21)+1)="","",INDEX(Templates!A$2:A$142,ROW()-ROW($21:$21)+1))</f>
        <v>JSON_PATH:heating_ventilation_air_conditioning_systems[0]</v>
      </c>
      <c r="D93" s="93" t="str" cm="1">
        <f t="array" ref="D93">IF(INDEX(Templates!B$2:B$142,ROW()-ROW($21:$21)+1)="","",INDEX(Templates!B$2:B$142,ROW()-ROW($21:$21)+1))</f>
        <v>id</v>
      </c>
      <c r="E93" s="94" t="str" cm="1">
        <f t="array" ref="E93">IF(INDEX(Templates!C$2:C$142,ROW()-ROW($21:$21)+1)="","",INDEX(Templates!C$2:C$142,ROW()-ROW($21:$21)+1))</f>
        <v/>
      </c>
      <c r="F93" s="73"/>
      <c r="G93" s="74"/>
      <c r="H93" s="75"/>
      <c r="I93" s="75"/>
      <c r="J93" s="37"/>
      <c r="K93" s="37"/>
    </row>
    <row r="94" spans="1:11" x14ac:dyDescent="0.2">
      <c r="A94" s="10" t="s">
        <v>279</v>
      </c>
      <c r="B94" s="11" t="s">
        <v>283</v>
      </c>
      <c r="C94" s="93" t="str" cm="1">
        <f t="array" ref="C94">IF(INDEX(Templates!A$2:A$142,ROW()-ROW($21:$21)+1)="","",INDEX(Templates!A$2:A$142,ROW()-ROW($21:$21)+1))</f>
        <v>JSON_PATH:heating_ventilation_air_conditioning_systems[0]</v>
      </c>
      <c r="D94" s="93" t="str" cm="1">
        <f t="array" ref="D94">IF(INDEX(Templates!B$2:B$142,ROW()-ROW($21:$21)+1)="","",INDEX(Templates!B$2:B$142,ROW()-ROW($21:$21)+1))</f>
        <v>simulation_result_sensible_cool_capacity</v>
      </c>
      <c r="E94" s="94" t="str" cm="1">
        <f t="array" ref="E94">IF(INDEX(Templates!C$2:C$142,ROW()-ROW($21:$21)+1)="","",INDEX(Templates!C$2:C$142,ROW()-ROW($21:$21)+1))</f>
        <v/>
      </c>
      <c r="F94" s="73"/>
      <c r="G94" s="74"/>
      <c r="H94" s="75"/>
      <c r="I94" s="75"/>
      <c r="J94" s="37"/>
      <c r="K94" s="37"/>
    </row>
    <row r="95" spans="1:11" x14ac:dyDescent="0.2">
      <c r="A95" s="10" t="s">
        <v>279</v>
      </c>
      <c r="B95" s="11" t="s">
        <v>283</v>
      </c>
      <c r="C95" s="93" t="str" cm="1">
        <f t="array" ref="C95">IF(INDEX(Templates!A$2:A$142,ROW()-ROW($21:$21)+1)="","",INDEX(Templates!A$2:A$142,ROW()-ROW($21:$21)+1))</f>
        <v>JSON_PATH:heating_ventilation_air_conditioning_systems[0]</v>
      </c>
      <c r="D95" s="93" t="str" cm="1">
        <f t="array" ref="D95">IF(INDEX(Templates!B$2:B$142,ROW()-ROW($21:$21)+1)="","",INDEX(Templates!B$2:B$142,ROW()-ROW($21:$21)+1))</f>
        <v>simulation_result_heat_capacity</v>
      </c>
      <c r="E95" s="94" t="str" cm="1">
        <f t="array" ref="E95">IF(INDEX(Templates!C$2:C$142,ROW()-ROW($21:$21)+1)="","",INDEX(Templates!C$2:C$142,ROW()-ROW($21:$21)+1))</f>
        <v/>
      </c>
      <c r="F95" s="73"/>
      <c r="G95" s="74"/>
      <c r="H95" s="75"/>
      <c r="I95" s="75"/>
      <c r="J95" s="37"/>
      <c r="K95" s="37"/>
    </row>
    <row r="96" spans="1:11" x14ac:dyDescent="0.2">
      <c r="A96" s="10" t="s">
        <v>279</v>
      </c>
      <c r="B96" s="11" t="s">
        <v>283</v>
      </c>
      <c r="C96" s="93" t="str" cm="1">
        <f t="array" ref="C96">IF(INDEX(Templates!A$2:A$142,ROW()-ROW($21:$21)+1)="","",INDEX(Templates!A$2:A$142,ROW()-ROW($21:$21)+1))</f>
        <v>JSON_PATH:heating_ventilation_air_conditioning_systems[1]</v>
      </c>
      <c r="D96" s="93" t="str" cm="1">
        <f t="array" ref="D96">IF(INDEX(Templates!B$2:B$142,ROW()-ROW($21:$21)+1)="","",INDEX(Templates!B$2:B$142,ROW()-ROW($21:$21)+1))</f>
        <v>id</v>
      </c>
      <c r="E96" s="94" t="str" cm="1">
        <f t="array" ref="E96">IF(INDEX(Templates!C$2:C$142,ROW()-ROW($21:$21)+1)="","",INDEX(Templates!C$2:C$142,ROW()-ROW($21:$21)+1))</f>
        <v/>
      </c>
      <c r="F96" s="73"/>
      <c r="G96" s="74"/>
      <c r="H96" s="75"/>
      <c r="I96" s="75"/>
      <c r="J96" s="37"/>
      <c r="K96" s="37"/>
    </row>
    <row r="97" spans="1:11" x14ac:dyDescent="0.2">
      <c r="A97" s="10" t="s">
        <v>279</v>
      </c>
      <c r="B97" s="11" t="s">
        <v>283</v>
      </c>
      <c r="C97" s="93" t="str" cm="1">
        <f t="array" ref="C97">IF(INDEX(Templates!A$2:A$142,ROW()-ROW($21:$21)+1)="","",INDEX(Templates!A$2:A$142,ROW()-ROW($21:$21)+1))</f>
        <v>JSON_PATH:heating_ventilation_air_conditioning_systems[1]</v>
      </c>
      <c r="D97" s="93" t="str" cm="1">
        <f t="array" ref="D97">IF(INDEX(Templates!B$2:B$142,ROW()-ROW($21:$21)+1)="","",INDEX(Templates!B$2:B$142,ROW()-ROW($21:$21)+1))</f>
        <v>simulation_result_sensible_cool_capacity</v>
      </c>
      <c r="E97" s="94" t="str" cm="1">
        <f t="array" ref="E97">IF(INDEX(Templates!C$2:C$142,ROW()-ROW($21:$21)+1)="","",INDEX(Templates!C$2:C$142,ROW()-ROW($21:$21)+1))</f>
        <v/>
      </c>
      <c r="F97" s="73"/>
      <c r="G97" s="74"/>
      <c r="H97" s="75"/>
      <c r="I97" s="75"/>
      <c r="J97" s="37"/>
      <c r="K97" s="37"/>
    </row>
    <row r="98" spans="1:11" x14ac:dyDescent="0.2">
      <c r="A98" s="10" t="s">
        <v>279</v>
      </c>
      <c r="B98" s="11" t="s">
        <v>283</v>
      </c>
      <c r="C98" s="93" t="str" cm="1">
        <f t="array" ref="C98">IF(INDEX(Templates!A$2:A$142,ROW()-ROW($21:$21)+1)="","",INDEX(Templates!A$2:A$142,ROW()-ROW($21:$21)+1))</f>
        <v>JSON_PATH:heating_ventilation_air_conditioning_systems[1]</v>
      </c>
      <c r="D98" s="93" t="str" cm="1">
        <f t="array" ref="D98">IF(INDEX(Templates!B$2:B$142,ROW()-ROW($21:$21)+1)="","",INDEX(Templates!B$2:B$142,ROW()-ROW($21:$21)+1))</f>
        <v>simulation_result_heat_capacity</v>
      </c>
      <c r="E98" s="94" t="str" cm="1">
        <f t="array" ref="E98">IF(INDEX(Templates!C$2:C$142,ROW()-ROW($21:$21)+1)="","",INDEX(Templates!C$2:C$142,ROW()-ROW($21:$21)+1))</f>
        <v/>
      </c>
      <c r="F98" s="73"/>
      <c r="G98" s="74"/>
      <c r="H98" s="75"/>
      <c r="I98" s="75"/>
      <c r="J98" s="37"/>
      <c r="K98" s="37"/>
    </row>
    <row r="99" spans="1:11" x14ac:dyDescent="0.2">
      <c r="A99" s="10" t="s">
        <v>279</v>
      </c>
      <c r="B99" s="11" t="s">
        <v>283</v>
      </c>
      <c r="C99" s="93" t="str" cm="1">
        <f t="array" ref="C99">IF(INDEX(Templates!A$2:A$142,ROW()-ROW($21:$21)+1)="","",INDEX(Templates!A$2:A$142,ROW()-ROW($21:$21)+1))</f>
        <v>JSON_PATH:spaces[0]</v>
      </c>
      <c r="D99" s="93" t="str" cm="1">
        <f t="array" ref="D99">IF(INDEX(Templates!B$2:B$142,ROW()-ROW($21:$21)+1)="","",INDEX(Templates!B$2:B$142,ROW()-ROW($21:$21)+1))</f>
        <v>id</v>
      </c>
      <c r="E99" s="94" t="str" cm="1">
        <f t="array" ref="E99">IF(INDEX(Templates!C$2:C$142,ROW()-ROW($21:$21)+1)="","",INDEX(Templates!C$2:C$142,ROW()-ROW($21:$21)+1))</f>
        <v/>
      </c>
      <c r="F99" s="73"/>
      <c r="G99" s="74"/>
      <c r="H99" s="75"/>
      <c r="I99" s="75"/>
      <c r="J99" s="37"/>
      <c r="K99" s="37"/>
    </row>
    <row r="100" spans="1:11" x14ac:dyDescent="0.2">
      <c r="A100" s="10" t="s">
        <v>279</v>
      </c>
      <c r="B100" s="11" t="s">
        <v>283</v>
      </c>
      <c r="C100" s="93" t="str" cm="1">
        <f t="array" ref="C100">IF(INDEX(Templates!A$2:A$142,ROW()-ROW($21:$21)+1)="","",INDEX(Templates!A$2:A$142,ROW()-ROW($21:$21)+1))</f>
        <v>JSON_PATH:spaces[0]</v>
      </c>
      <c r="D100" s="93" t="str" cm="1">
        <f t="array" ref="D100">IF(INDEX(Templates!B$2:B$142,ROW()-ROW($21:$21)+1)="","",INDEX(Templates!B$2:B$142,ROW()-ROW($21:$21)+1))</f>
        <v>lighting_space_type</v>
      </c>
      <c r="E100" s="94" t="str" cm="1">
        <f t="array" ref="E100">IF(INDEX(Templates!C$2:C$142,ROW()-ROW($21:$21)+1)="","",INDEX(Templates!C$2:C$142,ROW()-ROW($21:$21)+1))</f>
        <v/>
      </c>
      <c r="F100" s="73"/>
      <c r="G100" s="74"/>
      <c r="H100" s="75"/>
      <c r="I100" s="75"/>
      <c r="J100" s="37"/>
      <c r="K100" s="37"/>
    </row>
    <row r="101" spans="1:11" x14ac:dyDescent="0.2">
      <c r="A101" s="10" t="s">
        <v>279</v>
      </c>
      <c r="B101" s="11" t="s">
        <v>283</v>
      </c>
      <c r="C101" s="93" t="str" cm="1">
        <f t="array" ref="C101">IF(INDEX(Templates!A$2:A$142,ROW()-ROW($21:$21)+1)="","",INDEX(Templates!A$2:A$142,ROW()-ROW($21:$21)+1))</f>
        <v>JSON_PATH:spaces[0]</v>
      </c>
      <c r="D101" s="93" t="str" cm="1">
        <f t="array" ref="D101">IF(INDEX(Templates!B$2:B$142,ROW()-ROW($21:$21)+1)="","",INDEX(Templates!B$2:B$142,ROW()-ROW($21:$21)+1))</f>
        <v>status_type</v>
      </c>
      <c r="E101" s="94" t="str" cm="1">
        <f t="array" ref="E101">IF(INDEX(Templates!C$2:C$142,ROW()-ROW($21:$21)+1)="","",INDEX(Templates!C$2:C$142,ROW()-ROW($21:$21)+1))</f>
        <v/>
      </c>
      <c r="F101" s="73"/>
      <c r="G101" s="74"/>
      <c r="H101" s="75"/>
      <c r="I101" s="75"/>
    </row>
    <row r="102" spans="1:11" s="57" customFormat="1" x14ac:dyDescent="0.2">
      <c r="A102" s="54" t="s">
        <v>279</v>
      </c>
      <c r="B102" s="55" t="s">
        <v>283</v>
      </c>
      <c r="C102" s="95" t="str" cm="1">
        <f t="array" ref="C102">IF(INDEX(Templates!A$2:A$142,ROW()-ROW($21:$21)+1)="","",INDEX(Templates!A$2:A$142,ROW()-ROW($21:$21)+1))</f>
        <v/>
      </c>
      <c r="D102" s="95" t="str" cm="1">
        <f t="array" ref="D102">IF(INDEX(Templates!B$2:B$142,ROW()-ROW($21:$21)+1)="","",INDEX(Templates!B$2:B$142,ROW()-ROW($21:$21)+1))</f>
        <v/>
      </c>
      <c r="E102" s="96" t="str" cm="1">
        <f t="array" ref="E102">IF(INDEX(Templates!C$2:C$142,ROW()-ROW($21:$21)+1)="","",INDEX(Templates!C$2:C$142,ROW()-ROW($21:$21)+1))</f>
        <v/>
      </c>
      <c r="F102" s="87"/>
      <c r="G102" s="88"/>
      <c r="H102" s="89"/>
      <c r="I102" s="89"/>
      <c r="J102" s="103" t="str" cm="1">
        <f t="array" ref="J102">IF(INDEX(Templates!$I$2:$J$133,ROW()-ROW(J$21)+1, MATCH(J$17,Templates!$I$1:J$1,0))="","",INDEX(Templates!$I$2:$J$133,ROW()-ROW(J$21)+1, MATCH(J$17,Templates!$I$1:J$1,0)))</f>
        <v/>
      </c>
      <c r="K102" s="103" t="str" cm="1">
        <f t="array" ref="K102">IF(INDEX(Templates!$I$2:$J$133,ROW()-ROW(K$21)+1, MATCH(K$17,Templates!$I$1:J$1,0))="","",INDEX(Templates!$I$2:$J$133,ROW()-ROW(K$21)+1, MATCH(K$17,Templates!$I$1:J$1,0)))</f>
        <v/>
      </c>
    </row>
    <row r="103" spans="1:11" x14ac:dyDescent="0.2">
      <c r="A103" s="10" t="s">
        <v>284</v>
      </c>
      <c r="B103" s="11" t="s">
        <v>280</v>
      </c>
      <c r="C103" s="11" t="s">
        <v>209</v>
      </c>
      <c r="D103" s="11" t="s">
        <v>211</v>
      </c>
      <c r="E103" s="27"/>
      <c r="F103" s="35"/>
      <c r="G103" s="36"/>
      <c r="H103" s="22"/>
      <c r="I103" s="30"/>
      <c r="J103" s="4"/>
      <c r="K103" s="4"/>
    </row>
    <row r="104" spans="1:11" x14ac:dyDescent="0.2">
      <c r="A104" s="10" t="s">
        <v>284</v>
      </c>
      <c r="B104" s="11" t="s">
        <v>280</v>
      </c>
      <c r="C104" s="11" t="s">
        <v>232</v>
      </c>
      <c r="D104" s="11" t="s">
        <v>222</v>
      </c>
      <c r="E104" s="19"/>
      <c r="F104" s="35"/>
      <c r="G104" s="36"/>
      <c r="H104" s="22"/>
      <c r="I104" s="22"/>
      <c r="J104" s="4"/>
      <c r="K104" s="4">
        <v>1.5</v>
      </c>
    </row>
    <row r="105" spans="1:11" x14ac:dyDescent="0.2">
      <c r="A105" s="10" t="s">
        <v>284</v>
      </c>
      <c r="B105" s="11" t="s">
        <v>280</v>
      </c>
      <c r="C105" s="11" t="s">
        <v>232</v>
      </c>
      <c r="D105" s="11" t="s">
        <v>236</v>
      </c>
      <c r="E105" s="19"/>
      <c r="F105" s="35"/>
      <c r="G105" s="36"/>
      <c r="H105" s="22"/>
      <c r="I105" s="22"/>
      <c r="J105" s="4"/>
      <c r="K105" s="4"/>
    </row>
    <row r="106" spans="1:11" x14ac:dyDescent="0.2">
      <c r="A106" s="10"/>
      <c r="B106" s="11"/>
      <c r="C106" s="11"/>
      <c r="D106" s="11"/>
      <c r="E106" s="19"/>
      <c r="F106" s="35"/>
      <c r="G106" s="36"/>
      <c r="H106" s="22"/>
      <c r="I106" s="22"/>
      <c r="J106" s="4"/>
      <c r="K106" s="4"/>
    </row>
    <row r="107" spans="1:11" s="17" customFormat="1" x14ac:dyDescent="0.2">
      <c r="A107" s="14"/>
      <c r="B107" s="15"/>
      <c r="C107" s="15"/>
      <c r="D107" s="15"/>
      <c r="E107" s="20"/>
      <c r="F107" s="38"/>
      <c r="G107" s="39"/>
      <c r="H107" s="23"/>
      <c r="I107" s="23"/>
      <c r="J107" s="16"/>
      <c r="K107" s="16"/>
    </row>
    <row r="108" spans="1:11" x14ac:dyDescent="0.2">
      <c r="A108" s="10" t="s">
        <v>284</v>
      </c>
      <c r="B108" s="11" t="s">
        <v>281</v>
      </c>
      <c r="C108" s="11" t="s">
        <v>209</v>
      </c>
      <c r="D108" s="11" t="s">
        <v>211</v>
      </c>
      <c r="E108" s="27"/>
      <c r="F108" s="35"/>
      <c r="G108" s="36"/>
      <c r="H108" s="22"/>
      <c r="I108" s="30"/>
      <c r="J108" s="85"/>
      <c r="K108" s="85"/>
    </row>
    <row r="109" spans="1:11" x14ac:dyDescent="0.2">
      <c r="A109" s="10" t="s">
        <v>284</v>
      </c>
      <c r="B109" s="11" t="s">
        <v>281</v>
      </c>
      <c r="C109" s="11" t="s">
        <v>232</v>
      </c>
      <c r="D109" s="11" t="s">
        <v>222</v>
      </c>
      <c r="E109" s="19"/>
      <c r="F109" s="35"/>
      <c r="G109" s="36"/>
      <c r="H109" s="22"/>
      <c r="I109" s="22"/>
      <c r="J109" s="86"/>
      <c r="K109" s="4">
        <v>1.25</v>
      </c>
    </row>
    <row r="110" spans="1:11" x14ac:dyDescent="0.2">
      <c r="A110" s="10" t="s">
        <v>284</v>
      </c>
      <c r="B110" s="11" t="s">
        <v>281</v>
      </c>
      <c r="C110" s="11" t="s">
        <v>232</v>
      </c>
      <c r="D110" s="11" t="s">
        <v>235</v>
      </c>
      <c r="E110" s="19"/>
      <c r="F110" s="35"/>
      <c r="G110" s="36"/>
      <c r="H110" s="22"/>
      <c r="I110" s="22"/>
      <c r="J110" s="86"/>
      <c r="K110" s="4"/>
    </row>
    <row r="111" spans="1:11" x14ac:dyDescent="0.2">
      <c r="A111" s="10" t="s">
        <v>284</v>
      </c>
      <c r="B111" s="11" t="s">
        <v>281</v>
      </c>
      <c r="C111" s="11" t="s">
        <v>232</v>
      </c>
      <c r="D111" s="11" t="s">
        <v>236</v>
      </c>
      <c r="E111" s="19"/>
      <c r="F111" s="35"/>
      <c r="G111" s="36"/>
      <c r="H111" s="22"/>
      <c r="I111" s="22"/>
      <c r="J111" s="4"/>
      <c r="K111" s="4"/>
    </row>
    <row r="112" spans="1:11" s="17" customFormat="1" x14ac:dyDescent="0.2">
      <c r="A112" s="10" t="s">
        <v>284</v>
      </c>
      <c r="B112" s="11" t="s">
        <v>281</v>
      </c>
      <c r="C112" s="11" t="s">
        <v>209</v>
      </c>
      <c r="D112" s="11" t="s">
        <v>218</v>
      </c>
      <c r="E112" s="19" t="s">
        <v>220</v>
      </c>
      <c r="F112" s="38"/>
      <c r="G112" s="39"/>
      <c r="H112" s="23"/>
      <c r="I112" s="23"/>
      <c r="J112" s="16"/>
      <c r="K112" s="16"/>
    </row>
    <row r="113" spans="1:11" s="57" customFormat="1" x14ac:dyDescent="0.2">
      <c r="A113" s="54" t="s">
        <v>284</v>
      </c>
      <c r="B113" s="55" t="s">
        <v>281</v>
      </c>
      <c r="C113" s="55" t="s">
        <v>209</v>
      </c>
      <c r="D113" s="55" t="s">
        <v>218</v>
      </c>
      <c r="E113" s="56" t="s">
        <v>221</v>
      </c>
      <c r="F113" s="98"/>
      <c r="G113" s="99"/>
      <c r="H113" s="100"/>
      <c r="I113" s="100"/>
      <c r="J113" s="101"/>
      <c r="K113" s="101"/>
    </row>
    <row r="114" spans="1:11" x14ac:dyDescent="0.2">
      <c r="A114" s="10" t="s">
        <v>284</v>
      </c>
      <c r="B114" s="11" t="s">
        <v>282</v>
      </c>
      <c r="C114" s="11" t="s">
        <v>232</v>
      </c>
      <c r="D114" s="11" t="s">
        <v>222</v>
      </c>
      <c r="E114" s="19"/>
      <c r="F114" s="35"/>
      <c r="G114" s="36"/>
      <c r="H114" s="22"/>
      <c r="I114" s="30"/>
      <c r="J114" s="4"/>
      <c r="K114" s="4"/>
    </row>
    <row r="115" spans="1:11" x14ac:dyDescent="0.2">
      <c r="A115" s="10" t="s">
        <v>284</v>
      </c>
      <c r="B115" s="11" t="s">
        <v>282</v>
      </c>
      <c r="C115" s="11" t="s">
        <v>232</v>
      </c>
      <c r="D115" s="11" t="s">
        <v>235</v>
      </c>
      <c r="E115" s="19"/>
      <c r="F115" s="31"/>
      <c r="G115" s="32"/>
      <c r="H115" s="22"/>
      <c r="I115" s="22"/>
      <c r="J115" s="4"/>
      <c r="K115" s="4"/>
    </row>
    <row r="116" spans="1:11" x14ac:dyDescent="0.2">
      <c r="A116" s="10" t="s">
        <v>284</v>
      </c>
      <c r="B116" s="11" t="s">
        <v>282</v>
      </c>
      <c r="C116" s="11" t="s">
        <v>232</v>
      </c>
      <c r="D116" s="11" t="s">
        <v>236</v>
      </c>
      <c r="E116" s="19"/>
      <c r="F116" s="35"/>
      <c r="G116" s="36"/>
      <c r="H116" s="22"/>
      <c r="I116" s="22"/>
      <c r="J116" s="4"/>
      <c r="K116" s="4"/>
    </row>
    <row r="117" spans="1:11" x14ac:dyDescent="0.2">
      <c r="A117" s="10" t="s">
        <v>284</v>
      </c>
      <c r="B117" s="11" t="s">
        <v>282</v>
      </c>
      <c r="C117" s="11" t="s">
        <v>209</v>
      </c>
      <c r="D117" s="11" t="s">
        <v>218</v>
      </c>
      <c r="E117" s="19" t="s">
        <v>220</v>
      </c>
      <c r="F117" s="31"/>
      <c r="G117" s="32"/>
      <c r="H117" s="22"/>
      <c r="I117" s="22"/>
      <c r="J117" s="4"/>
      <c r="K117" s="4"/>
    </row>
    <row r="118" spans="1:11" s="17" customFormat="1" x14ac:dyDescent="0.2">
      <c r="A118" s="14"/>
      <c r="B118" s="14"/>
      <c r="C118" s="15"/>
      <c r="D118" s="15"/>
      <c r="E118" s="20"/>
      <c r="F118" s="33"/>
      <c r="G118" s="34"/>
      <c r="H118" s="23"/>
      <c r="I118" s="23"/>
      <c r="J118" s="16"/>
      <c r="K118" s="16"/>
    </row>
    <row r="119" spans="1:11" x14ac:dyDescent="0.2">
      <c r="A119" s="10" t="s">
        <v>284</v>
      </c>
      <c r="B119" s="11" t="s">
        <v>282</v>
      </c>
      <c r="C119" s="11" t="s">
        <v>241</v>
      </c>
      <c r="D119" s="11" t="s">
        <v>218</v>
      </c>
      <c r="E119" s="19" t="s">
        <v>220</v>
      </c>
      <c r="F119" s="31"/>
      <c r="G119" s="32"/>
      <c r="H119" s="22"/>
      <c r="I119" s="22"/>
    </row>
    <row r="120" spans="1:11" x14ac:dyDescent="0.2">
      <c r="A120" s="10" t="s">
        <v>284</v>
      </c>
      <c r="B120" s="11" t="s">
        <v>281</v>
      </c>
      <c r="C120" s="11" t="s">
        <v>241</v>
      </c>
      <c r="D120" s="11" t="s">
        <v>218</v>
      </c>
      <c r="E120" s="19" t="s">
        <v>221</v>
      </c>
      <c r="F120" s="35"/>
      <c r="G120" s="36"/>
      <c r="H120" s="22"/>
      <c r="I120" s="22"/>
      <c r="J120" s="3"/>
      <c r="K120" s="3"/>
    </row>
    <row r="121" spans="1:11" x14ac:dyDescent="0.2">
      <c r="A121" s="10"/>
      <c r="B121" s="11"/>
      <c r="C121" s="11"/>
      <c r="D121" s="11"/>
      <c r="E121" s="19"/>
      <c r="F121" s="31"/>
      <c r="G121" s="32"/>
      <c r="H121" s="22"/>
      <c r="I121" s="22"/>
    </row>
    <row r="122" spans="1:11" x14ac:dyDescent="0.2">
      <c r="A122" s="10"/>
      <c r="B122" s="11"/>
      <c r="C122" s="11"/>
      <c r="D122" s="11"/>
      <c r="E122" s="19"/>
      <c r="F122" s="31"/>
      <c r="G122" s="32"/>
      <c r="H122" s="22"/>
      <c r="I122" s="22"/>
    </row>
    <row r="123" spans="1:11" x14ac:dyDescent="0.2">
      <c r="A123" s="10"/>
      <c r="B123" s="11"/>
      <c r="C123" s="11"/>
      <c r="D123" s="11"/>
      <c r="E123" s="19"/>
      <c r="F123" s="31"/>
      <c r="G123" s="32"/>
      <c r="H123" s="22"/>
      <c r="I123" s="22"/>
    </row>
    <row r="124" spans="1:11" x14ac:dyDescent="0.2">
      <c r="A124" s="10"/>
      <c r="B124" s="11"/>
      <c r="C124" s="11"/>
      <c r="D124" s="11"/>
      <c r="E124" s="19"/>
      <c r="F124" s="31"/>
      <c r="G124" s="32"/>
      <c r="H124" s="22"/>
      <c r="I124" s="22"/>
    </row>
    <row r="125" spans="1:11" x14ac:dyDescent="0.2">
      <c r="A125" s="10"/>
      <c r="B125" s="11"/>
      <c r="C125" s="11"/>
      <c r="D125" s="11"/>
      <c r="E125" s="19"/>
      <c r="F125" s="31"/>
      <c r="G125" s="32"/>
      <c r="H125" s="22"/>
      <c r="I125" s="22"/>
    </row>
    <row r="126" spans="1:11" x14ac:dyDescent="0.2">
      <c r="A126" s="10"/>
      <c r="B126" s="11"/>
      <c r="C126" s="11"/>
      <c r="D126" s="11"/>
      <c r="E126" s="19"/>
      <c r="F126" s="31"/>
      <c r="G126" s="32"/>
      <c r="H126" s="22"/>
      <c r="I126" s="22"/>
    </row>
    <row r="127" spans="1:11" x14ac:dyDescent="0.2">
      <c r="A127" s="10"/>
      <c r="B127" s="11"/>
      <c r="C127" s="11"/>
      <c r="D127" s="11"/>
      <c r="E127" s="19"/>
      <c r="F127" s="31"/>
      <c r="G127" s="32"/>
      <c r="H127" s="22"/>
      <c r="I127" s="22"/>
    </row>
    <row r="128" spans="1:11" x14ac:dyDescent="0.2">
      <c r="A128" s="10"/>
      <c r="B128" s="11"/>
      <c r="C128" s="11"/>
      <c r="D128" s="11"/>
      <c r="E128" s="19"/>
      <c r="F128" s="31"/>
      <c r="G128" s="32"/>
      <c r="H128" s="22"/>
      <c r="I128" s="22"/>
    </row>
  </sheetData>
  <conditionalFormatting sqref="A6:E6 A10:E13 A15 C15:E15 A16:E20 A121:E128 E119 A119:B119 A18:B102 C21:E102">
    <cfRule type="expression" dxfId="172" priority="881">
      <formula>MOD(ROW(),2)</formula>
    </cfRule>
  </conditionalFormatting>
  <conditionalFormatting sqref="B16:B17">
    <cfRule type="expression" dxfId="171" priority="435">
      <formula>MOD(ROW(),2)</formula>
    </cfRule>
  </conditionalFormatting>
  <conditionalFormatting sqref="B16:B17">
    <cfRule type="expression" dxfId="170" priority="436">
      <formula>MOD(ROW(),2)</formula>
    </cfRule>
  </conditionalFormatting>
  <conditionalFormatting sqref="A16:A17">
    <cfRule type="expression" dxfId="169" priority="433">
      <formula>MOD(ROW(),2)</formula>
    </cfRule>
  </conditionalFormatting>
  <conditionalFormatting sqref="F119:G119 F121:G128">
    <cfRule type="expression" dxfId="168" priority="432">
      <formula>MOD(ROW(),2)</formula>
    </cfRule>
  </conditionalFormatting>
  <conditionalFormatting sqref="B6">
    <cfRule type="expression" dxfId="167" priority="429">
      <formula>MOD(ROW(),2)</formula>
    </cfRule>
  </conditionalFormatting>
  <conditionalFormatting sqref="A7:E7">
    <cfRule type="expression" dxfId="166" priority="427">
      <formula>MOD(ROW(),2)</formula>
    </cfRule>
  </conditionalFormatting>
  <conditionalFormatting sqref="B7">
    <cfRule type="expression" dxfId="165" priority="420">
      <formula>MOD(ROW(),2)</formula>
    </cfRule>
  </conditionalFormatting>
  <conditionalFormatting sqref="B7">
    <cfRule type="expression" dxfId="164" priority="421">
      <formula>MOD(ROW(),2)</formula>
    </cfRule>
  </conditionalFormatting>
  <conditionalFormatting sqref="A7">
    <cfRule type="expression" dxfId="163" priority="419">
      <formula>MOD(ROW(),2)</formula>
    </cfRule>
  </conditionalFormatting>
  <conditionalFormatting sqref="A8:E9">
    <cfRule type="expression" dxfId="162" priority="417">
      <formula>MOD(ROW(),2)</formula>
    </cfRule>
  </conditionalFormatting>
  <conditionalFormatting sqref="A8:B9">
    <cfRule type="expression" dxfId="161" priority="416">
      <formula>MOD(ROW(),2)</formula>
    </cfRule>
  </conditionalFormatting>
  <conditionalFormatting sqref="H119:I119 H121:I128">
    <cfRule type="expression" dxfId="160" priority="411">
      <formula>MOD(ROW(),2)</formula>
    </cfRule>
  </conditionalFormatting>
  <conditionalFormatting sqref="A14:E14">
    <cfRule type="expression" dxfId="159" priority="407">
      <formula>MOD(ROW(),2)</formula>
    </cfRule>
  </conditionalFormatting>
  <conditionalFormatting sqref="B15">
    <cfRule type="expression" dxfId="158" priority="403">
      <formula>MOD(ROW(),2)</formula>
    </cfRule>
  </conditionalFormatting>
  <conditionalFormatting sqref="A117:E118 B116 A103:E111 A114:E115 A112:B112">
    <cfRule type="expression" dxfId="157" priority="355">
      <formula>MOD(ROW(),2)</formula>
    </cfRule>
  </conditionalFormatting>
  <conditionalFormatting sqref="C107">
    <cfRule type="expression" dxfId="156" priority="353">
      <formula>MOD(ROW(),2)</formula>
    </cfRule>
  </conditionalFormatting>
  <conditionalFormatting sqref="A103:B106">
    <cfRule type="expression" dxfId="155" priority="354">
      <formula>MOD(ROW(),2)</formula>
    </cfRule>
  </conditionalFormatting>
  <conditionalFormatting sqref="D108:D111">
    <cfRule type="expression" dxfId="154" priority="341">
      <formula>MOD(ROW(),2)</formula>
    </cfRule>
  </conditionalFormatting>
  <conditionalFormatting sqref="A107:B107">
    <cfRule type="expression" dxfId="153" priority="352">
      <formula>MOD(ROW(),2)</formula>
    </cfRule>
  </conditionalFormatting>
  <conditionalFormatting sqref="A108:B111">
    <cfRule type="expression" dxfId="152" priority="351">
      <formula>MOD(ROW(),2)</formula>
    </cfRule>
  </conditionalFormatting>
  <conditionalFormatting sqref="A111:B111">
    <cfRule type="expression" dxfId="151" priority="350">
      <formula>MOD(ROW(),2)</formula>
    </cfRule>
  </conditionalFormatting>
  <conditionalFormatting sqref="A117:B117">
    <cfRule type="expression" dxfId="150" priority="346">
      <formula>MOD(ROW(),2)</formula>
    </cfRule>
  </conditionalFormatting>
  <conditionalFormatting sqref="A112:B112">
    <cfRule type="expression" dxfId="149" priority="348">
      <formula>MOD(ROW(),2)</formula>
    </cfRule>
  </conditionalFormatting>
  <conditionalFormatting sqref="A114:B115 A117:B117 B116">
    <cfRule type="expression" dxfId="148" priority="347">
      <formula>MOD(ROW(),2)</formula>
    </cfRule>
  </conditionalFormatting>
  <conditionalFormatting sqref="C118">
    <cfRule type="expression" dxfId="147" priority="345">
      <formula>MOD(ROW(),2)</formula>
    </cfRule>
  </conditionalFormatting>
  <conditionalFormatting sqref="A118">
    <cfRule type="expression" dxfId="146" priority="344">
      <formula>MOD(ROW(),2)</formula>
    </cfRule>
  </conditionalFormatting>
  <conditionalFormatting sqref="D114:D115">
    <cfRule type="expression" dxfId="145" priority="337">
      <formula>MOD(ROW(),2)</formula>
    </cfRule>
  </conditionalFormatting>
  <conditionalFormatting sqref="B118">
    <cfRule type="expression" dxfId="144" priority="343">
      <formula>MOD(ROW(),2)</formula>
    </cfRule>
  </conditionalFormatting>
  <conditionalFormatting sqref="C108:C111">
    <cfRule type="expression" dxfId="143" priority="342">
      <formula>MOD(ROW(),2)</formula>
    </cfRule>
  </conditionalFormatting>
  <conditionalFormatting sqref="D108:D111">
    <cfRule type="expression" dxfId="142" priority="340">
      <formula>MOD(ROW(),2)</formula>
    </cfRule>
  </conditionalFormatting>
  <conditionalFormatting sqref="C114:C115">
    <cfRule type="expression" dxfId="141" priority="339">
      <formula>MOD(ROW(),2)</formula>
    </cfRule>
  </conditionalFormatting>
  <conditionalFormatting sqref="D114:D115">
    <cfRule type="expression" dxfId="140" priority="338">
      <formula>MOD(ROW(),2)</formula>
    </cfRule>
  </conditionalFormatting>
  <conditionalFormatting sqref="C111">
    <cfRule type="expression" dxfId="139" priority="335">
      <formula>MOD(ROW(),2)</formula>
    </cfRule>
  </conditionalFormatting>
  <conditionalFormatting sqref="C117">
    <cfRule type="expression" dxfId="138" priority="334">
      <formula>MOD(ROW(),2)</formula>
    </cfRule>
  </conditionalFormatting>
  <conditionalFormatting sqref="D111">
    <cfRule type="expression" dxfId="137" priority="333">
      <formula>MOD(ROW(),2)</formula>
    </cfRule>
  </conditionalFormatting>
  <conditionalFormatting sqref="D117">
    <cfRule type="expression" dxfId="136" priority="332">
      <formula>MOD(ROW(),2)</formula>
    </cfRule>
  </conditionalFormatting>
  <conditionalFormatting sqref="D103">
    <cfRule type="expression" dxfId="135" priority="330">
      <formula>MOD(ROW(),2)</formula>
    </cfRule>
  </conditionalFormatting>
  <conditionalFormatting sqref="C103">
    <cfRule type="expression" dxfId="134" priority="331">
      <formula>MOD(ROW(),2)</formula>
    </cfRule>
  </conditionalFormatting>
  <conditionalFormatting sqref="D103">
    <cfRule type="expression" dxfId="133" priority="329">
      <formula>MOD(ROW(),2)</formula>
    </cfRule>
  </conditionalFormatting>
  <conditionalFormatting sqref="C106">
    <cfRule type="expression" dxfId="132" priority="328">
      <formula>MOD(ROW(),2)</formula>
    </cfRule>
  </conditionalFormatting>
  <conditionalFormatting sqref="D106">
    <cfRule type="expression" dxfId="131" priority="327">
      <formula>MOD(ROW(),2)</formula>
    </cfRule>
  </conditionalFormatting>
  <conditionalFormatting sqref="A104:B105">
    <cfRule type="expression" dxfId="130" priority="326">
      <formula>MOD(ROW(),2)</formula>
    </cfRule>
  </conditionalFormatting>
  <conditionalFormatting sqref="C104:C105">
    <cfRule type="expression" dxfId="129" priority="324">
      <formula>MOD(ROW(),2)</formula>
    </cfRule>
  </conditionalFormatting>
  <conditionalFormatting sqref="D104:D105">
    <cfRule type="expression" dxfId="128" priority="323">
      <formula>MOD(ROW(),2)</formula>
    </cfRule>
  </conditionalFormatting>
  <conditionalFormatting sqref="F103:G115 F117:G118">
    <cfRule type="expression" dxfId="127" priority="322">
      <formula>MOD(ROW(),2)</formula>
    </cfRule>
  </conditionalFormatting>
  <conditionalFormatting sqref="H103:I115 H117:I118">
    <cfRule type="expression" dxfId="126" priority="321">
      <formula>MOD(ROW(),2)</formula>
    </cfRule>
  </conditionalFormatting>
  <conditionalFormatting sqref="D108">
    <cfRule type="expression" dxfId="125" priority="314">
      <formula>MOD(ROW(),2)</formula>
    </cfRule>
  </conditionalFormatting>
  <conditionalFormatting sqref="D108">
    <cfRule type="expression" dxfId="124" priority="315">
      <formula>MOD(ROW(),2)</formula>
    </cfRule>
  </conditionalFormatting>
  <conditionalFormatting sqref="C108">
    <cfRule type="expression" dxfId="123" priority="316">
      <formula>MOD(ROW(),2)</formula>
    </cfRule>
  </conditionalFormatting>
  <conditionalFormatting sqref="J108">
    <cfRule type="expression" dxfId="122" priority="229">
      <formula>MOD(ROW(),2)</formula>
    </cfRule>
  </conditionalFormatting>
  <conditionalFormatting sqref="J103 J106:J107 J109:J115 J117:J118">
    <cfRule type="expression" dxfId="121" priority="231">
      <formula>MOD(ROW(),2)</formula>
    </cfRule>
  </conditionalFormatting>
  <conditionalFormatting sqref="J104:J105">
    <cfRule type="expression" dxfId="120" priority="230">
      <formula>MOD(ROW(),2)</formula>
    </cfRule>
  </conditionalFormatting>
  <conditionalFormatting sqref="K108">
    <cfRule type="expression" dxfId="119" priority="226">
      <formula>MOD(ROW(),2)</formula>
    </cfRule>
  </conditionalFormatting>
  <conditionalFormatting sqref="K103 K106:K107 K117:K118 K109:K115">
    <cfRule type="expression" dxfId="118" priority="228">
      <formula>MOD(ROW(),2)</formula>
    </cfRule>
  </conditionalFormatting>
  <conditionalFormatting sqref="K104:K105">
    <cfRule type="expression" dxfId="117" priority="227">
      <formula>MOD(ROW(),2)</formula>
    </cfRule>
  </conditionalFormatting>
  <conditionalFormatting sqref="A109:B111">
    <cfRule type="expression" dxfId="116" priority="225">
      <formula>MOD(ROW(),2)</formula>
    </cfRule>
  </conditionalFormatting>
  <conditionalFormatting sqref="A109:B111">
    <cfRule type="expression" dxfId="115" priority="224">
      <formula>MOD(ROW(),2)</formula>
    </cfRule>
  </conditionalFormatting>
  <conditionalFormatting sqref="C109:C111">
    <cfRule type="expression" dxfId="114" priority="223">
      <formula>MOD(ROW(),2)</formula>
    </cfRule>
  </conditionalFormatting>
  <conditionalFormatting sqref="D109:D111">
    <cfRule type="expression" dxfId="113" priority="222">
      <formula>MOD(ROW(),2)</formula>
    </cfRule>
  </conditionalFormatting>
  <conditionalFormatting sqref="A114:B114">
    <cfRule type="expression" dxfId="112" priority="218">
      <formula>MOD(ROW(),2)</formula>
    </cfRule>
  </conditionalFormatting>
  <conditionalFormatting sqref="A114:B114">
    <cfRule type="expression" dxfId="111" priority="217">
      <formula>MOD(ROW(),2)</formula>
    </cfRule>
  </conditionalFormatting>
  <conditionalFormatting sqref="C114">
    <cfRule type="expression" dxfId="110" priority="216">
      <formula>MOD(ROW(),2)</formula>
    </cfRule>
  </conditionalFormatting>
  <conditionalFormatting sqref="D114">
    <cfRule type="expression" dxfId="109" priority="215">
      <formula>MOD(ROW(),2)</formula>
    </cfRule>
  </conditionalFormatting>
  <conditionalFormatting sqref="A110:B110">
    <cfRule type="expression" dxfId="108" priority="214">
      <formula>MOD(ROW(),2)</formula>
    </cfRule>
  </conditionalFormatting>
  <conditionalFormatting sqref="D110">
    <cfRule type="expression" dxfId="107" priority="211">
      <formula>MOD(ROW(),2)</formula>
    </cfRule>
  </conditionalFormatting>
  <conditionalFormatting sqref="C110">
    <cfRule type="expression" dxfId="106" priority="213">
      <formula>MOD(ROW(),2)</formula>
    </cfRule>
  </conditionalFormatting>
  <conditionalFormatting sqref="D110">
    <cfRule type="expression" dxfId="105" priority="212">
      <formula>MOD(ROW(),2)</formula>
    </cfRule>
  </conditionalFormatting>
  <conditionalFormatting sqref="A116 C116:E116">
    <cfRule type="expression" dxfId="104" priority="210">
      <formula>MOD(ROW(),2)</formula>
    </cfRule>
  </conditionalFormatting>
  <conditionalFormatting sqref="D116">
    <cfRule type="expression" dxfId="103" priority="206">
      <formula>MOD(ROW(),2)</formula>
    </cfRule>
  </conditionalFormatting>
  <conditionalFormatting sqref="A116">
    <cfRule type="expression" dxfId="102" priority="209">
      <formula>MOD(ROW(),2)</formula>
    </cfRule>
  </conditionalFormatting>
  <conditionalFormatting sqref="A116">
    <cfRule type="expression" dxfId="101" priority="208">
      <formula>MOD(ROW(),2)</formula>
    </cfRule>
  </conditionalFormatting>
  <conditionalFormatting sqref="C116">
    <cfRule type="expression" dxfId="100" priority="207">
      <formula>MOD(ROW(),2)</formula>
    </cfRule>
  </conditionalFormatting>
  <conditionalFormatting sqref="D116">
    <cfRule type="expression" dxfId="99" priority="205">
      <formula>MOD(ROW(),2)</formula>
    </cfRule>
  </conditionalFormatting>
  <conditionalFormatting sqref="C116">
    <cfRule type="expression" dxfId="98" priority="203">
      <formula>MOD(ROW(),2)</formula>
    </cfRule>
  </conditionalFormatting>
  <conditionalFormatting sqref="D116">
    <cfRule type="expression" dxfId="97" priority="202">
      <formula>MOD(ROW(),2)</formula>
    </cfRule>
  </conditionalFormatting>
  <conditionalFormatting sqref="F116:G116">
    <cfRule type="expression" dxfId="96" priority="201">
      <formula>MOD(ROW(),2)</formula>
    </cfRule>
  </conditionalFormatting>
  <conditionalFormatting sqref="H116:I116">
    <cfRule type="expression" dxfId="95" priority="200">
      <formula>MOD(ROW(),2)</formula>
    </cfRule>
  </conditionalFormatting>
  <conditionalFormatting sqref="J116">
    <cfRule type="expression" dxfId="94" priority="178">
      <formula>MOD(ROW(),2)</formula>
    </cfRule>
  </conditionalFormatting>
  <conditionalFormatting sqref="K116">
    <cfRule type="expression" dxfId="93" priority="177">
      <formula>MOD(ROW(),2)</formula>
    </cfRule>
  </conditionalFormatting>
  <conditionalFormatting sqref="A116">
    <cfRule type="expression" dxfId="92" priority="176">
      <formula>MOD(ROW(),2)</formula>
    </cfRule>
  </conditionalFormatting>
  <conditionalFormatting sqref="A116">
    <cfRule type="expression" dxfId="91" priority="175">
      <formula>MOD(ROW(),2)</formula>
    </cfRule>
  </conditionalFormatting>
  <conditionalFormatting sqref="C116">
    <cfRule type="expression" dxfId="90" priority="174">
      <formula>MOD(ROW(),2)</formula>
    </cfRule>
  </conditionalFormatting>
  <conditionalFormatting sqref="D116">
    <cfRule type="expression" dxfId="89" priority="173">
      <formula>MOD(ROW(),2)</formula>
    </cfRule>
  </conditionalFormatting>
  <conditionalFormatting sqref="C119:D119">
    <cfRule type="expression" dxfId="88" priority="136">
      <formula>MOD(ROW(),2)</formula>
    </cfRule>
  </conditionalFormatting>
  <conditionalFormatting sqref="C119">
    <cfRule type="expression" dxfId="87" priority="135">
      <formula>MOD(ROW(),2)</formula>
    </cfRule>
  </conditionalFormatting>
  <conditionalFormatting sqref="A112:B112">
    <cfRule type="expression" dxfId="86" priority="131">
      <formula>MOD(ROW(),2)</formula>
    </cfRule>
  </conditionalFormatting>
  <conditionalFormatting sqref="A112:B112">
    <cfRule type="expression" dxfId="85" priority="130">
      <formula>MOD(ROW(),2)</formula>
    </cfRule>
  </conditionalFormatting>
  <conditionalFormatting sqref="A112:B112">
    <cfRule type="expression" dxfId="84" priority="132">
      <formula>MOD(ROW(),2)</formula>
    </cfRule>
  </conditionalFormatting>
  <conditionalFormatting sqref="A112:B112">
    <cfRule type="expression" dxfId="83" priority="129">
      <formula>MOD(ROW(),2)</formula>
    </cfRule>
  </conditionalFormatting>
  <conditionalFormatting sqref="E112">
    <cfRule type="expression" dxfId="82" priority="128">
      <formula>MOD(ROW(),2)</formula>
    </cfRule>
  </conditionalFormatting>
  <conditionalFormatting sqref="C112:D112">
    <cfRule type="expression" dxfId="81" priority="127">
      <formula>MOD(ROW(),2)</formula>
    </cfRule>
  </conditionalFormatting>
  <conditionalFormatting sqref="C112">
    <cfRule type="expression" dxfId="80" priority="126">
      <formula>MOD(ROW(),2)</formula>
    </cfRule>
  </conditionalFormatting>
  <conditionalFormatting sqref="A113:B113">
    <cfRule type="expression" dxfId="79" priority="124">
      <formula>MOD(ROW(),2)</formula>
    </cfRule>
  </conditionalFormatting>
  <conditionalFormatting sqref="A113:B113">
    <cfRule type="expression" dxfId="78" priority="123">
      <formula>MOD(ROW(),2)</formula>
    </cfRule>
  </conditionalFormatting>
  <conditionalFormatting sqref="A113:B113">
    <cfRule type="expression" dxfId="77" priority="121">
      <formula>MOD(ROW(),2)</formula>
    </cfRule>
  </conditionalFormatting>
  <conditionalFormatting sqref="A113:B113">
    <cfRule type="expression" dxfId="76" priority="120">
      <formula>MOD(ROW(),2)</formula>
    </cfRule>
  </conditionalFormatting>
  <conditionalFormatting sqref="A113:B113">
    <cfRule type="expression" dxfId="75" priority="122">
      <formula>MOD(ROW(),2)</formula>
    </cfRule>
  </conditionalFormatting>
  <conditionalFormatting sqref="A113:B113">
    <cfRule type="expression" dxfId="74" priority="119">
      <formula>MOD(ROW(),2)</formula>
    </cfRule>
  </conditionalFormatting>
  <conditionalFormatting sqref="E113">
    <cfRule type="expression" dxfId="73" priority="118">
      <formula>MOD(ROW(),2)</formula>
    </cfRule>
  </conditionalFormatting>
  <conditionalFormatting sqref="C113:D113">
    <cfRule type="expression" dxfId="72" priority="117">
      <formula>MOD(ROW(),2)</formula>
    </cfRule>
  </conditionalFormatting>
  <conditionalFormatting sqref="C113">
    <cfRule type="expression" dxfId="71" priority="116">
      <formula>MOD(ROW(),2)</formula>
    </cfRule>
  </conditionalFormatting>
  <conditionalFormatting sqref="F120:G120">
    <cfRule type="expression" dxfId="70" priority="114">
      <formula>MOD(ROW(),2)</formula>
    </cfRule>
  </conditionalFormatting>
  <conditionalFormatting sqref="H120:I120">
    <cfRule type="expression" dxfId="69" priority="113">
      <formula>MOD(ROW(),2)</formula>
    </cfRule>
  </conditionalFormatting>
  <conditionalFormatting sqref="J120">
    <cfRule type="expression" dxfId="68" priority="91">
      <formula>MOD(ROW(),2)</formula>
    </cfRule>
  </conditionalFormatting>
  <conditionalFormatting sqref="K120">
    <cfRule type="expression" dxfId="67" priority="90">
      <formula>MOD(ROW(),2)</formula>
    </cfRule>
  </conditionalFormatting>
  <conditionalFormatting sqref="A120:B120">
    <cfRule type="expression" dxfId="66" priority="85">
      <formula>MOD(ROW(),2)</formula>
    </cfRule>
  </conditionalFormatting>
  <conditionalFormatting sqref="A120:B120">
    <cfRule type="expression" dxfId="65" priority="84">
      <formula>MOD(ROW(),2)</formula>
    </cfRule>
  </conditionalFormatting>
  <conditionalFormatting sqref="A120:B120">
    <cfRule type="expression" dxfId="64" priority="82">
      <formula>MOD(ROW(),2)</formula>
    </cfRule>
  </conditionalFormatting>
  <conditionalFormatting sqref="A120:B120">
    <cfRule type="expression" dxfId="63" priority="81">
      <formula>MOD(ROW(),2)</formula>
    </cfRule>
  </conditionalFormatting>
  <conditionalFormatting sqref="A120:B120">
    <cfRule type="expression" dxfId="62" priority="83">
      <formula>MOD(ROW(),2)</formula>
    </cfRule>
  </conditionalFormatting>
  <conditionalFormatting sqref="A120:B120">
    <cfRule type="expression" dxfId="61" priority="80">
      <formula>MOD(ROW(),2)</formula>
    </cfRule>
  </conditionalFormatting>
  <conditionalFormatting sqref="E120">
    <cfRule type="expression" dxfId="60" priority="79">
      <formula>MOD(ROW(),2)</formula>
    </cfRule>
  </conditionalFormatting>
  <conditionalFormatting sqref="C120:D120">
    <cfRule type="expression" dxfId="59" priority="78">
      <formula>MOD(ROW(),2)</formula>
    </cfRule>
  </conditionalFormatting>
  <conditionalFormatting sqref="C120">
    <cfRule type="expression" dxfId="58" priority="77">
      <formula>MOD(ROW(),2)</formula>
    </cfRule>
  </conditionalFormatting>
  <conditionalFormatting sqref="J31:J39">
    <cfRule type="expression" dxfId="57" priority="59">
      <formula>MOD(ROW(),2)</formula>
    </cfRule>
  </conditionalFormatting>
  <conditionalFormatting sqref="J43 J70 J66:J68 J62:J63 J72:J73">
    <cfRule type="expression" dxfId="56" priority="58">
      <formula>MOD(ROW(),2)</formula>
    </cfRule>
  </conditionalFormatting>
  <conditionalFormatting sqref="J90">
    <cfRule type="expression" dxfId="55" priority="56">
      <formula>MOD(ROW(),2)</formula>
    </cfRule>
  </conditionalFormatting>
  <conditionalFormatting sqref="J41">
    <cfRule type="expression" dxfId="54" priority="57">
      <formula>MOD(ROW(),2)</formula>
    </cfRule>
  </conditionalFormatting>
  <conditionalFormatting sqref="J80">
    <cfRule type="expression" dxfId="53" priority="50">
      <formula>MOD(ROW(),2)</formula>
    </cfRule>
  </conditionalFormatting>
  <conditionalFormatting sqref="J89">
    <cfRule type="expression" dxfId="52" priority="55">
      <formula>MOD(ROW(),2)</formula>
    </cfRule>
  </conditionalFormatting>
  <conditionalFormatting sqref="J88">
    <cfRule type="expression" dxfId="51" priority="54">
      <formula>MOD(ROW(),2)</formula>
    </cfRule>
  </conditionalFormatting>
  <conditionalFormatting sqref="J87">
    <cfRule type="expression" dxfId="50" priority="53">
      <formula>MOD(ROW(),2)</formula>
    </cfRule>
  </conditionalFormatting>
  <conditionalFormatting sqref="J85">
    <cfRule type="expression" dxfId="49" priority="52">
      <formula>MOD(ROW(),2)</formula>
    </cfRule>
  </conditionalFormatting>
  <conditionalFormatting sqref="J81:J84">
    <cfRule type="expression" dxfId="48" priority="51">
      <formula>MOD(ROW(),2)</formula>
    </cfRule>
  </conditionalFormatting>
  <conditionalFormatting sqref="J75:J79">
    <cfRule type="expression" dxfId="47" priority="49">
      <formula>MOD(ROW(),2)</formula>
    </cfRule>
  </conditionalFormatting>
  <conditionalFormatting sqref="J74">
    <cfRule type="expression" dxfId="46" priority="48">
      <formula>MOD(ROW(),2)</formula>
    </cfRule>
  </conditionalFormatting>
  <conditionalFormatting sqref="J86">
    <cfRule type="expression" dxfId="45" priority="47">
      <formula>MOD(ROW(),2)</formula>
    </cfRule>
  </conditionalFormatting>
  <conditionalFormatting sqref="J91">
    <cfRule type="expression" dxfId="44" priority="46">
      <formula>MOD(ROW(),2)</formula>
    </cfRule>
  </conditionalFormatting>
  <conditionalFormatting sqref="J94">
    <cfRule type="expression" dxfId="43" priority="44">
      <formula>MOD(ROW(),2)</formula>
    </cfRule>
  </conditionalFormatting>
  <conditionalFormatting sqref="J92">
    <cfRule type="expression" dxfId="42" priority="45">
      <formula>MOD(ROW(),2)</formula>
    </cfRule>
  </conditionalFormatting>
  <conditionalFormatting sqref="J95:J98">
    <cfRule type="expression" dxfId="41" priority="43">
      <formula>MOD(ROW(),2)</formula>
    </cfRule>
  </conditionalFormatting>
  <conditionalFormatting sqref="J69">
    <cfRule type="expression" dxfId="40" priority="42">
      <formula>MOD(ROW(),2)</formula>
    </cfRule>
  </conditionalFormatting>
  <conditionalFormatting sqref="J21:J22 J26:J29">
    <cfRule type="expression" dxfId="39" priority="41">
      <formula>MOD(ROW(),2)</formula>
    </cfRule>
  </conditionalFormatting>
  <conditionalFormatting sqref="J23:J25">
    <cfRule type="expression" dxfId="38" priority="40">
      <formula>MOD(ROW(),2)</formula>
    </cfRule>
  </conditionalFormatting>
  <conditionalFormatting sqref="J93">
    <cfRule type="expression" dxfId="37" priority="39">
      <formula>MOD(ROW(),2)</formula>
    </cfRule>
  </conditionalFormatting>
  <conditionalFormatting sqref="J42">
    <cfRule type="expression" dxfId="36" priority="38">
      <formula>MOD(ROW(),2)</formula>
    </cfRule>
  </conditionalFormatting>
  <conditionalFormatting sqref="J61">
    <cfRule type="expression" dxfId="35" priority="37">
      <formula>MOD(ROW(),2)</formula>
    </cfRule>
  </conditionalFormatting>
  <conditionalFormatting sqref="J30">
    <cfRule type="expression" dxfId="34" priority="36">
      <formula>MOD(ROW(),2)</formula>
    </cfRule>
  </conditionalFormatting>
  <conditionalFormatting sqref="J40">
    <cfRule type="expression" dxfId="33" priority="35">
      <formula>MOD(ROW(),2)</formula>
    </cfRule>
  </conditionalFormatting>
  <conditionalFormatting sqref="J99:J100">
    <cfRule type="expression" dxfId="32" priority="34">
      <formula>MOD(ROW(),2)</formula>
    </cfRule>
  </conditionalFormatting>
  <conditionalFormatting sqref="J44:J60">
    <cfRule type="expression" dxfId="31" priority="33">
      <formula>MOD(ROW(),2)</formula>
    </cfRule>
  </conditionalFormatting>
  <conditionalFormatting sqref="J64:J65">
    <cfRule type="expression" dxfId="30" priority="31">
      <formula>MOD(ROW(),2)</formula>
    </cfRule>
  </conditionalFormatting>
  <conditionalFormatting sqref="J71">
    <cfRule type="expression" dxfId="29" priority="30">
      <formula>MOD(ROW(),2)</formula>
    </cfRule>
  </conditionalFormatting>
  <conditionalFormatting sqref="K31:K39">
    <cfRule type="expression" dxfId="28" priority="29">
      <formula>MOD(ROW(),2)</formula>
    </cfRule>
  </conditionalFormatting>
  <conditionalFormatting sqref="K43 K70 K66:K68 K62:K64 K72:K73">
    <cfRule type="expression" dxfId="27" priority="28">
      <formula>MOD(ROW(),2)</formula>
    </cfRule>
  </conditionalFormatting>
  <conditionalFormatting sqref="K90">
    <cfRule type="expression" dxfId="26" priority="26">
      <formula>MOD(ROW(),2)</formula>
    </cfRule>
  </conditionalFormatting>
  <conditionalFormatting sqref="K41">
    <cfRule type="expression" dxfId="25" priority="27">
      <formula>MOD(ROW(),2)</formula>
    </cfRule>
  </conditionalFormatting>
  <conditionalFormatting sqref="K80">
    <cfRule type="expression" dxfId="24" priority="20">
      <formula>MOD(ROW(),2)</formula>
    </cfRule>
  </conditionalFormatting>
  <conditionalFormatting sqref="K89">
    <cfRule type="expression" dxfId="23" priority="25">
      <formula>MOD(ROW(),2)</formula>
    </cfRule>
  </conditionalFormatting>
  <conditionalFormatting sqref="K88">
    <cfRule type="expression" dxfId="22" priority="24">
      <formula>MOD(ROW(),2)</formula>
    </cfRule>
  </conditionalFormatting>
  <conditionalFormatting sqref="K87">
    <cfRule type="expression" dxfId="21" priority="23">
      <formula>MOD(ROW(),2)</formula>
    </cfRule>
  </conditionalFormatting>
  <conditionalFormatting sqref="K85">
    <cfRule type="expression" dxfId="20" priority="22">
      <formula>MOD(ROW(),2)</formula>
    </cfRule>
  </conditionalFormatting>
  <conditionalFormatting sqref="K81:K84">
    <cfRule type="expression" dxfId="19" priority="21">
      <formula>MOD(ROW(),2)</formula>
    </cfRule>
  </conditionalFormatting>
  <conditionalFormatting sqref="K75:K79">
    <cfRule type="expression" dxfId="18" priority="19">
      <formula>MOD(ROW(),2)</formula>
    </cfRule>
  </conditionalFormatting>
  <conditionalFormatting sqref="K74">
    <cfRule type="expression" dxfId="17" priority="18">
      <formula>MOD(ROW(),2)</formula>
    </cfRule>
  </conditionalFormatting>
  <conditionalFormatting sqref="K86">
    <cfRule type="expression" dxfId="16" priority="17">
      <formula>MOD(ROW(),2)</formula>
    </cfRule>
  </conditionalFormatting>
  <conditionalFormatting sqref="K91">
    <cfRule type="expression" dxfId="15" priority="16">
      <formula>MOD(ROW(),2)</formula>
    </cfRule>
  </conditionalFormatting>
  <conditionalFormatting sqref="K94">
    <cfRule type="expression" dxfId="14" priority="14">
      <formula>MOD(ROW(),2)</formula>
    </cfRule>
  </conditionalFormatting>
  <conditionalFormatting sqref="K92">
    <cfRule type="expression" dxfId="13" priority="15">
      <formula>MOD(ROW(),2)</formula>
    </cfRule>
  </conditionalFormatting>
  <conditionalFormatting sqref="K95:K98">
    <cfRule type="expression" dxfId="12" priority="13">
      <formula>MOD(ROW(),2)</formula>
    </cfRule>
  </conditionalFormatting>
  <conditionalFormatting sqref="K69">
    <cfRule type="expression" dxfId="11" priority="12">
      <formula>MOD(ROW(),2)</formula>
    </cfRule>
  </conditionalFormatting>
  <conditionalFormatting sqref="K21:K22 K26:K29">
    <cfRule type="expression" dxfId="10" priority="11">
      <formula>MOD(ROW(),2)</formula>
    </cfRule>
  </conditionalFormatting>
  <conditionalFormatting sqref="K23:K25">
    <cfRule type="expression" dxfId="9" priority="10">
      <formula>MOD(ROW(),2)</formula>
    </cfRule>
  </conditionalFormatting>
  <conditionalFormatting sqref="K93">
    <cfRule type="expression" dxfId="8" priority="9">
      <formula>MOD(ROW(),2)</formula>
    </cfRule>
  </conditionalFormatting>
  <conditionalFormatting sqref="K42">
    <cfRule type="expression" dxfId="7" priority="8">
      <formula>MOD(ROW(),2)</formula>
    </cfRule>
  </conditionalFormatting>
  <conditionalFormatting sqref="K61">
    <cfRule type="expression" dxfId="6" priority="7">
      <formula>MOD(ROW(),2)</formula>
    </cfRule>
  </conditionalFormatting>
  <conditionalFormatting sqref="K30">
    <cfRule type="expression" dxfId="5" priority="6">
      <formula>MOD(ROW(),2)</formula>
    </cfRule>
  </conditionalFormatting>
  <conditionalFormatting sqref="K40">
    <cfRule type="expression" dxfId="4" priority="5">
      <formula>MOD(ROW(),2)</formula>
    </cfRule>
  </conditionalFormatting>
  <conditionalFormatting sqref="K99:K100">
    <cfRule type="expression" dxfId="3" priority="4">
      <formula>MOD(ROW(),2)</formula>
    </cfRule>
  </conditionalFormatting>
  <conditionalFormatting sqref="K44:K60">
    <cfRule type="expression" dxfId="2" priority="3">
      <formula>MOD(ROW(),2)</formula>
    </cfRule>
  </conditionalFormatting>
  <conditionalFormatting sqref="K65">
    <cfRule type="expression" dxfId="1" priority="2">
      <formula>MOD(ROW(),2)</formula>
    </cfRule>
  </conditionalFormatting>
  <conditionalFormatting sqref="K71">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ACFD581A-D87F-4487-AB1A-C1520D075481}">
          <x14:formula1>
            <xm:f>Lookups!$A$2:$A$4</xm:f>
          </x14:formula1>
          <xm:sqref>J7:K7</xm:sqref>
        </x14:dataValidation>
        <x14:dataValidation type="list" allowBlank="1" showInputMessage="1" showErrorMessage="1" xr:uid="{5A8A4FB1-650B-4996-A75E-1275C08D006D}">
          <x14:formula1>
            <xm:f>Templates!$I$1:$J$1</xm:f>
          </x14:formula1>
          <xm:sqref>J17:K17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285</v>
      </c>
      <c r="B1" s="1" t="s">
        <v>268</v>
      </c>
      <c r="C1" s="1" t="s">
        <v>286</v>
      </c>
      <c r="D1" s="1" t="s">
        <v>287</v>
      </c>
      <c r="E1" s="1" t="s">
        <v>270</v>
      </c>
      <c r="F1" s="2" t="s">
        <v>288</v>
      </c>
      <c r="G1" s="2" t="s">
        <v>289</v>
      </c>
      <c r="H1" s="2" t="s">
        <v>290</v>
      </c>
      <c r="I1" s="2" t="s">
        <v>291</v>
      </c>
      <c r="J1" s="2" t="s">
        <v>292</v>
      </c>
      <c r="K1" s="2" t="s">
        <v>293</v>
      </c>
      <c r="L1" s="2" t="s">
        <v>294</v>
      </c>
    </row>
    <row r="2" spans="1:12" x14ac:dyDescent="0.2">
      <c r="A2">
        <v>15</v>
      </c>
      <c r="B2">
        <v>1</v>
      </c>
      <c r="C2" t="s">
        <v>258</v>
      </c>
      <c r="D2">
        <v>1</v>
      </c>
      <c r="E2" t="s">
        <v>295</v>
      </c>
      <c r="F2" t="s">
        <v>264</v>
      </c>
      <c r="G2" t="s">
        <v>296</v>
      </c>
      <c r="H2" t="s">
        <v>297</v>
      </c>
      <c r="I2" t="s">
        <v>282</v>
      </c>
      <c r="J2" t="s">
        <v>298</v>
      </c>
      <c r="K2" t="s">
        <v>299</v>
      </c>
      <c r="L2" t="s">
        <v>296</v>
      </c>
    </row>
    <row r="3" spans="1:12" x14ac:dyDescent="0.2">
      <c r="A3">
        <v>15</v>
      </c>
      <c r="B3">
        <v>1</v>
      </c>
      <c r="C3" t="s">
        <v>259</v>
      </c>
      <c r="D3">
        <v>1</v>
      </c>
      <c r="E3" t="s">
        <v>295</v>
      </c>
      <c r="F3" t="s">
        <v>265</v>
      </c>
      <c r="G3" t="s">
        <v>296</v>
      </c>
      <c r="H3" t="s">
        <v>297</v>
      </c>
      <c r="I3" t="s">
        <v>282</v>
      </c>
      <c r="J3" t="s">
        <v>298</v>
      </c>
      <c r="K3" t="s">
        <v>300</v>
      </c>
      <c r="L3" t="s">
        <v>296</v>
      </c>
    </row>
    <row r="4" spans="1:12" x14ac:dyDescent="0.2">
      <c r="A4">
        <v>15</v>
      </c>
      <c r="B4">
        <v>6</v>
      </c>
      <c r="C4" t="s">
        <v>258</v>
      </c>
      <c r="D4">
        <v>1</v>
      </c>
      <c r="E4" t="s">
        <v>301</v>
      </c>
      <c r="F4" t="s">
        <v>264</v>
      </c>
      <c r="G4" t="s">
        <v>302</v>
      </c>
      <c r="H4" t="s">
        <v>303</v>
      </c>
      <c r="I4" t="s">
        <v>280</v>
      </c>
      <c r="J4" t="s">
        <v>304</v>
      </c>
      <c r="K4" t="s">
        <v>299</v>
      </c>
      <c r="L4" t="s">
        <v>305</v>
      </c>
    </row>
    <row r="5" spans="1:12" x14ac:dyDescent="0.2">
      <c r="A5">
        <v>15</v>
      </c>
      <c r="B5">
        <v>6</v>
      </c>
      <c r="C5" t="s">
        <v>258</v>
      </c>
      <c r="D5">
        <v>2</v>
      </c>
      <c r="E5" t="s">
        <v>301</v>
      </c>
      <c r="F5" t="s">
        <v>264</v>
      </c>
      <c r="G5" t="s">
        <v>306</v>
      </c>
      <c r="H5" t="s">
        <v>303</v>
      </c>
      <c r="I5" t="s">
        <v>280</v>
      </c>
      <c r="J5" t="s">
        <v>307</v>
      </c>
      <c r="K5" t="s">
        <v>308</v>
      </c>
      <c r="L5" t="s">
        <v>309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310</v>
      </c>
      <c r="B1" s="46" t="s">
        <v>311</v>
      </c>
      <c r="C1" s="46" t="s">
        <v>312</v>
      </c>
      <c r="D1" s="46" t="s">
        <v>271</v>
      </c>
      <c r="E1" s="46" t="s">
        <v>313</v>
      </c>
      <c r="F1" s="46" t="s">
        <v>314</v>
      </c>
    </row>
    <row r="2" spans="1:6" x14ac:dyDescent="0.2">
      <c r="A2" s="45" t="s">
        <v>264</v>
      </c>
      <c r="B2" s="45" t="str">
        <f>"true"</f>
        <v>true</v>
      </c>
      <c r="C2" s="45" t="s">
        <v>315</v>
      </c>
      <c r="D2" s="45" t="s">
        <v>17</v>
      </c>
      <c r="E2" s="47" t="s">
        <v>16</v>
      </c>
      <c r="F2" s="45" t="s">
        <v>25</v>
      </c>
    </row>
    <row r="3" spans="1:6" x14ac:dyDescent="0.2">
      <c r="A3" s="45" t="s">
        <v>265</v>
      </c>
      <c r="B3" s="45" t="str">
        <f>"false"</f>
        <v>false</v>
      </c>
      <c r="C3" s="45" t="s">
        <v>43</v>
      </c>
      <c r="D3" s="45" t="s">
        <v>15</v>
      </c>
      <c r="E3" s="45" t="s">
        <v>316</v>
      </c>
      <c r="F3" s="45" t="s">
        <v>17</v>
      </c>
    </row>
    <row r="4" spans="1:6" x14ac:dyDescent="0.2">
      <c r="A4" s="45" t="s">
        <v>266</v>
      </c>
      <c r="D4" s="45" t="s">
        <v>24</v>
      </c>
      <c r="E4" s="45" t="s">
        <v>317</v>
      </c>
      <c r="F4" s="45" t="s">
        <v>15</v>
      </c>
    </row>
    <row r="5" spans="1:6" x14ac:dyDescent="0.2">
      <c r="A5" s="45" t="s">
        <v>318</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2022-01-28T20:25:05Z</dcterms:modified>
  <cp:category/>
  <cp:contentStatus/>
</cp:coreProperties>
</file>