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fields3\Documents\D_Portnoy\Templates\"/>
    </mc:Choice>
  </mc:AlternateContent>
  <xr:revisionPtr revIDLastSave="0" documentId="13_ncr:1_{5BF5B87B-7CE4-42F7-BA5F-DAFD14585FAA}" xr6:coauthVersionLast="47" xr6:coauthVersionMax="47" xr10:uidLastSave="{00000000-0000-0000-0000-000000000000}"/>
  <bookViews>
    <workbookView xWindow="-120" yWindow="-120" windowWidth="29040" windowHeight="15840" xr2:uid="{2900622C-F894-477C-A203-2845BDA1EA4E}"/>
  </bookViews>
  <sheets>
    <sheet name="Data" sheetId="2" r:id="rId1"/>
    <sheet name="Analysis" sheetId="1" r:id="rId2"/>
  </sheets>
  <definedNames>
    <definedName name="_xlnm._FilterDatabase" localSheetId="1" hidden="1">Analysis!$A$1:$W$171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9" i="1" l="1"/>
  <c r="M169" i="1" s="1"/>
  <c r="E169" i="1"/>
  <c r="O169" i="1" s="1"/>
  <c r="F169" i="1"/>
  <c r="P169" i="1" s="1"/>
  <c r="H169" i="1"/>
  <c r="R169" i="1" s="1"/>
  <c r="I169" i="1"/>
  <c r="K169" i="1"/>
  <c r="Q169" i="1"/>
  <c r="N169" i="1"/>
  <c r="L169" i="1"/>
  <c r="I158" i="1" l="1"/>
  <c r="I147" i="1"/>
  <c r="I141" i="1"/>
  <c r="I135" i="1"/>
  <c r="I133" i="1"/>
  <c r="I132" i="1"/>
  <c r="I131" i="1"/>
  <c r="I130" i="1"/>
  <c r="I128" i="1"/>
  <c r="I127" i="1"/>
  <c r="I126" i="1"/>
  <c r="I125" i="1"/>
  <c r="I123" i="1"/>
  <c r="I122" i="1"/>
  <c r="I121" i="1"/>
  <c r="I120" i="1"/>
  <c r="I118" i="1"/>
  <c r="I117" i="1"/>
  <c r="I116" i="1"/>
  <c r="I115" i="1"/>
  <c r="I113" i="1"/>
  <c r="I112" i="1"/>
  <c r="I111" i="1"/>
  <c r="I110" i="1"/>
  <c r="I107" i="1"/>
  <c r="I104" i="1"/>
  <c r="I99" i="1"/>
  <c r="I94" i="1"/>
  <c r="I92" i="1"/>
  <c r="I90" i="1"/>
  <c r="I87" i="1"/>
  <c r="I84" i="1"/>
  <c r="I81" i="1"/>
  <c r="I76" i="1"/>
  <c r="I69" i="1"/>
  <c r="I66" i="1"/>
  <c r="I62" i="1"/>
  <c r="I58" i="1"/>
  <c r="I55" i="1"/>
  <c r="I53" i="1"/>
  <c r="I49" i="1"/>
  <c r="I46" i="1"/>
  <c r="I41" i="1"/>
  <c r="I36" i="1"/>
  <c r="I32" i="1"/>
  <c r="I30" i="1"/>
  <c r="I26" i="1"/>
  <c r="I24" i="1"/>
  <c r="I22" i="1"/>
  <c r="I18" i="1"/>
  <c r="I14" i="1"/>
  <c r="I10" i="1"/>
  <c r="I6" i="1"/>
  <c r="F158" i="1"/>
  <c r="F147" i="1"/>
  <c r="F141" i="1"/>
  <c r="F135" i="1"/>
  <c r="F133" i="1"/>
  <c r="F132" i="1"/>
  <c r="F131" i="1"/>
  <c r="F130" i="1"/>
  <c r="F128" i="1"/>
  <c r="F127" i="1"/>
  <c r="F126" i="1"/>
  <c r="F125" i="1"/>
  <c r="F123" i="1"/>
  <c r="F122" i="1"/>
  <c r="F121" i="1"/>
  <c r="F120" i="1"/>
  <c r="F118" i="1"/>
  <c r="F117" i="1"/>
  <c r="F116" i="1"/>
  <c r="F115" i="1"/>
  <c r="F113" i="1"/>
  <c r="F112" i="1"/>
  <c r="F111" i="1"/>
  <c r="F110" i="1"/>
  <c r="F107" i="1"/>
  <c r="F104" i="1"/>
  <c r="F99" i="1"/>
  <c r="F94" i="1"/>
  <c r="F92" i="1"/>
  <c r="F90" i="1"/>
  <c r="F87" i="1"/>
  <c r="F84" i="1"/>
  <c r="F81" i="1"/>
  <c r="F76" i="1"/>
  <c r="F69" i="1"/>
  <c r="F66" i="1"/>
  <c r="F62" i="1"/>
  <c r="F58" i="1"/>
  <c r="F55" i="1"/>
  <c r="F53" i="1"/>
  <c r="F49" i="1"/>
  <c r="F46" i="1"/>
  <c r="F41" i="1"/>
  <c r="F36" i="1"/>
  <c r="F32" i="1"/>
  <c r="F30" i="1"/>
  <c r="F26" i="1"/>
  <c r="F24" i="1"/>
  <c r="F22" i="1"/>
  <c r="F18" i="1"/>
  <c r="F14" i="1"/>
  <c r="F10" i="1"/>
  <c r="F6" i="1"/>
  <c r="C158" i="1"/>
  <c r="C147" i="1"/>
  <c r="C141" i="1"/>
  <c r="C135" i="1"/>
  <c r="C133" i="1"/>
  <c r="C132" i="1"/>
  <c r="C131" i="1"/>
  <c r="C130" i="1"/>
  <c r="C128" i="1"/>
  <c r="C127" i="1"/>
  <c r="C126" i="1"/>
  <c r="C125" i="1"/>
  <c r="C123" i="1"/>
  <c r="C122" i="1"/>
  <c r="C121" i="1"/>
  <c r="C120" i="1"/>
  <c r="C118" i="1"/>
  <c r="C117" i="1"/>
  <c r="C116" i="1"/>
  <c r="C115" i="1"/>
  <c r="C113" i="1"/>
  <c r="C112" i="1"/>
  <c r="C111" i="1"/>
  <c r="C110" i="1"/>
  <c r="C107" i="1"/>
  <c r="C104" i="1"/>
  <c r="C99" i="1"/>
  <c r="C94" i="1"/>
  <c r="C92" i="1"/>
  <c r="C90" i="1"/>
  <c r="C87" i="1"/>
  <c r="C84" i="1"/>
  <c r="C81" i="1"/>
  <c r="C76" i="1"/>
  <c r="C69" i="1"/>
  <c r="C66" i="1"/>
  <c r="C62" i="1"/>
  <c r="C58" i="1"/>
  <c r="C55" i="1"/>
  <c r="C53" i="1"/>
  <c r="C49" i="1"/>
  <c r="C46" i="1"/>
  <c r="C41" i="1"/>
  <c r="C36" i="1"/>
  <c r="C32" i="1"/>
  <c r="C30" i="1"/>
  <c r="C26" i="1"/>
  <c r="C24" i="1"/>
  <c r="C22" i="1"/>
  <c r="C18" i="1"/>
  <c r="C14" i="1"/>
  <c r="C10" i="1"/>
  <c r="C6" i="1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2" i="1" l="1"/>
  <c r="F2" i="1"/>
  <c r="C2" i="1"/>
  <c r="C33" i="1"/>
  <c r="F3" i="1"/>
  <c r="C5" i="1"/>
  <c r="C7" i="1"/>
  <c r="C9" i="1"/>
  <c r="C11" i="1"/>
  <c r="C13" i="1"/>
  <c r="C15" i="1"/>
  <c r="C17" i="1"/>
  <c r="C19" i="1"/>
  <c r="C21" i="1"/>
  <c r="C23" i="1"/>
  <c r="D23" i="1" s="1"/>
  <c r="C25" i="1"/>
  <c r="D33" i="1" s="1"/>
  <c r="C27" i="1"/>
  <c r="D27" i="1" s="1"/>
  <c r="C29" i="1"/>
  <c r="C31" i="1"/>
  <c r="C38" i="1"/>
  <c r="C40" i="1"/>
  <c r="D40" i="1" s="1"/>
  <c r="C42" i="1"/>
  <c r="C44" i="1"/>
  <c r="C48" i="1"/>
  <c r="C50" i="1"/>
  <c r="C52" i="1"/>
  <c r="C54" i="1"/>
  <c r="C56" i="1"/>
  <c r="D56" i="1" s="1"/>
  <c r="C60" i="1"/>
  <c r="C64" i="1"/>
  <c r="D64" i="1" s="1"/>
  <c r="C68" i="1"/>
  <c r="C70" i="1"/>
  <c r="C72" i="1"/>
  <c r="C74" i="1"/>
  <c r="C78" i="1"/>
  <c r="D85" i="1" s="1"/>
  <c r="C80" i="1"/>
  <c r="C82" i="1"/>
  <c r="D82" i="1" s="1"/>
  <c r="C86" i="1"/>
  <c r="C88" i="1"/>
  <c r="C96" i="1"/>
  <c r="C98" i="1"/>
  <c r="C100" i="1"/>
  <c r="D100" i="1" s="1"/>
  <c r="C102" i="1"/>
  <c r="C106" i="1"/>
  <c r="C108" i="1"/>
  <c r="C114" i="1"/>
  <c r="C124" i="1"/>
  <c r="C134" i="1"/>
  <c r="C136" i="1"/>
  <c r="D136" i="1" s="1"/>
  <c r="C138" i="1"/>
  <c r="C140" i="1"/>
  <c r="D146" i="1" s="1"/>
  <c r="C142" i="1"/>
  <c r="C144" i="1"/>
  <c r="D144" i="1" s="1"/>
  <c r="C146" i="1"/>
  <c r="C148" i="1"/>
  <c r="C150" i="1"/>
  <c r="C152" i="1"/>
  <c r="D152" i="1" s="1"/>
  <c r="C154" i="1"/>
  <c r="C156" i="1"/>
  <c r="C160" i="1"/>
  <c r="C162" i="1"/>
  <c r="C164" i="1"/>
  <c r="C166" i="1"/>
  <c r="C168" i="1"/>
  <c r="F4" i="1"/>
  <c r="F8" i="1"/>
  <c r="F12" i="1"/>
  <c r="F16" i="1"/>
  <c r="H16" i="1" s="1"/>
  <c r="F20" i="1"/>
  <c r="G20" i="1" s="1"/>
  <c r="F28" i="1"/>
  <c r="H28" i="1" s="1"/>
  <c r="F34" i="1"/>
  <c r="H34" i="1" s="1"/>
  <c r="F38" i="1"/>
  <c r="F40" i="1"/>
  <c r="F42" i="1"/>
  <c r="F44" i="1"/>
  <c r="H44" i="1" s="1"/>
  <c r="F48" i="1"/>
  <c r="F50" i="1"/>
  <c r="G50" i="1" s="1"/>
  <c r="F72" i="1"/>
  <c r="F80" i="1"/>
  <c r="F82" i="1"/>
  <c r="G82" i="1" s="1"/>
  <c r="F86" i="1"/>
  <c r="F88" i="1"/>
  <c r="F96" i="1"/>
  <c r="F102" i="1"/>
  <c r="F106" i="1"/>
  <c r="H106" i="1" s="1"/>
  <c r="F108" i="1"/>
  <c r="F124" i="1"/>
  <c r="H124" i="1" s="1"/>
  <c r="F138" i="1"/>
  <c r="F144" i="1"/>
  <c r="H144" i="1" s="1"/>
  <c r="F150" i="1"/>
  <c r="H150" i="1" s="1"/>
  <c r="F154" i="1"/>
  <c r="F162" i="1"/>
  <c r="F166" i="1"/>
  <c r="I3" i="1"/>
  <c r="I9" i="1"/>
  <c r="I11" i="1"/>
  <c r="I17" i="1"/>
  <c r="J17" i="1" s="1"/>
  <c r="I19" i="1"/>
  <c r="J19" i="1" s="1"/>
  <c r="I29" i="1"/>
  <c r="I31" i="1"/>
  <c r="I33" i="1"/>
  <c r="I39" i="1"/>
  <c r="I43" i="1"/>
  <c r="I57" i="1"/>
  <c r="I59" i="1"/>
  <c r="I65" i="1"/>
  <c r="I67" i="1"/>
  <c r="I71" i="1"/>
  <c r="J71" i="1" s="1"/>
  <c r="I75" i="1"/>
  <c r="I77" i="1"/>
  <c r="I97" i="1"/>
  <c r="I101" i="1"/>
  <c r="I119" i="1"/>
  <c r="I139" i="1"/>
  <c r="I143" i="1"/>
  <c r="I151" i="1"/>
  <c r="I155" i="1"/>
  <c r="I161" i="1"/>
  <c r="I165" i="1"/>
  <c r="C34" i="1"/>
  <c r="D34" i="1" s="1"/>
  <c r="C35" i="1"/>
  <c r="D35" i="1" s="1"/>
  <c r="I168" i="1"/>
  <c r="I166" i="1"/>
  <c r="I164" i="1"/>
  <c r="I162" i="1"/>
  <c r="I160" i="1"/>
  <c r="I156" i="1"/>
  <c r="I154" i="1"/>
  <c r="I152" i="1"/>
  <c r="I150" i="1"/>
  <c r="I148" i="1"/>
  <c r="I146" i="1"/>
  <c r="I144" i="1"/>
  <c r="I142" i="1"/>
  <c r="I140" i="1"/>
  <c r="I138" i="1"/>
  <c r="I136" i="1"/>
  <c r="I134" i="1"/>
  <c r="I124" i="1"/>
  <c r="I114" i="1"/>
  <c r="I108" i="1"/>
  <c r="I106" i="1"/>
  <c r="I102" i="1"/>
  <c r="I100" i="1"/>
  <c r="I98" i="1"/>
  <c r="I96" i="1"/>
  <c r="I88" i="1"/>
  <c r="I86" i="1"/>
  <c r="I82" i="1"/>
  <c r="J91" i="1" s="1"/>
  <c r="I80" i="1"/>
  <c r="I78" i="1"/>
  <c r="I74" i="1"/>
  <c r="J74" i="1" s="1"/>
  <c r="I72" i="1"/>
  <c r="I70" i="1"/>
  <c r="J70" i="1" s="1"/>
  <c r="I68" i="1"/>
  <c r="I64" i="1"/>
  <c r="I60" i="1"/>
  <c r="I56" i="1"/>
  <c r="I54" i="1"/>
  <c r="I52" i="1"/>
  <c r="I50" i="1"/>
  <c r="I48" i="1"/>
  <c r="I44" i="1"/>
  <c r="I42" i="1"/>
  <c r="I40" i="1"/>
  <c r="I38" i="1"/>
  <c r="I34" i="1"/>
  <c r="I28" i="1"/>
  <c r="J28" i="1" s="1"/>
  <c r="I20" i="1"/>
  <c r="I16" i="1"/>
  <c r="I12" i="1"/>
  <c r="I8" i="1"/>
  <c r="J8" i="1" s="1"/>
  <c r="I4" i="1"/>
  <c r="F167" i="1"/>
  <c r="F165" i="1"/>
  <c r="G165" i="1" s="1"/>
  <c r="F163" i="1"/>
  <c r="F161" i="1"/>
  <c r="F159" i="1"/>
  <c r="F157" i="1"/>
  <c r="F155" i="1"/>
  <c r="F153" i="1"/>
  <c r="F151" i="1"/>
  <c r="F149" i="1"/>
  <c r="F145" i="1"/>
  <c r="F143" i="1"/>
  <c r="F139" i="1"/>
  <c r="H139" i="1" s="1"/>
  <c r="F137" i="1"/>
  <c r="H137" i="1" s="1"/>
  <c r="F129" i="1"/>
  <c r="F119" i="1"/>
  <c r="F109" i="1"/>
  <c r="F105" i="1"/>
  <c r="F103" i="1"/>
  <c r="F101" i="1"/>
  <c r="G101" i="1" s="1"/>
  <c r="F97" i="1"/>
  <c r="F95" i="1"/>
  <c r="F93" i="1"/>
  <c r="G93" i="1" s="1"/>
  <c r="F91" i="1"/>
  <c r="F89" i="1"/>
  <c r="F85" i="1"/>
  <c r="F83" i="1"/>
  <c r="G83" i="1" s="1"/>
  <c r="F79" i="1"/>
  <c r="F77" i="1"/>
  <c r="F75" i="1"/>
  <c r="F73" i="1"/>
  <c r="H73" i="1" s="1"/>
  <c r="F71" i="1"/>
  <c r="F67" i="1"/>
  <c r="H67" i="1" s="1"/>
  <c r="F65" i="1"/>
  <c r="F63" i="1"/>
  <c r="F61" i="1"/>
  <c r="H61" i="1" s="1"/>
  <c r="F59" i="1"/>
  <c r="F57" i="1"/>
  <c r="F51" i="1"/>
  <c r="C3" i="1"/>
  <c r="D3" i="1" s="1"/>
  <c r="C4" i="1"/>
  <c r="C8" i="1"/>
  <c r="D8" i="1" s="1"/>
  <c r="C12" i="1"/>
  <c r="C16" i="1"/>
  <c r="C20" i="1"/>
  <c r="C28" i="1"/>
  <c r="D28" i="1" s="1"/>
  <c r="C37" i="1"/>
  <c r="C39" i="1"/>
  <c r="D39" i="1" s="1"/>
  <c r="C43" i="1"/>
  <c r="C45" i="1"/>
  <c r="D45" i="1" s="1"/>
  <c r="C47" i="1"/>
  <c r="C51" i="1"/>
  <c r="C57" i="1"/>
  <c r="D57" i="1" s="1"/>
  <c r="C59" i="1"/>
  <c r="D59" i="1" s="1"/>
  <c r="C61" i="1"/>
  <c r="C63" i="1"/>
  <c r="D63" i="1" s="1"/>
  <c r="C65" i="1"/>
  <c r="D65" i="1" s="1"/>
  <c r="C67" i="1"/>
  <c r="C71" i="1"/>
  <c r="C73" i="1"/>
  <c r="C75" i="1"/>
  <c r="C77" i="1"/>
  <c r="C79" i="1"/>
  <c r="C83" i="1"/>
  <c r="C85" i="1"/>
  <c r="C89" i="1"/>
  <c r="C91" i="1"/>
  <c r="C93" i="1"/>
  <c r="C95" i="1"/>
  <c r="D95" i="1" s="1"/>
  <c r="C97" i="1"/>
  <c r="C101" i="1"/>
  <c r="C103" i="1"/>
  <c r="D103" i="1" s="1"/>
  <c r="C105" i="1"/>
  <c r="C109" i="1"/>
  <c r="D109" i="1" s="1"/>
  <c r="C119" i="1"/>
  <c r="C129" i="1"/>
  <c r="C137" i="1"/>
  <c r="C139" i="1"/>
  <c r="D139" i="1" s="1"/>
  <c r="C143" i="1"/>
  <c r="D143" i="1" s="1"/>
  <c r="C145" i="1"/>
  <c r="D145" i="1" s="1"/>
  <c r="C149" i="1"/>
  <c r="C151" i="1"/>
  <c r="C153" i="1"/>
  <c r="C155" i="1"/>
  <c r="C157" i="1"/>
  <c r="C159" i="1"/>
  <c r="C161" i="1"/>
  <c r="C163" i="1"/>
  <c r="C165" i="1"/>
  <c r="C167" i="1"/>
  <c r="F5" i="1"/>
  <c r="F7" i="1"/>
  <c r="G7" i="1" s="1"/>
  <c r="F9" i="1"/>
  <c r="F11" i="1"/>
  <c r="G11" i="1" s="1"/>
  <c r="F13" i="1"/>
  <c r="F15" i="1"/>
  <c r="G15" i="1" s="1"/>
  <c r="F17" i="1"/>
  <c r="G17" i="1" s="1"/>
  <c r="F19" i="1"/>
  <c r="G19" i="1" s="1"/>
  <c r="F21" i="1"/>
  <c r="G21" i="1" s="1"/>
  <c r="F23" i="1"/>
  <c r="G23" i="1" s="1"/>
  <c r="F25" i="1"/>
  <c r="F27" i="1"/>
  <c r="G27" i="1" s="1"/>
  <c r="F29" i="1"/>
  <c r="F31" i="1"/>
  <c r="G31" i="1" s="1"/>
  <c r="F33" i="1"/>
  <c r="G33" i="1" s="1"/>
  <c r="F35" i="1"/>
  <c r="G35" i="1" s="1"/>
  <c r="F37" i="1"/>
  <c r="F39" i="1"/>
  <c r="G39" i="1" s="1"/>
  <c r="F43" i="1"/>
  <c r="F45" i="1"/>
  <c r="G45" i="1" s="1"/>
  <c r="F47" i="1"/>
  <c r="G47" i="1" s="1"/>
  <c r="F52" i="1"/>
  <c r="G52" i="1" s="1"/>
  <c r="F54" i="1"/>
  <c r="G54" i="1" s="1"/>
  <c r="F56" i="1"/>
  <c r="G56" i="1" s="1"/>
  <c r="F60" i="1"/>
  <c r="F64" i="1"/>
  <c r="G64" i="1" s="1"/>
  <c r="F68" i="1"/>
  <c r="G68" i="1" s="1"/>
  <c r="F70" i="1"/>
  <c r="G70" i="1" s="1"/>
  <c r="F74" i="1"/>
  <c r="F78" i="1"/>
  <c r="G78" i="1" s="1"/>
  <c r="F98" i="1"/>
  <c r="F100" i="1"/>
  <c r="G100" i="1" s="1"/>
  <c r="F114" i="1"/>
  <c r="F134" i="1"/>
  <c r="G134" i="1" s="1"/>
  <c r="F136" i="1"/>
  <c r="F140" i="1"/>
  <c r="G140" i="1" s="1"/>
  <c r="F142" i="1"/>
  <c r="G142" i="1" s="1"/>
  <c r="F146" i="1"/>
  <c r="G146" i="1" s="1"/>
  <c r="F148" i="1"/>
  <c r="G148" i="1" s="1"/>
  <c r="F152" i="1"/>
  <c r="G152" i="1" s="1"/>
  <c r="F156" i="1"/>
  <c r="F160" i="1"/>
  <c r="G160" i="1" s="1"/>
  <c r="F164" i="1"/>
  <c r="F168" i="1"/>
  <c r="G168" i="1" s="1"/>
  <c r="I5" i="1"/>
  <c r="I7" i="1"/>
  <c r="J7" i="1" s="1"/>
  <c r="I13" i="1"/>
  <c r="I15" i="1"/>
  <c r="J15" i="1" s="1"/>
  <c r="I21" i="1"/>
  <c r="J21" i="1" s="1"/>
  <c r="I23" i="1"/>
  <c r="J23" i="1" s="1"/>
  <c r="I25" i="1"/>
  <c r="I27" i="1"/>
  <c r="I35" i="1"/>
  <c r="I37" i="1"/>
  <c r="J37" i="1" s="1"/>
  <c r="I45" i="1"/>
  <c r="J45" i="1" s="1"/>
  <c r="I47" i="1"/>
  <c r="J47" i="1" s="1"/>
  <c r="I51" i="1"/>
  <c r="I61" i="1"/>
  <c r="I63" i="1"/>
  <c r="I73" i="1"/>
  <c r="J73" i="1" s="1"/>
  <c r="I79" i="1"/>
  <c r="I83" i="1"/>
  <c r="J83" i="1" s="1"/>
  <c r="I85" i="1"/>
  <c r="I89" i="1"/>
  <c r="J89" i="1" s="1"/>
  <c r="I91" i="1"/>
  <c r="I93" i="1"/>
  <c r="I95" i="1"/>
  <c r="I103" i="1"/>
  <c r="I105" i="1"/>
  <c r="I109" i="1"/>
  <c r="I129" i="1"/>
  <c r="I137" i="1"/>
  <c r="J137" i="1" s="1"/>
  <c r="I145" i="1"/>
  <c r="I149" i="1"/>
  <c r="I153" i="1"/>
  <c r="I157" i="1"/>
  <c r="I159" i="1"/>
  <c r="I163" i="1"/>
  <c r="J163" i="1" s="1"/>
  <c r="I167" i="1"/>
  <c r="K158" i="1"/>
  <c r="K147" i="1"/>
  <c r="K141" i="1"/>
  <c r="K135" i="1"/>
  <c r="K133" i="1"/>
  <c r="K132" i="1"/>
  <c r="K131" i="1"/>
  <c r="K130" i="1"/>
  <c r="K128" i="1"/>
  <c r="K127" i="1"/>
  <c r="K126" i="1"/>
  <c r="K125" i="1"/>
  <c r="K123" i="1"/>
  <c r="K122" i="1"/>
  <c r="K121" i="1"/>
  <c r="K120" i="1"/>
  <c r="K118" i="1"/>
  <c r="K117" i="1"/>
  <c r="K116" i="1"/>
  <c r="K115" i="1"/>
  <c r="K113" i="1"/>
  <c r="K112" i="1"/>
  <c r="K111" i="1"/>
  <c r="K110" i="1"/>
  <c r="K107" i="1"/>
  <c r="K104" i="1"/>
  <c r="K99" i="1"/>
  <c r="K94" i="1"/>
  <c r="K92" i="1"/>
  <c r="K90" i="1"/>
  <c r="K87" i="1"/>
  <c r="K84" i="1"/>
  <c r="K81" i="1"/>
  <c r="K76" i="1"/>
  <c r="K69" i="1"/>
  <c r="K66" i="1"/>
  <c r="K62" i="1"/>
  <c r="K58" i="1"/>
  <c r="K55" i="1"/>
  <c r="K53" i="1"/>
  <c r="K49" i="1"/>
  <c r="K46" i="1"/>
  <c r="K41" i="1"/>
  <c r="K36" i="1"/>
  <c r="K32" i="1"/>
  <c r="K30" i="1"/>
  <c r="K26" i="1"/>
  <c r="K24" i="1"/>
  <c r="K22" i="1"/>
  <c r="K18" i="1"/>
  <c r="K14" i="1"/>
  <c r="K10" i="1"/>
  <c r="K6" i="1"/>
  <c r="J64" i="1"/>
  <c r="J33" i="1"/>
  <c r="H158" i="1"/>
  <c r="H147" i="1"/>
  <c r="H141" i="1"/>
  <c r="H135" i="1"/>
  <c r="H133" i="1"/>
  <c r="H132" i="1"/>
  <c r="H131" i="1"/>
  <c r="H130" i="1"/>
  <c r="H128" i="1"/>
  <c r="H127" i="1"/>
  <c r="H126" i="1"/>
  <c r="H125" i="1"/>
  <c r="H123" i="1"/>
  <c r="H122" i="1"/>
  <c r="H121" i="1"/>
  <c r="H120" i="1"/>
  <c r="H118" i="1"/>
  <c r="H117" i="1"/>
  <c r="H116" i="1"/>
  <c r="H115" i="1"/>
  <c r="H113" i="1"/>
  <c r="H112" i="1"/>
  <c r="H111" i="1"/>
  <c r="H110" i="1"/>
  <c r="H107" i="1"/>
  <c r="H104" i="1"/>
  <c r="H99" i="1"/>
  <c r="H94" i="1"/>
  <c r="H92" i="1"/>
  <c r="H90" i="1"/>
  <c r="H87" i="1"/>
  <c r="H84" i="1"/>
  <c r="H81" i="1"/>
  <c r="H76" i="1"/>
  <c r="H69" i="1"/>
  <c r="H66" i="1"/>
  <c r="H62" i="1"/>
  <c r="H58" i="1"/>
  <c r="H55" i="1"/>
  <c r="H53" i="1"/>
  <c r="H49" i="1"/>
  <c r="H46" i="1"/>
  <c r="H41" i="1"/>
  <c r="H36" i="1"/>
  <c r="H32" i="1"/>
  <c r="H30" i="1"/>
  <c r="H26" i="1"/>
  <c r="H24" i="1"/>
  <c r="H22" i="1"/>
  <c r="H18" i="1"/>
  <c r="H14" i="1"/>
  <c r="H10" i="1"/>
  <c r="H6" i="1"/>
  <c r="H162" i="1"/>
  <c r="H109" i="1"/>
  <c r="H103" i="1"/>
  <c r="H96" i="1"/>
  <c r="H89" i="1"/>
  <c r="H77" i="1"/>
  <c r="H59" i="1"/>
  <c r="H47" i="1"/>
  <c r="H42" i="1"/>
  <c r="H37" i="1"/>
  <c r="H31" i="1"/>
  <c r="H25" i="1"/>
  <c r="H21" i="1"/>
  <c r="H13" i="1"/>
  <c r="H8" i="1"/>
  <c r="H5" i="1"/>
  <c r="D154" i="1"/>
  <c r="J105" i="1"/>
  <c r="D16" i="1"/>
  <c r="H50" i="1" l="1"/>
  <c r="H64" i="1"/>
  <c r="H3" i="1"/>
  <c r="C173" i="1"/>
  <c r="J4" i="1"/>
  <c r="H19" i="1"/>
  <c r="H52" i="1"/>
  <c r="H70" i="1"/>
  <c r="H101" i="1"/>
  <c r="J167" i="1"/>
  <c r="J159" i="1"/>
  <c r="I175" i="1"/>
  <c r="J85" i="1"/>
  <c r="J51" i="1"/>
  <c r="J5" i="1"/>
  <c r="G9" i="1"/>
  <c r="D105" i="1"/>
  <c r="D91" i="1"/>
  <c r="D43" i="1"/>
  <c r="F174" i="1"/>
  <c r="J16" i="1"/>
  <c r="J42" i="1"/>
  <c r="J52" i="1"/>
  <c r="J86" i="1"/>
  <c r="J134" i="1"/>
  <c r="J138" i="1"/>
  <c r="J142" i="1"/>
  <c r="J146" i="1"/>
  <c r="J150" i="1"/>
  <c r="J154" i="1"/>
  <c r="J164" i="1"/>
  <c r="J3" i="1"/>
  <c r="G8" i="1"/>
  <c r="D156" i="1"/>
  <c r="D142" i="1"/>
  <c r="H11" i="1"/>
  <c r="H39" i="1"/>
  <c r="H56" i="1"/>
  <c r="H83" i="1"/>
  <c r="H93" i="1"/>
  <c r="J102" i="1"/>
  <c r="J29" i="1"/>
  <c r="J145" i="1"/>
  <c r="G60" i="1"/>
  <c r="G25" i="1"/>
  <c r="D165" i="1"/>
  <c r="D161" i="1"/>
  <c r="D137" i="1"/>
  <c r="D101" i="1"/>
  <c r="D61" i="1"/>
  <c r="H145" i="1"/>
  <c r="G57" i="1"/>
  <c r="G61" i="1"/>
  <c r="G91" i="1"/>
  <c r="G105" i="1"/>
  <c r="G137" i="1"/>
  <c r="G161" i="1"/>
  <c r="J72" i="1"/>
  <c r="J162" i="1"/>
  <c r="J119" i="1"/>
  <c r="J97" i="1"/>
  <c r="J75" i="1"/>
  <c r="J67" i="1"/>
  <c r="J43" i="1"/>
  <c r="J9" i="1"/>
  <c r="G166" i="1"/>
  <c r="G154" i="1"/>
  <c r="G144" i="1"/>
  <c r="G124" i="1"/>
  <c r="G106" i="1"/>
  <c r="G34" i="1"/>
  <c r="D166" i="1"/>
  <c r="D162" i="1"/>
  <c r="D148" i="1"/>
  <c r="D108" i="1"/>
  <c r="D102" i="1"/>
  <c r="D88" i="1"/>
  <c r="D60" i="1"/>
  <c r="D54" i="1"/>
  <c r="D44" i="1"/>
  <c r="D31" i="1"/>
  <c r="G3" i="1"/>
  <c r="G65" i="1"/>
  <c r="G71" i="1"/>
  <c r="G75" i="1"/>
  <c r="G79" i="1"/>
  <c r="G85" i="1"/>
  <c r="G95" i="1"/>
  <c r="G119" i="1"/>
  <c r="G143" i="1"/>
  <c r="J38" i="1"/>
  <c r="J48" i="1"/>
  <c r="J80" i="1"/>
  <c r="J114" i="1"/>
  <c r="J160" i="1"/>
  <c r="J168" i="1"/>
  <c r="J165" i="1"/>
  <c r="J143" i="1"/>
  <c r="G96" i="1"/>
  <c r="G86" i="1"/>
  <c r="G80" i="1"/>
  <c r="G44" i="1"/>
  <c r="G40" i="1"/>
  <c r="G12" i="1"/>
  <c r="G4" i="1"/>
  <c r="D140" i="1"/>
  <c r="D98" i="1"/>
  <c r="H160" i="1"/>
  <c r="H4" i="1"/>
  <c r="H7" i="1"/>
  <c r="H9" i="1"/>
  <c r="H12" i="1"/>
  <c r="H15" i="1"/>
  <c r="H17" i="1"/>
  <c r="H20" i="1"/>
  <c r="H23" i="1"/>
  <c r="H27" i="1"/>
  <c r="H29" i="1"/>
  <c r="H33" i="1"/>
  <c r="H35" i="1"/>
  <c r="H38" i="1"/>
  <c r="H40" i="1"/>
  <c r="H43" i="1"/>
  <c r="H45" i="1"/>
  <c r="H48" i="1"/>
  <c r="H51" i="1"/>
  <c r="H54" i="1"/>
  <c r="H57" i="1"/>
  <c r="H60" i="1"/>
  <c r="H63" i="1"/>
  <c r="H65" i="1"/>
  <c r="H68" i="1"/>
  <c r="H71" i="1"/>
  <c r="H75" i="1"/>
  <c r="H79" i="1"/>
  <c r="H85" i="1"/>
  <c r="H91" i="1"/>
  <c r="H95" i="1"/>
  <c r="H97" i="1"/>
  <c r="H102" i="1"/>
  <c r="H105" i="1"/>
  <c r="H108" i="1"/>
  <c r="H119" i="1"/>
  <c r="H129" i="1"/>
  <c r="H138" i="1"/>
  <c r="H143" i="1"/>
  <c r="H154" i="1"/>
  <c r="J108" i="1"/>
  <c r="J129" i="1"/>
  <c r="J79" i="1"/>
  <c r="J25" i="1"/>
  <c r="J13" i="1"/>
  <c r="G164" i="1"/>
  <c r="G156" i="1"/>
  <c r="G136" i="1"/>
  <c r="G114" i="1"/>
  <c r="G98" i="1"/>
  <c r="G74" i="1"/>
  <c r="G43" i="1"/>
  <c r="G37" i="1"/>
  <c r="G29" i="1"/>
  <c r="G13" i="1"/>
  <c r="G5" i="1"/>
  <c r="D167" i="1"/>
  <c r="D163" i="1"/>
  <c r="D159" i="1"/>
  <c r="D97" i="1"/>
  <c r="D93" i="1"/>
  <c r="G51" i="1"/>
  <c r="G59" i="1"/>
  <c r="G63" i="1"/>
  <c r="G67" i="1"/>
  <c r="G73" i="1"/>
  <c r="G77" i="1"/>
  <c r="G89" i="1"/>
  <c r="G97" i="1"/>
  <c r="G103" i="1"/>
  <c r="G109" i="1"/>
  <c r="G129" i="1"/>
  <c r="G139" i="1"/>
  <c r="G145" i="1"/>
  <c r="G159" i="1"/>
  <c r="G163" i="1"/>
  <c r="G167" i="1"/>
  <c r="J12" i="1"/>
  <c r="J20" i="1"/>
  <c r="J40" i="1"/>
  <c r="J44" i="1"/>
  <c r="J50" i="1"/>
  <c r="J54" i="1"/>
  <c r="J68" i="1"/>
  <c r="J78" i="1"/>
  <c r="J82" i="1"/>
  <c r="J88" i="1"/>
  <c r="J124" i="1"/>
  <c r="J136" i="1"/>
  <c r="J140" i="1"/>
  <c r="J144" i="1"/>
  <c r="J148" i="1"/>
  <c r="J152" i="1"/>
  <c r="J156" i="1"/>
  <c r="J166" i="1"/>
  <c r="J161" i="1"/>
  <c r="J139" i="1"/>
  <c r="J77" i="1"/>
  <c r="J39" i="1"/>
  <c r="J11" i="1"/>
  <c r="G162" i="1"/>
  <c r="G150" i="1"/>
  <c r="G138" i="1"/>
  <c r="G108" i="1"/>
  <c r="G102" i="1"/>
  <c r="G88" i="1"/>
  <c r="G72" i="1"/>
  <c r="G48" i="1"/>
  <c r="G42" i="1"/>
  <c r="G38" i="1"/>
  <c r="G28" i="1"/>
  <c r="G16" i="1"/>
  <c r="D168" i="1"/>
  <c r="D164" i="1"/>
  <c r="D160" i="1"/>
  <c r="D138" i="1"/>
  <c r="D106" i="1"/>
  <c r="D96" i="1"/>
  <c r="D42" i="1"/>
  <c r="D29" i="1"/>
  <c r="H149" i="1"/>
  <c r="H151" i="1"/>
  <c r="H153" i="1"/>
  <c r="H155" i="1"/>
  <c r="H157" i="1"/>
  <c r="H159" i="1"/>
  <c r="H161" i="1"/>
  <c r="H163" i="1"/>
  <c r="H165" i="1"/>
  <c r="H167" i="1"/>
  <c r="H72" i="1"/>
  <c r="H74" i="1"/>
  <c r="H78" i="1"/>
  <c r="H80" i="1"/>
  <c r="H82" i="1"/>
  <c r="H86" i="1"/>
  <c r="H88" i="1"/>
  <c r="H98" i="1"/>
  <c r="H100" i="1"/>
  <c r="H114" i="1"/>
  <c r="H134" i="1"/>
  <c r="H136" i="1"/>
  <c r="H140" i="1"/>
  <c r="H142" i="1"/>
  <c r="H146" i="1"/>
  <c r="H148" i="1"/>
  <c r="H152" i="1"/>
  <c r="H156" i="1"/>
  <c r="K167" i="1"/>
  <c r="K165" i="1"/>
  <c r="K163" i="1"/>
  <c r="K161" i="1"/>
  <c r="K159" i="1"/>
  <c r="K157" i="1"/>
  <c r="K155" i="1"/>
  <c r="K153" i="1"/>
  <c r="K151" i="1"/>
  <c r="K149" i="1"/>
  <c r="K145" i="1"/>
  <c r="K143" i="1"/>
  <c r="K139" i="1"/>
  <c r="K137" i="1"/>
  <c r="K129" i="1"/>
  <c r="K119" i="1"/>
  <c r="K109" i="1"/>
  <c r="K105" i="1"/>
  <c r="K103" i="1"/>
  <c r="K101" i="1"/>
  <c r="K97" i="1"/>
  <c r="K95" i="1"/>
  <c r="K93" i="1"/>
  <c r="K91" i="1"/>
  <c r="K89" i="1"/>
  <c r="K85" i="1"/>
  <c r="K83" i="1"/>
  <c r="K79" i="1"/>
  <c r="K77" i="1"/>
  <c r="K75" i="1"/>
  <c r="K73" i="1"/>
  <c r="K71" i="1"/>
  <c r="K67" i="1"/>
  <c r="K65" i="1"/>
  <c r="K63" i="1"/>
  <c r="K61" i="1"/>
  <c r="K59" i="1"/>
  <c r="K57" i="1"/>
  <c r="K51" i="1"/>
  <c r="K47" i="1"/>
  <c r="K45" i="1"/>
  <c r="K43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K168" i="1"/>
  <c r="K166" i="1"/>
  <c r="K164" i="1"/>
  <c r="K162" i="1"/>
  <c r="K160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24" i="1"/>
  <c r="K114" i="1"/>
  <c r="K108" i="1"/>
  <c r="K106" i="1"/>
  <c r="K102" i="1"/>
  <c r="K100" i="1"/>
  <c r="K98" i="1"/>
  <c r="K96" i="1"/>
  <c r="K88" i="1"/>
  <c r="K86" i="1"/>
  <c r="K82" i="1"/>
  <c r="K80" i="1"/>
  <c r="K78" i="1"/>
  <c r="K74" i="1"/>
  <c r="K72" i="1"/>
  <c r="K70" i="1"/>
  <c r="K68" i="1"/>
  <c r="K64" i="1"/>
  <c r="K60" i="1"/>
  <c r="K56" i="1"/>
  <c r="K54" i="1"/>
  <c r="K52" i="1"/>
  <c r="K50" i="1"/>
  <c r="K48" i="1"/>
  <c r="K44" i="1"/>
  <c r="K42" i="1"/>
  <c r="K40" i="1"/>
  <c r="K38" i="1"/>
  <c r="K34" i="1"/>
  <c r="K28" i="1"/>
  <c r="K20" i="1"/>
  <c r="K16" i="1"/>
  <c r="K12" i="1"/>
  <c r="K8" i="1"/>
  <c r="K4" i="1"/>
  <c r="H164" i="1"/>
  <c r="H166" i="1"/>
  <c r="H168" i="1"/>
  <c r="J27" i="1"/>
  <c r="E4" i="1"/>
  <c r="D38" i="1"/>
  <c r="J34" i="1"/>
  <c r="J35" i="1"/>
  <c r="D50" i="1"/>
  <c r="D52" i="1"/>
  <c r="D67" i="1"/>
  <c r="D74" i="1"/>
  <c r="J65" i="1"/>
  <c r="D5" i="1"/>
  <c r="E11" i="1"/>
  <c r="E12" i="1"/>
  <c r="E13" i="1"/>
  <c r="E16" i="1"/>
  <c r="E17" i="1"/>
  <c r="E19" i="1"/>
  <c r="E25" i="1"/>
  <c r="D68" i="1"/>
  <c r="D13" i="1"/>
  <c r="E8" i="1"/>
  <c r="J57" i="1"/>
  <c r="J60" i="1"/>
  <c r="J63" i="1"/>
  <c r="E139" i="1"/>
  <c r="E137" i="1"/>
  <c r="E108" i="1"/>
  <c r="E105" i="1"/>
  <c r="E102" i="1"/>
  <c r="E100" i="1"/>
  <c r="E97" i="1"/>
  <c r="E95" i="1"/>
  <c r="E91" i="1"/>
  <c r="E73" i="1"/>
  <c r="E167" i="1"/>
  <c r="E163" i="1"/>
  <c r="E71" i="1"/>
  <c r="E64" i="1"/>
  <c r="E61" i="1"/>
  <c r="E59" i="1"/>
  <c r="E56" i="1"/>
  <c r="E54" i="1"/>
  <c r="E3" i="1"/>
  <c r="D4" i="1"/>
  <c r="D7" i="1"/>
  <c r="D9" i="1"/>
  <c r="D12" i="1"/>
  <c r="D15" i="1"/>
  <c r="D17" i="1"/>
  <c r="D20" i="1"/>
  <c r="D21" i="1"/>
  <c r="E23" i="1"/>
  <c r="E27" i="1"/>
  <c r="E31" i="1"/>
  <c r="E33" i="1"/>
  <c r="D37" i="1"/>
  <c r="D48" i="1"/>
  <c r="E38" i="1"/>
  <c r="E43" i="1"/>
  <c r="D47" i="1"/>
  <c r="E48" i="1"/>
  <c r="E51" i="1"/>
  <c r="E60" i="1"/>
  <c r="E63" i="1"/>
  <c r="E70" i="1"/>
  <c r="E7" i="1"/>
  <c r="E9" i="1"/>
  <c r="D11" i="1"/>
  <c r="E15" i="1"/>
  <c r="D19" i="1"/>
  <c r="E20" i="1"/>
  <c r="E21" i="1"/>
  <c r="D25" i="1"/>
  <c r="E28" i="1"/>
  <c r="E29" i="1"/>
  <c r="J31" i="1"/>
  <c r="E34" i="1"/>
  <c r="E35" i="1"/>
  <c r="E37" i="1"/>
  <c r="E40" i="1"/>
  <c r="E45" i="1"/>
  <c r="E65" i="1"/>
  <c r="E67" i="1"/>
  <c r="E39" i="1"/>
  <c r="E42" i="1"/>
  <c r="E44" i="1"/>
  <c r="E47" i="1"/>
  <c r="E50" i="1"/>
  <c r="D51" i="1"/>
  <c r="E52" i="1"/>
  <c r="J56" i="1"/>
  <c r="J59" i="1"/>
  <c r="J61" i="1"/>
  <c r="E68" i="1"/>
  <c r="D70" i="1"/>
  <c r="D72" i="1"/>
  <c r="D73" i="1"/>
  <c r="E74" i="1"/>
  <c r="E75" i="1"/>
  <c r="E77" i="1"/>
  <c r="E79" i="1"/>
  <c r="E82" i="1"/>
  <c r="E83" i="1"/>
  <c r="E85" i="1"/>
  <c r="E86" i="1"/>
  <c r="E88" i="1"/>
  <c r="E89" i="1"/>
  <c r="E93" i="1"/>
  <c r="E96" i="1"/>
  <c r="E98" i="1"/>
  <c r="E101" i="1"/>
  <c r="E103" i="1"/>
  <c r="E106" i="1"/>
  <c r="E109" i="1"/>
  <c r="E114" i="1"/>
  <c r="E119" i="1"/>
  <c r="E124" i="1"/>
  <c r="E129" i="1"/>
  <c r="E134" i="1"/>
  <c r="E143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4" i="1"/>
  <c r="E165" i="1"/>
  <c r="E166" i="1"/>
  <c r="E168" i="1"/>
  <c r="E57" i="1"/>
  <c r="D79" i="1"/>
  <c r="D77" i="1"/>
  <c r="D71" i="1"/>
  <c r="E72" i="1"/>
  <c r="D75" i="1"/>
  <c r="D78" i="1"/>
  <c r="D80" i="1"/>
  <c r="D83" i="1"/>
  <c r="D86" i="1"/>
  <c r="D89" i="1"/>
  <c r="J93" i="1"/>
  <c r="J96" i="1"/>
  <c r="J98" i="1"/>
  <c r="J101" i="1"/>
  <c r="J103" i="1"/>
  <c r="J106" i="1"/>
  <c r="J109" i="1"/>
  <c r="D114" i="1"/>
  <c r="D119" i="1"/>
  <c r="D124" i="1"/>
  <c r="D129" i="1"/>
  <c r="D134" i="1"/>
  <c r="E136" i="1"/>
  <c r="E138" i="1"/>
  <c r="E140" i="1"/>
  <c r="E142" i="1"/>
  <c r="E144" i="1"/>
  <c r="E145" i="1"/>
  <c r="E146" i="1"/>
  <c r="D150" i="1"/>
  <c r="E78" i="1"/>
  <c r="E80" i="1"/>
  <c r="J95" i="1"/>
  <c r="J100" i="1"/>
  <c r="J174" i="1" l="1"/>
  <c r="K174" i="1"/>
  <c r="G174" i="1"/>
  <c r="E174" i="1"/>
  <c r="C174" i="1"/>
  <c r="I174" i="1"/>
  <c r="D174" i="1"/>
  <c r="B174" i="1"/>
  <c r="H174" i="1"/>
  <c r="J175" i="1"/>
  <c r="E175" i="1"/>
  <c r="C175" i="1"/>
  <c r="G175" i="1"/>
  <c r="K175" i="1"/>
  <c r="B175" i="1"/>
  <c r="F175" i="1"/>
  <c r="D175" i="1"/>
  <c r="H175" i="1"/>
  <c r="J173" i="1"/>
  <c r="E173" i="1"/>
  <c r="I173" i="1"/>
  <c r="D173" i="1"/>
  <c r="H173" i="1"/>
  <c r="G173" i="1"/>
  <c r="K173" i="1"/>
  <c r="B173" i="1"/>
  <c r="F173" i="1"/>
</calcChain>
</file>

<file path=xl/sharedStrings.xml><?xml version="1.0" encoding="utf-8"?>
<sst xmlns="http://schemas.openxmlformats.org/spreadsheetml/2006/main" count="329" uniqueCount="164">
  <si>
    <t>FILTER</t>
  </si>
  <si>
    <t>OPTION</t>
  </si>
  <si>
    <t>SITES</t>
  </si>
  <si>
    <t>%filtered</t>
  </si>
  <si>
    <t>%remain</t>
  </si>
  <si>
    <t>CONTIGS</t>
  </si>
  <si>
    <t>INDV</t>
  </si>
  <si>
    <t>minQ</t>
  </si>
  <si>
    <t>geno</t>
  </si>
  <si>
    <t>mac</t>
  </si>
  <si>
    <t>minDP*</t>
  </si>
  <si>
    <t>missInd</t>
  </si>
  <si>
    <t>maf</t>
  </si>
  <si>
    <t>m-minD</t>
  </si>
  <si>
    <t>AB</t>
  </si>
  <si>
    <t>ForRev</t>
  </si>
  <si>
    <t>Paired</t>
  </si>
  <si>
    <t>DPQUAL</t>
  </si>
  <si>
    <t>max-m-D</t>
  </si>
  <si>
    <t>SNP</t>
  </si>
  <si>
    <t>CONTIG</t>
  </si>
  <si>
    <t>RAW</t>
  </si>
  <si>
    <t>Minimim quality (Q-score)</t>
  </si>
  <si>
    <t>FILTER_0</t>
  </si>
  <si>
    <t>Exclude sites on the basis of the proportion of missing data</t>
  </si>
  <si>
    <t>Minor Allele Count (Minimum number of alleles)</t>
  </si>
  <si>
    <t>A</t>
  </si>
  <si>
    <t>minD*</t>
  </si>
  <si>
    <t>Specify the minimum call rate threshold for each individual</t>
  </si>
  <si>
    <t>A.1</t>
  </si>
  <si>
    <t>Maximum percent of loci missing for an individual</t>
  </si>
  <si>
    <t>FILTER_1</t>
  </si>
  <si>
    <t>A.1.1</t>
  </si>
  <si>
    <t>Minor Allele Frequency (Minimum frequency by locus)</t>
  </si>
  <si>
    <t>B0</t>
  </si>
  <si>
    <t>A.1.1.1</t>
  </si>
  <si>
    <t>Minimum average read depth at a given locus</t>
  </si>
  <si>
    <t>B</t>
  </si>
  <si>
    <t>A.1.1.1.1</t>
  </si>
  <si>
    <t>A.1.1.1.1.1</t>
  </si>
  <si>
    <t>FILTER_2</t>
  </si>
  <si>
    <t>A.1.1.1.1.1.1</t>
  </si>
  <si>
    <t>A.2</t>
  </si>
  <si>
    <t>A.1.1.1.1.1.2</t>
  </si>
  <si>
    <t>A.3</t>
  </si>
  <si>
    <t>A.1.1.1.2</t>
  </si>
  <si>
    <t>A.1.1.1.2.1</t>
  </si>
  <si>
    <t>B.1</t>
  </si>
  <si>
    <t>A.1.1.1.2.2</t>
  </si>
  <si>
    <t>B.2</t>
  </si>
  <si>
    <t>A.1.1.1.2.2.1</t>
  </si>
  <si>
    <t>B.3</t>
  </si>
  <si>
    <t>A.1.1.1.2.2.2</t>
  </si>
  <si>
    <t>A.1.1.1.2.2.3</t>
  </si>
  <si>
    <t>FILTER_3a</t>
  </si>
  <si>
    <t>A.1a</t>
  </si>
  <si>
    <t>0.5**</t>
  </si>
  <si>
    <t>A.1.1.1.2.2.3.1</t>
  </si>
  <si>
    <t>A.2a</t>
  </si>
  <si>
    <t>A.1.1.1.2.2.3.1.1</t>
  </si>
  <si>
    <t>A.3a</t>
  </si>
  <si>
    <t>A.1.1.1.2.2.3.1.2</t>
  </si>
  <si>
    <t>B.1a</t>
  </si>
  <si>
    <t>B.2a</t>
  </si>
  <si>
    <t>A.1.1.1.2.2.3.1.2.finala.1</t>
  </si>
  <si>
    <t>A.1.1.1.2.2.3.1.2.finala.2</t>
  </si>
  <si>
    <t>FILTER_3b</t>
  </si>
  <si>
    <t>A.1.2</t>
  </si>
  <si>
    <t>A.1.1.1.2.2.3.1.2.SNP.final0</t>
  </si>
  <si>
    <t>A.1.3</t>
  </si>
  <si>
    <t>A.2.1</t>
  </si>
  <si>
    <t>A.1.1.1.2.2.3.2</t>
  </si>
  <si>
    <t>A.1.1.1.2.2.4</t>
  </si>
  <si>
    <t>B.1.1</t>
  </si>
  <si>
    <t>A.1.1.1.2.2.5</t>
  </si>
  <si>
    <t>B.1.2</t>
  </si>
  <si>
    <t>A.1.1.1.2.2.6</t>
  </si>
  <si>
    <t>B.1.3</t>
  </si>
  <si>
    <t>A.1.1.2</t>
  </si>
  <si>
    <t>A.1.1.3</t>
  </si>
  <si>
    <t>FILTER_4</t>
  </si>
  <si>
    <t>A.1.1.4</t>
  </si>
  <si>
    <t>B.1.3.1</t>
  </si>
  <si>
    <t>B.1.3.2</t>
  </si>
  <si>
    <t>B.1.3.3</t>
  </si>
  <si>
    <t>B.1.3.4</t>
  </si>
  <si>
    <t>FILTER_5a</t>
  </si>
  <si>
    <t>0.75**</t>
  </si>
  <si>
    <t>0.8**</t>
  </si>
  <si>
    <t>B.1.3.3.1</t>
  </si>
  <si>
    <t>B.1.3.3.2</t>
  </si>
  <si>
    <t>B.1.3.3.3</t>
  </si>
  <si>
    <t>FILTER_5b</t>
  </si>
  <si>
    <t>B.1.3.3.2.1</t>
  </si>
  <si>
    <t>B.1.3.3.2.2</t>
  </si>
  <si>
    <t>B.1.3.3.2.3</t>
  </si>
  <si>
    <t>B.1.3.3.2.3.1</t>
  </si>
  <si>
    <t>B.1.3.3.2.3.2</t>
  </si>
  <si>
    <t>B.1.3.3.2.3.2.1</t>
  </si>
  <si>
    <t>B.1.3.3.2.3.2.1.1</t>
  </si>
  <si>
    <t>B.1.3.3.3.1</t>
  </si>
  <si>
    <t>B.1.3.3.2.3.2.1.2</t>
  </si>
  <si>
    <t>B.1.3.3.3.2</t>
  </si>
  <si>
    <t>B.1.3.3.3.3</t>
  </si>
  <si>
    <t>FILTER_6</t>
  </si>
  <si>
    <t>B.1.3.3.2.3.2.1.2.finala.1</t>
  </si>
  <si>
    <t>B.1.3.3.2.3.2.1.2.finala.2</t>
  </si>
  <si>
    <t>B.1.3.3.2.3.2.1.2.SNP.final0</t>
  </si>
  <si>
    <t>B.1.3.3.2.3.2.1.3</t>
  </si>
  <si>
    <t>B.1.3.3.2.3.2.1.4</t>
  </si>
  <si>
    <t>B.1.3.3.2.3.2.2</t>
  </si>
  <si>
    <t>B.1.3.3.2.3.2.2.1</t>
  </si>
  <si>
    <t>B.1.3.3.2.3.2.2.2</t>
  </si>
  <si>
    <t>B.1.3.3.2.3.3</t>
  </si>
  <si>
    <t>B.1.3.3.2.3.4</t>
  </si>
  <si>
    <t>B.1.3.3.2.3.2.2.2.finala.1</t>
  </si>
  <si>
    <t>FILTER_7a</t>
  </si>
  <si>
    <t>0.85**</t>
  </si>
  <si>
    <t>B.1.3.3.2.3.2.2.2.finala.2</t>
  </si>
  <si>
    <t>0.9**</t>
  </si>
  <si>
    <t>B.1.3.3.2.3.2.2.2.SNP.final0</t>
  </si>
  <si>
    <t>B.1.3.3.2.3.2.2.3</t>
  </si>
  <si>
    <t>B.1.3.3.2.3.4.1</t>
  </si>
  <si>
    <t>B.1.3.3.2.3.2.2.4</t>
  </si>
  <si>
    <t>B.1.3.3.2.3.4.2</t>
  </si>
  <si>
    <t>FILTER_7b</t>
  </si>
  <si>
    <t>B.1.3.3.2.3.4.1.1</t>
  </si>
  <si>
    <t>B.1.3.3.2.3.4.1.2</t>
  </si>
  <si>
    <t>B.1.3.3.2.3.4.1.2.finala.1</t>
  </si>
  <si>
    <t>B.1.3.3.2.3.4.1.2.finala.2</t>
  </si>
  <si>
    <t>B.1.3.3.2.3.4.1.2.SNP.final0</t>
  </si>
  <si>
    <t>B.1.3.3.2.3.4.2.1</t>
  </si>
  <si>
    <t>B.1.3.3.2.3.4.2.1.finala.1</t>
  </si>
  <si>
    <t>B.1.3.3.2.3.4.2.2</t>
  </si>
  <si>
    <t>B.1.3.3.2.3.4.2.1.finala.2</t>
  </si>
  <si>
    <t>FILTER_dD1</t>
  </si>
  <si>
    <t>B.1.3.3.2.3.4.2.1.SNP.final0</t>
  </si>
  <si>
    <t>FILTER_dD2</t>
  </si>
  <si>
    <t>FILTER_dD3</t>
  </si>
  <si>
    <t>FILTER_dD4</t>
  </si>
  <si>
    <t>FILTER_INDEL</t>
  </si>
  <si>
    <t>FILTER_F0</t>
  </si>
  <si>
    <t>FILTER_Fa</t>
  </si>
  <si>
    <t>FILTER_Fb</t>
  </si>
  <si>
    <t>FINAL</t>
  </si>
  <si>
    <t>*codes as missing doesn't remove sites</t>
  </si>
  <si>
    <t>Abbreviations</t>
  </si>
  <si>
    <t>F0</t>
  </si>
  <si>
    <t>F0a</t>
  </si>
  <si>
    <t>F0b</t>
  </si>
  <si>
    <t>SNP.TRS.F03</t>
  </si>
  <si>
    <t>B.1.3.3.2.3.4.2.1.SNP.finalb.1</t>
  </si>
  <si>
    <t>A.1.1.1.2.2.3.1.2.SNP.finalb.1</t>
  </si>
  <si>
    <t>A.1.1.1.2.2.3.1.2.SNP.finalb.2</t>
  </si>
  <si>
    <t>B.1.3.3.2.3.2.1.2.SNP.finalb.1</t>
  </si>
  <si>
    <t>B.1.3.3.2.3.2.1.2.SNP.finalb.2</t>
  </si>
  <si>
    <t>B.1.3.3.2.3.4.1.2.SNP.finalb.1</t>
  </si>
  <si>
    <t>B.1.3.3.2.3.4.1.2.SNP.finalb.2</t>
  </si>
  <si>
    <t>B.1.3.3.2.3.4.2.1.SNP.finalb.2</t>
  </si>
  <si>
    <t>B.1.3.3.2.3.2.2.2.SNP.finalb.1</t>
  </si>
  <si>
    <t>B.1.3.3.2.3.2.2.2.SNP.finalb.2</t>
  </si>
  <si>
    <t>Max SNPs</t>
  </si>
  <si>
    <t>Max Contigs</t>
  </si>
  <si>
    <t>Max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</si>
</sst>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164" fontId="3" fillId="0" borderId="0" xfId="1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Fill="1" applyBorder="1"/>
    <xf numFmtId="0" fontId="3" fillId="0" borderId="1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164" fontId="2" fillId="2" borderId="0" xfId="1" applyNumberFormat="1" applyFont="1" applyFill="1" applyBorder="1" applyAlignment="1">
      <alignment horizontal="left"/>
    </xf>
    <xf numFmtId="2" fontId="2" fillId="2" borderId="0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3" borderId="1" xfId="0" applyFont="1" applyFill="1" applyBorder="1" applyAlignment="1">
      <alignment horizontal="left"/>
    </xf>
    <xf numFmtId="164" fontId="0" fillId="3" borderId="0" xfId="1" applyNumberFormat="1" applyFont="1" applyFill="1" applyBorder="1" applyAlignment="1">
      <alignment horizontal="left"/>
    </xf>
    <xf numFmtId="2" fontId="0" fillId="3" borderId="0" xfId="0" applyNumberFormat="1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1" xfId="0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2" fontId="6" fillId="0" borderId="0" xfId="0" applyNumberFormat="1" applyFont="1" applyFill="1" applyBorder="1" applyAlignment="1">
      <alignment horizontal="left"/>
    </xf>
    <xf numFmtId="2" fontId="6" fillId="0" borderId="1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/>
    <xf numFmtId="0" fontId="0" fillId="0" borderId="1" xfId="0" applyFont="1" applyBorder="1"/>
    <xf numFmtId="0" fontId="6" fillId="2" borderId="0" xfId="0" applyFont="1" applyFill="1" applyBorder="1"/>
    <xf numFmtId="0" fontId="6" fillId="2" borderId="1" xfId="0" applyFont="1" applyFill="1" applyBorder="1"/>
    <xf numFmtId="164" fontId="6" fillId="2" borderId="0" xfId="1" applyNumberFormat="1" applyFont="1" applyFill="1" applyBorder="1" applyAlignment="1">
      <alignment horizontal="left"/>
    </xf>
    <xf numFmtId="2" fontId="6" fillId="2" borderId="0" xfId="0" applyNumberFormat="1" applyFont="1" applyFill="1" applyBorder="1" applyAlignment="1">
      <alignment horizontal="left"/>
    </xf>
    <xf numFmtId="2" fontId="6" fillId="2" borderId="1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2" fontId="0" fillId="2" borderId="0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164" fontId="0" fillId="0" borderId="0" xfId="1" applyNumberFormat="1" applyFont="1" applyFill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4" borderId="0" xfId="0" applyFont="1" applyFill="1" applyBorder="1"/>
    <xf numFmtId="0" fontId="0" fillId="4" borderId="1" xfId="0" applyFont="1" applyFill="1" applyBorder="1"/>
    <xf numFmtId="164" fontId="0" fillId="4" borderId="0" xfId="1" applyNumberFormat="1" applyFont="1" applyFill="1" applyBorder="1" applyAlignment="1">
      <alignment horizontal="left"/>
    </xf>
    <xf numFmtId="2" fontId="0" fillId="4" borderId="0" xfId="0" applyNumberFormat="1" applyFont="1" applyFill="1" applyBorder="1" applyAlignment="1">
      <alignment horizontal="left"/>
    </xf>
    <xf numFmtId="2" fontId="0" fillId="4" borderId="1" xfId="0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0" fontId="0" fillId="5" borderId="0" xfId="0" applyFont="1" applyFill="1" applyBorder="1"/>
    <xf numFmtId="0" fontId="0" fillId="5" borderId="1" xfId="0" applyFont="1" applyFill="1" applyBorder="1"/>
    <xf numFmtId="164" fontId="0" fillId="5" borderId="0" xfId="1" applyNumberFormat="1" applyFont="1" applyFill="1" applyBorder="1" applyAlignment="1">
      <alignment horizontal="left"/>
    </xf>
    <xf numFmtId="2" fontId="0" fillId="5" borderId="0" xfId="0" applyNumberFormat="1" applyFont="1" applyFill="1" applyBorder="1" applyAlignment="1">
      <alignment horizontal="left"/>
    </xf>
    <xf numFmtId="2" fontId="0" fillId="5" borderId="1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0" fillId="6" borderId="0" xfId="0" applyFont="1" applyFill="1" applyBorder="1"/>
    <xf numFmtId="0" fontId="0" fillId="6" borderId="1" xfId="0" applyFont="1" applyFill="1" applyBorder="1"/>
    <xf numFmtId="164" fontId="0" fillId="6" borderId="0" xfId="1" applyNumberFormat="1" applyFont="1" applyFill="1" applyBorder="1" applyAlignment="1">
      <alignment horizontal="left"/>
    </xf>
    <xf numFmtId="2" fontId="0" fillId="6" borderId="0" xfId="0" applyNumberFormat="1" applyFont="1" applyFill="1" applyBorder="1" applyAlignment="1">
      <alignment horizontal="left"/>
    </xf>
    <xf numFmtId="2" fontId="0" fillId="6" borderId="1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0" fillId="7" borderId="0" xfId="0" applyFont="1" applyFill="1" applyBorder="1"/>
    <xf numFmtId="0" fontId="0" fillId="7" borderId="1" xfId="0" applyFont="1" applyFill="1" applyBorder="1"/>
    <xf numFmtId="164" fontId="0" fillId="7" borderId="0" xfId="1" applyNumberFormat="1" applyFont="1" applyFill="1" applyBorder="1" applyAlignment="1">
      <alignment horizontal="left"/>
    </xf>
    <xf numFmtId="2" fontId="0" fillId="7" borderId="0" xfId="0" applyNumberFormat="1" applyFont="1" applyFill="1" applyBorder="1" applyAlignment="1">
      <alignment horizontal="left"/>
    </xf>
    <xf numFmtId="2" fontId="0" fillId="7" borderId="1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8" borderId="0" xfId="0" applyFont="1" applyFill="1" applyBorder="1"/>
    <xf numFmtId="0" fontId="0" fillId="8" borderId="1" xfId="0" applyFont="1" applyFill="1" applyBorder="1"/>
    <xf numFmtId="164" fontId="0" fillId="8" borderId="0" xfId="1" applyNumberFormat="1" applyFont="1" applyFill="1" applyBorder="1" applyAlignment="1">
      <alignment horizontal="left"/>
    </xf>
    <xf numFmtId="2" fontId="0" fillId="8" borderId="0" xfId="0" applyNumberFormat="1" applyFont="1" applyFill="1" applyBorder="1" applyAlignment="1">
      <alignment horizontal="left"/>
    </xf>
    <xf numFmtId="2" fontId="0" fillId="8" borderId="1" xfId="0" applyNumberFormat="1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6" fillId="7" borderId="0" xfId="0" applyFont="1" applyFill="1" applyBorder="1"/>
    <xf numFmtId="0" fontId="6" fillId="7" borderId="1" xfId="0" applyFont="1" applyFill="1" applyBorder="1"/>
    <xf numFmtId="164" fontId="6" fillId="7" borderId="0" xfId="1" applyNumberFormat="1" applyFont="1" applyFill="1" applyBorder="1" applyAlignment="1">
      <alignment horizontal="left"/>
    </xf>
    <xf numFmtId="2" fontId="6" fillId="7" borderId="0" xfId="0" applyNumberFormat="1" applyFont="1" applyFill="1" applyBorder="1" applyAlignment="1">
      <alignment horizontal="left"/>
    </xf>
    <xf numFmtId="2" fontId="6" fillId="7" borderId="1" xfId="0" applyNumberFormat="1" applyFont="1" applyFill="1" applyBorder="1" applyAlignment="1">
      <alignment horizontal="left"/>
    </xf>
    <xf numFmtId="0" fontId="6" fillId="7" borderId="0" xfId="0" applyFont="1" applyFill="1" applyBorder="1" applyAlignment="1">
      <alignment horizontal="left"/>
    </xf>
    <xf numFmtId="2" fontId="0" fillId="2" borderId="0" xfId="0" applyNumberFormat="1" applyFont="1" applyFill="1" applyBorder="1"/>
    <xf numFmtId="0" fontId="5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9" borderId="0" xfId="0" applyFont="1" applyFill="1" applyBorder="1"/>
    <xf numFmtId="0" fontId="0" fillId="9" borderId="1" xfId="0" applyFont="1" applyFill="1" applyBorder="1"/>
    <xf numFmtId="164" fontId="0" fillId="9" borderId="0" xfId="1" applyNumberFormat="1" applyFont="1" applyFill="1" applyBorder="1" applyAlignment="1">
      <alignment horizontal="left"/>
    </xf>
    <xf numFmtId="2" fontId="0" fillId="9" borderId="0" xfId="0" applyNumberFormat="1" applyFont="1" applyFill="1" applyBorder="1" applyAlignment="1">
      <alignment horizontal="left"/>
    </xf>
    <xf numFmtId="2" fontId="0" fillId="9" borderId="1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5" fillId="9" borderId="0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0" fillId="10" borderId="0" xfId="0" applyFont="1" applyFill="1" applyBorder="1"/>
    <xf numFmtId="0" fontId="0" fillId="10" borderId="1" xfId="0" applyFont="1" applyFill="1" applyBorder="1"/>
    <xf numFmtId="164" fontId="0" fillId="10" borderId="0" xfId="1" applyNumberFormat="1" applyFont="1" applyFill="1" applyBorder="1" applyAlignment="1">
      <alignment horizontal="left"/>
    </xf>
    <xf numFmtId="2" fontId="0" fillId="10" borderId="0" xfId="0" applyNumberFormat="1" applyFont="1" applyFill="1" applyBorder="1" applyAlignment="1">
      <alignment horizontal="left"/>
    </xf>
    <xf numFmtId="2" fontId="0" fillId="10" borderId="1" xfId="0" applyNumberFormat="1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5" fillId="10" borderId="0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11" borderId="0" xfId="0" applyFont="1" applyFill="1" applyBorder="1"/>
    <xf numFmtId="0" fontId="0" fillId="11" borderId="1" xfId="0" applyFont="1" applyFill="1" applyBorder="1"/>
    <xf numFmtId="164" fontId="0" fillId="11" borderId="0" xfId="1" applyNumberFormat="1" applyFont="1" applyFill="1" applyBorder="1" applyAlignment="1">
      <alignment horizontal="left"/>
    </xf>
    <xf numFmtId="2" fontId="0" fillId="11" borderId="0" xfId="0" applyNumberFormat="1" applyFont="1" applyFill="1" applyBorder="1" applyAlignment="1">
      <alignment horizontal="left"/>
    </xf>
    <xf numFmtId="2" fontId="0" fillId="11" borderId="1" xfId="0" applyNumberFormat="1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5" fillId="11" borderId="0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6" fillId="10" borderId="0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4" fillId="2" borderId="0" xfId="0" applyFont="1" applyFill="1" applyBorder="1"/>
    <xf numFmtId="0" fontId="4" fillId="2" borderId="1" xfId="0" applyFont="1" applyFill="1" applyBorder="1"/>
    <xf numFmtId="164" fontId="0" fillId="0" borderId="0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034A-0C49-417B-A2A5-B3B795DF18CC}">
  <dimension ref="A1:F126"/>
  <sheetViews>
    <sheetView tabSelected="1" workbookViewId="0">
      <selection activeCell="A2" sqref="A2"/>
    </sheetView>
  </sheetViews>
  <sheetFormatPr defaultRowHeight="15" x14ac:dyDescent="0.25"/>
  <cols>
    <col min="1" max="1" width="37" bestFit="1" customWidth="1"/>
    <col min="2" max="2" width="6" bestFit="1" customWidth="1"/>
    <col min="3" max="3" width="7.85546875" bestFit="1" customWidth="1"/>
    <col min="4" max="4" width="5.5703125" bestFit="1" customWidth="1"/>
  </cols>
  <sheetData>
    <row r="1" spans="1:6" x14ac:dyDescent="0.25">
      <c r="A1" t="s">
        <v>0</v>
      </c>
      <c r="B1" t="s">
        <v>19</v>
      </c>
      <c r="C1" t="s">
        <v>20</v>
      </c>
      <c r="D1" t="s">
        <v>6</v>
      </c>
      <c r="F1" t="s">
        <v>146</v>
      </c>
    </row>
    <row r="2" spans="1:6" x14ac:dyDescent="0.25">
      <c r="F2" t="e">
        <f>IF(LEFT(A2,4)="prim","prim",LEFT(A2,LEN(A2)-11))</f>
        <v>#VALUE!</v>
      </c>
    </row>
    <row r="3" spans="1:6" x14ac:dyDescent="0.25">
      <c r="F3" t="e">
        <f t="shared" ref="F3:F66" si="0">IF(LEFT(A3,4)="prim","prim",LEFT(A3,LEN(A3)-11))</f>
        <v>#VALUE!</v>
      </c>
    </row>
    <row r="4" spans="1:6" x14ac:dyDescent="0.25">
      <c r="F4" t="e">
        <f t="shared" si="0"/>
        <v>#VALUE!</v>
      </c>
    </row>
    <row r="5" spans="1:6" x14ac:dyDescent="0.25">
      <c r="F5" t="e">
        <f t="shared" si="0"/>
        <v>#VALUE!</v>
      </c>
    </row>
    <row r="6" spans="1:6" x14ac:dyDescent="0.25">
      <c r="F6" t="e">
        <f t="shared" si="0"/>
        <v>#VALUE!</v>
      </c>
    </row>
    <row r="7" spans="1:6" x14ac:dyDescent="0.25">
      <c r="F7" t="e">
        <f t="shared" si="0"/>
        <v>#VALUE!</v>
      </c>
    </row>
    <row r="8" spans="1:6" x14ac:dyDescent="0.25">
      <c r="F8" t="e">
        <f t="shared" si="0"/>
        <v>#VALUE!</v>
      </c>
    </row>
    <row r="9" spans="1:6" x14ac:dyDescent="0.25">
      <c r="F9" t="e">
        <f t="shared" si="0"/>
        <v>#VALUE!</v>
      </c>
    </row>
    <row r="10" spans="1:6" x14ac:dyDescent="0.25">
      <c r="F10" t="e">
        <f t="shared" si="0"/>
        <v>#VALUE!</v>
      </c>
    </row>
    <row r="11" spans="1:6" x14ac:dyDescent="0.25">
      <c r="F11" t="e">
        <f t="shared" si="0"/>
        <v>#VALUE!</v>
      </c>
    </row>
    <row r="12" spans="1:6" x14ac:dyDescent="0.25">
      <c r="F12" t="e">
        <f t="shared" si="0"/>
        <v>#VALUE!</v>
      </c>
    </row>
    <row r="13" spans="1:6" x14ac:dyDescent="0.25">
      <c r="F13" t="e">
        <f t="shared" si="0"/>
        <v>#VALUE!</v>
      </c>
    </row>
    <row r="14" spans="1:6" x14ac:dyDescent="0.25">
      <c r="F14" t="e">
        <f t="shared" si="0"/>
        <v>#VALUE!</v>
      </c>
    </row>
    <row r="15" spans="1:6" x14ac:dyDescent="0.25">
      <c r="F15" t="e">
        <f t="shared" si="0"/>
        <v>#VALUE!</v>
      </c>
    </row>
    <row r="16" spans="1:6" x14ac:dyDescent="0.25">
      <c r="F16" t="e">
        <f t="shared" si="0"/>
        <v>#VALUE!</v>
      </c>
    </row>
    <row r="17" spans="6:6" x14ac:dyDescent="0.25">
      <c r="F17" t="e">
        <f t="shared" si="0"/>
        <v>#VALUE!</v>
      </c>
    </row>
    <row r="18" spans="6:6" x14ac:dyDescent="0.25">
      <c r="F18" t="e">
        <f t="shared" si="0"/>
        <v>#VALUE!</v>
      </c>
    </row>
    <row r="19" spans="6:6" x14ac:dyDescent="0.25">
      <c r="F19" t="e">
        <f t="shared" si="0"/>
        <v>#VALUE!</v>
      </c>
    </row>
    <row r="20" spans="6:6" x14ac:dyDescent="0.25">
      <c r="F20" t="e">
        <f t="shared" si="0"/>
        <v>#VALUE!</v>
      </c>
    </row>
    <row r="21" spans="6:6" x14ac:dyDescent="0.25">
      <c r="F21" t="e">
        <f t="shared" si="0"/>
        <v>#VALUE!</v>
      </c>
    </row>
    <row r="22" spans="6:6" x14ac:dyDescent="0.25">
      <c r="F22" t="e">
        <f t="shared" si="0"/>
        <v>#VALUE!</v>
      </c>
    </row>
    <row r="23" spans="6:6" x14ac:dyDescent="0.25">
      <c r="F23" t="e">
        <f t="shared" si="0"/>
        <v>#VALUE!</v>
      </c>
    </row>
    <row r="24" spans="6:6" x14ac:dyDescent="0.25">
      <c r="F24" t="e">
        <f t="shared" si="0"/>
        <v>#VALUE!</v>
      </c>
    </row>
    <row r="25" spans="6:6" x14ac:dyDescent="0.25">
      <c r="F25" t="e">
        <f t="shared" si="0"/>
        <v>#VALUE!</v>
      </c>
    </row>
    <row r="26" spans="6:6" x14ac:dyDescent="0.25">
      <c r="F26" t="e">
        <f t="shared" si="0"/>
        <v>#VALUE!</v>
      </c>
    </row>
    <row r="27" spans="6:6" x14ac:dyDescent="0.25">
      <c r="F27" t="e">
        <f t="shared" si="0"/>
        <v>#VALUE!</v>
      </c>
    </row>
    <row r="28" spans="6:6" x14ac:dyDescent="0.25">
      <c r="F28" t="e">
        <f t="shared" si="0"/>
        <v>#VALUE!</v>
      </c>
    </row>
    <row r="29" spans="6:6" x14ac:dyDescent="0.25">
      <c r="F29" t="e">
        <f t="shared" si="0"/>
        <v>#VALUE!</v>
      </c>
    </row>
    <row r="30" spans="6:6" x14ac:dyDescent="0.25">
      <c r="F30" t="e">
        <f t="shared" si="0"/>
        <v>#VALUE!</v>
      </c>
    </row>
    <row r="31" spans="6:6" x14ac:dyDescent="0.25">
      <c r="F31" t="e">
        <f t="shared" si="0"/>
        <v>#VALUE!</v>
      </c>
    </row>
    <row r="32" spans="6:6" x14ac:dyDescent="0.25">
      <c r="F32" t="e">
        <f t="shared" si="0"/>
        <v>#VALUE!</v>
      </c>
    </row>
    <row r="33" spans="6:6" x14ac:dyDescent="0.25">
      <c r="F33" t="e">
        <f t="shared" si="0"/>
        <v>#VALUE!</v>
      </c>
    </row>
    <row r="34" spans="6:6" x14ac:dyDescent="0.25">
      <c r="F34" t="e">
        <f t="shared" si="0"/>
        <v>#VALUE!</v>
      </c>
    </row>
    <row r="35" spans="6:6" x14ac:dyDescent="0.25">
      <c r="F35" t="e">
        <f t="shared" si="0"/>
        <v>#VALUE!</v>
      </c>
    </row>
    <row r="36" spans="6:6" x14ac:dyDescent="0.25">
      <c r="F36" t="e">
        <f t="shared" si="0"/>
        <v>#VALUE!</v>
      </c>
    </row>
    <row r="37" spans="6:6" x14ac:dyDescent="0.25">
      <c r="F37" t="e">
        <f t="shared" si="0"/>
        <v>#VALUE!</v>
      </c>
    </row>
    <row r="38" spans="6:6" x14ac:dyDescent="0.25">
      <c r="F38" t="e">
        <f t="shared" si="0"/>
        <v>#VALUE!</v>
      </c>
    </row>
    <row r="39" spans="6:6" x14ac:dyDescent="0.25">
      <c r="F39" t="e">
        <f t="shared" si="0"/>
        <v>#VALUE!</v>
      </c>
    </row>
    <row r="40" spans="6:6" x14ac:dyDescent="0.25">
      <c r="F40" t="e">
        <f t="shared" si="0"/>
        <v>#VALUE!</v>
      </c>
    </row>
    <row r="41" spans="6:6" x14ac:dyDescent="0.25">
      <c r="F41" t="e">
        <f t="shared" si="0"/>
        <v>#VALUE!</v>
      </c>
    </row>
    <row r="42" spans="6:6" x14ac:dyDescent="0.25">
      <c r="F42" t="e">
        <f t="shared" si="0"/>
        <v>#VALUE!</v>
      </c>
    </row>
    <row r="43" spans="6:6" x14ac:dyDescent="0.25">
      <c r="F43" t="e">
        <f t="shared" si="0"/>
        <v>#VALUE!</v>
      </c>
    </row>
    <row r="44" spans="6:6" x14ac:dyDescent="0.25">
      <c r="F44" t="e">
        <f t="shared" si="0"/>
        <v>#VALUE!</v>
      </c>
    </row>
    <row r="45" spans="6:6" x14ac:dyDescent="0.25">
      <c r="F45" t="e">
        <f t="shared" si="0"/>
        <v>#VALUE!</v>
      </c>
    </row>
    <row r="46" spans="6:6" x14ac:dyDescent="0.25">
      <c r="F46" t="e">
        <f t="shared" si="0"/>
        <v>#VALUE!</v>
      </c>
    </row>
    <row r="47" spans="6:6" x14ac:dyDescent="0.25">
      <c r="F47" t="e">
        <f t="shared" si="0"/>
        <v>#VALUE!</v>
      </c>
    </row>
    <row r="48" spans="6:6" x14ac:dyDescent="0.25">
      <c r="F48" t="e">
        <f t="shared" si="0"/>
        <v>#VALUE!</v>
      </c>
    </row>
    <row r="49" spans="6:6" x14ac:dyDescent="0.25">
      <c r="F49" t="e">
        <f t="shared" si="0"/>
        <v>#VALUE!</v>
      </c>
    </row>
    <row r="50" spans="6:6" x14ac:dyDescent="0.25">
      <c r="F50" t="e">
        <f t="shared" si="0"/>
        <v>#VALUE!</v>
      </c>
    </row>
    <row r="51" spans="6:6" x14ac:dyDescent="0.25">
      <c r="F51" t="e">
        <f t="shared" si="0"/>
        <v>#VALUE!</v>
      </c>
    </row>
    <row r="52" spans="6:6" x14ac:dyDescent="0.25">
      <c r="F52" t="e">
        <f t="shared" si="0"/>
        <v>#VALUE!</v>
      </c>
    </row>
    <row r="53" spans="6:6" x14ac:dyDescent="0.25">
      <c r="F53" t="e">
        <f t="shared" si="0"/>
        <v>#VALUE!</v>
      </c>
    </row>
    <row r="54" spans="6:6" x14ac:dyDescent="0.25">
      <c r="F54" t="e">
        <f t="shared" si="0"/>
        <v>#VALUE!</v>
      </c>
    </row>
    <row r="55" spans="6:6" x14ac:dyDescent="0.25">
      <c r="F55" t="e">
        <f t="shared" si="0"/>
        <v>#VALUE!</v>
      </c>
    </row>
    <row r="56" spans="6:6" x14ac:dyDescent="0.25">
      <c r="F56" t="e">
        <f t="shared" si="0"/>
        <v>#VALUE!</v>
      </c>
    </row>
    <row r="57" spans="6:6" x14ac:dyDescent="0.25">
      <c r="F57" t="e">
        <f t="shared" si="0"/>
        <v>#VALUE!</v>
      </c>
    </row>
    <row r="58" spans="6:6" x14ac:dyDescent="0.25">
      <c r="F58" t="e">
        <f t="shared" si="0"/>
        <v>#VALUE!</v>
      </c>
    </row>
    <row r="59" spans="6:6" x14ac:dyDescent="0.25">
      <c r="F59" t="e">
        <f t="shared" si="0"/>
        <v>#VALUE!</v>
      </c>
    </row>
    <row r="60" spans="6:6" x14ac:dyDescent="0.25">
      <c r="F60" t="e">
        <f t="shared" si="0"/>
        <v>#VALUE!</v>
      </c>
    </row>
    <row r="61" spans="6:6" x14ac:dyDescent="0.25">
      <c r="F61" t="e">
        <f t="shared" si="0"/>
        <v>#VALUE!</v>
      </c>
    </row>
    <row r="62" spans="6:6" x14ac:dyDescent="0.25">
      <c r="F62" t="e">
        <f t="shared" si="0"/>
        <v>#VALUE!</v>
      </c>
    </row>
    <row r="63" spans="6:6" x14ac:dyDescent="0.25">
      <c r="F63" t="e">
        <f t="shared" si="0"/>
        <v>#VALUE!</v>
      </c>
    </row>
    <row r="64" spans="6:6" x14ac:dyDescent="0.25">
      <c r="F64" t="e">
        <f t="shared" si="0"/>
        <v>#VALUE!</v>
      </c>
    </row>
    <row r="65" spans="6:6" x14ac:dyDescent="0.25">
      <c r="F65" t="e">
        <f t="shared" si="0"/>
        <v>#VALUE!</v>
      </c>
    </row>
    <row r="66" spans="6:6" x14ac:dyDescent="0.25">
      <c r="F66" t="e">
        <f t="shared" si="0"/>
        <v>#VALUE!</v>
      </c>
    </row>
    <row r="67" spans="6:6" x14ac:dyDescent="0.25">
      <c r="F67" t="e">
        <f t="shared" ref="F67:F126" si="1">IF(LEFT(A67,4)="prim","prim",LEFT(A67,LEN(A67)-11))</f>
        <v>#VALUE!</v>
      </c>
    </row>
    <row r="68" spans="6:6" x14ac:dyDescent="0.25">
      <c r="F68" t="e">
        <f t="shared" si="1"/>
        <v>#VALUE!</v>
      </c>
    </row>
    <row r="69" spans="6:6" x14ac:dyDescent="0.25">
      <c r="F69" t="e">
        <f t="shared" si="1"/>
        <v>#VALUE!</v>
      </c>
    </row>
    <row r="70" spans="6:6" x14ac:dyDescent="0.25">
      <c r="F70" t="e">
        <f t="shared" si="1"/>
        <v>#VALUE!</v>
      </c>
    </row>
    <row r="71" spans="6:6" x14ac:dyDescent="0.25">
      <c r="F71" t="e">
        <f t="shared" si="1"/>
        <v>#VALUE!</v>
      </c>
    </row>
    <row r="72" spans="6:6" x14ac:dyDescent="0.25">
      <c r="F72" t="e">
        <f t="shared" si="1"/>
        <v>#VALUE!</v>
      </c>
    </row>
    <row r="73" spans="6:6" x14ac:dyDescent="0.25">
      <c r="F73" t="e">
        <f t="shared" si="1"/>
        <v>#VALUE!</v>
      </c>
    </row>
    <row r="74" spans="6:6" x14ac:dyDescent="0.25">
      <c r="F74" t="e">
        <f t="shared" si="1"/>
        <v>#VALUE!</v>
      </c>
    </row>
    <row r="75" spans="6:6" x14ac:dyDescent="0.25">
      <c r="F75" t="e">
        <f t="shared" si="1"/>
        <v>#VALUE!</v>
      </c>
    </row>
    <row r="76" spans="6:6" x14ac:dyDescent="0.25">
      <c r="F76" t="e">
        <f t="shared" si="1"/>
        <v>#VALUE!</v>
      </c>
    </row>
    <row r="77" spans="6:6" x14ac:dyDescent="0.25">
      <c r="F77" t="e">
        <f t="shared" si="1"/>
        <v>#VALUE!</v>
      </c>
    </row>
    <row r="78" spans="6:6" x14ac:dyDescent="0.25">
      <c r="F78" t="e">
        <f t="shared" si="1"/>
        <v>#VALUE!</v>
      </c>
    </row>
    <row r="79" spans="6:6" x14ac:dyDescent="0.25">
      <c r="F79" t="e">
        <f t="shared" si="1"/>
        <v>#VALUE!</v>
      </c>
    </row>
    <row r="80" spans="6:6" x14ac:dyDescent="0.25">
      <c r="F80" t="e">
        <f t="shared" si="1"/>
        <v>#VALUE!</v>
      </c>
    </row>
    <row r="81" spans="6:6" x14ac:dyDescent="0.25">
      <c r="F81" t="e">
        <f t="shared" si="1"/>
        <v>#VALUE!</v>
      </c>
    </row>
    <row r="82" spans="6:6" x14ac:dyDescent="0.25">
      <c r="F82" t="e">
        <f t="shared" si="1"/>
        <v>#VALUE!</v>
      </c>
    </row>
    <row r="83" spans="6:6" x14ac:dyDescent="0.25">
      <c r="F83" t="e">
        <f t="shared" si="1"/>
        <v>#VALUE!</v>
      </c>
    </row>
    <row r="84" spans="6:6" x14ac:dyDescent="0.25">
      <c r="F84" t="e">
        <f t="shared" si="1"/>
        <v>#VALUE!</v>
      </c>
    </row>
    <row r="85" spans="6:6" x14ac:dyDescent="0.25">
      <c r="F85" t="e">
        <f t="shared" si="1"/>
        <v>#VALUE!</v>
      </c>
    </row>
    <row r="86" spans="6:6" x14ac:dyDescent="0.25">
      <c r="F86" t="e">
        <f t="shared" si="1"/>
        <v>#VALUE!</v>
      </c>
    </row>
    <row r="87" spans="6:6" x14ac:dyDescent="0.25">
      <c r="F87" t="e">
        <f t="shared" si="1"/>
        <v>#VALUE!</v>
      </c>
    </row>
    <row r="88" spans="6:6" x14ac:dyDescent="0.25">
      <c r="F88" t="e">
        <f t="shared" si="1"/>
        <v>#VALUE!</v>
      </c>
    </row>
    <row r="89" spans="6:6" x14ac:dyDescent="0.25">
      <c r="F89" t="e">
        <f t="shared" si="1"/>
        <v>#VALUE!</v>
      </c>
    </row>
    <row r="90" spans="6:6" x14ac:dyDescent="0.25">
      <c r="F90" t="e">
        <f t="shared" si="1"/>
        <v>#VALUE!</v>
      </c>
    </row>
    <row r="91" spans="6:6" x14ac:dyDescent="0.25">
      <c r="F91" t="e">
        <f t="shared" si="1"/>
        <v>#VALUE!</v>
      </c>
    </row>
    <row r="92" spans="6:6" x14ac:dyDescent="0.25">
      <c r="F92" t="e">
        <f t="shared" si="1"/>
        <v>#VALUE!</v>
      </c>
    </row>
    <row r="93" spans="6:6" x14ac:dyDescent="0.25">
      <c r="F93" t="e">
        <f t="shared" si="1"/>
        <v>#VALUE!</v>
      </c>
    </row>
    <row r="94" spans="6:6" x14ac:dyDescent="0.25">
      <c r="F94" t="e">
        <f t="shared" si="1"/>
        <v>#VALUE!</v>
      </c>
    </row>
    <row r="95" spans="6:6" x14ac:dyDescent="0.25">
      <c r="F95" t="e">
        <f t="shared" si="1"/>
        <v>#VALUE!</v>
      </c>
    </row>
    <row r="96" spans="6:6" x14ac:dyDescent="0.25">
      <c r="F96" t="e">
        <f t="shared" si="1"/>
        <v>#VALUE!</v>
      </c>
    </row>
    <row r="97" spans="6:6" x14ac:dyDescent="0.25">
      <c r="F97" t="e">
        <f t="shared" si="1"/>
        <v>#VALUE!</v>
      </c>
    </row>
    <row r="98" spans="6:6" x14ac:dyDescent="0.25">
      <c r="F98" t="e">
        <f t="shared" si="1"/>
        <v>#VALUE!</v>
      </c>
    </row>
    <row r="99" spans="6:6" x14ac:dyDescent="0.25">
      <c r="F99" t="e">
        <f t="shared" si="1"/>
        <v>#VALUE!</v>
      </c>
    </row>
    <row r="100" spans="6:6" x14ac:dyDescent="0.25">
      <c r="F100" t="e">
        <f t="shared" si="1"/>
        <v>#VALUE!</v>
      </c>
    </row>
    <row r="101" spans="6:6" x14ac:dyDescent="0.25">
      <c r="F101" t="e">
        <f t="shared" si="1"/>
        <v>#VALUE!</v>
      </c>
    </row>
    <row r="102" spans="6:6" x14ac:dyDescent="0.25">
      <c r="F102" t="e">
        <f t="shared" si="1"/>
        <v>#VALUE!</v>
      </c>
    </row>
    <row r="103" spans="6:6" x14ac:dyDescent="0.25">
      <c r="F103" t="e">
        <f t="shared" si="1"/>
        <v>#VALUE!</v>
      </c>
    </row>
    <row r="104" spans="6:6" x14ac:dyDescent="0.25">
      <c r="F104" t="e">
        <f t="shared" si="1"/>
        <v>#VALUE!</v>
      </c>
    </row>
    <row r="105" spans="6:6" x14ac:dyDescent="0.25">
      <c r="F105" t="e">
        <f t="shared" si="1"/>
        <v>#VALUE!</v>
      </c>
    </row>
    <row r="106" spans="6:6" x14ac:dyDescent="0.25">
      <c r="F106" t="e">
        <f t="shared" si="1"/>
        <v>#VALUE!</v>
      </c>
    </row>
    <row r="107" spans="6:6" x14ac:dyDescent="0.25">
      <c r="F107" t="e">
        <f t="shared" si="1"/>
        <v>#VALUE!</v>
      </c>
    </row>
    <row r="108" spans="6:6" x14ac:dyDescent="0.25">
      <c r="F108" t="e">
        <f t="shared" si="1"/>
        <v>#VALUE!</v>
      </c>
    </row>
    <row r="109" spans="6:6" x14ac:dyDescent="0.25">
      <c r="F109" t="e">
        <f t="shared" si="1"/>
        <v>#VALUE!</v>
      </c>
    </row>
    <row r="110" spans="6:6" x14ac:dyDescent="0.25">
      <c r="F110" t="e">
        <f t="shared" si="1"/>
        <v>#VALUE!</v>
      </c>
    </row>
    <row r="111" spans="6:6" x14ac:dyDescent="0.25">
      <c r="F111" t="e">
        <f t="shared" si="1"/>
        <v>#VALUE!</v>
      </c>
    </row>
    <row r="112" spans="6:6" x14ac:dyDescent="0.25">
      <c r="F112" t="e">
        <f t="shared" si="1"/>
        <v>#VALUE!</v>
      </c>
    </row>
    <row r="113" spans="6:6" x14ac:dyDescent="0.25">
      <c r="F113" t="e">
        <f t="shared" si="1"/>
        <v>#VALUE!</v>
      </c>
    </row>
    <row r="114" spans="6:6" x14ac:dyDescent="0.25">
      <c r="F114" t="e">
        <f t="shared" si="1"/>
        <v>#VALUE!</v>
      </c>
    </row>
    <row r="115" spans="6:6" x14ac:dyDescent="0.25">
      <c r="F115" t="e">
        <f t="shared" si="1"/>
        <v>#VALUE!</v>
      </c>
    </row>
    <row r="116" spans="6:6" x14ac:dyDescent="0.25">
      <c r="F116" t="e">
        <f t="shared" si="1"/>
        <v>#VALUE!</v>
      </c>
    </row>
    <row r="117" spans="6:6" x14ac:dyDescent="0.25">
      <c r="F117" t="e">
        <f t="shared" si="1"/>
        <v>#VALUE!</v>
      </c>
    </row>
    <row r="118" spans="6:6" x14ac:dyDescent="0.25">
      <c r="F118" t="e">
        <f t="shared" si="1"/>
        <v>#VALUE!</v>
      </c>
    </row>
    <row r="119" spans="6:6" x14ac:dyDescent="0.25">
      <c r="F119" t="e">
        <f t="shared" si="1"/>
        <v>#VALUE!</v>
      </c>
    </row>
    <row r="120" spans="6:6" x14ac:dyDescent="0.25">
      <c r="F120" t="e">
        <f t="shared" si="1"/>
        <v>#VALUE!</v>
      </c>
    </row>
    <row r="121" spans="6:6" x14ac:dyDescent="0.25">
      <c r="F121" t="e">
        <f t="shared" si="1"/>
        <v>#VALUE!</v>
      </c>
    </row>
    <row r="122" spans="6:6" x14ac:dyDescent="0.25">
      <c r="F122" t="e">
        <f t="shared" si="1"/>
        <v>#VALUE!</v>
      </c>
    </row>
    <row r="123" spans="6:6" x14ac:dyDescent="0.25">
      <c r="F123" t="e">
        <f t="shared" si="1"/>
        <v>#VALUE!</v>
      </c>
    </row>
    <row r="124" spans="6:6" x14ac:dyDescent="0.25">
      <c r="F124" t="e">
        <f t="shared" si="1"/>
        <v>#VALUE!</v>
      </c>
    </row>
    <row r="125" spans="6:6" x14ac:dyDescent="0.25">
      <c r="F125" t="e">
        <f t="shared" si="1"/>
        <v>#VALUE!</v>
      </c>
    </row>
    <row r="126" spans="6:6" x14ac:dyDescent="0.25">
      <c r="F126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71EF-5AC8-4318-A2D4-218845A7DC40}">
  <dimension ref="A1:AE175"/>
  <sheetViews>
    <sheetView workbookViewId="0">
      <pane ySplit="1" topLeftCell="A150" activePane="bottomLeft" state="frozen"/>
      <selection pane="bottomLeft" activeCell="A173" sqref="A173"/>
    </sheetView>
  </sheetViews>
  <sheetFormatPr defaultRowHeight="15" x14ac:dyDescent="0.25"/>
  <cols>
    <col min="1" max="1" width="13.28515625" style="37" customWidth="1"/>
    <col min="2" max="2" width="26.85546875" style="37" bestFit="1" customWidth="1"/>
    <col min="3" max="3" width="11.5703125" style="91" customWidth="1"/>
    <col min="4" max="4" width="11.5703125" style="33" customWidth="1"/>
    <col min="5" max="5" width="8.85546875" style="33" bestFit="1" customWidth="1"/>
    <col min="6" max="6" width="9" style="35" bestFit="1" customWidth="1"/>
    <col min="7" max="7" width="9.28515625" style="33" bestFit="1" customWidth="1"/>
    <col min="8" max="8" width="8.85546875" style="33" bestFit="1" customWidth="1"/>
    <col min="9" max="9" width="7" style="35" bestFit="1" customWidth="1"/>
    <col min="10" max="10" width="10.140625" style="33" customWidth="1"/>
    <col min="11" max="11" width="8.85546875" style="33" customWidth="1"/>
    <col min="12" max="13" width="6.28515625" style="35" customWidth="1"/>
    <col min="14" max="14" width="5" style="35" customWidth="1"/>
    <col min="15" max="15" width="6.28515625" style="35" customWidth="1"/>
    <col min="16" max="16" width="7.7109375" style="35" customWidth="1"/>
    <col min="17" max="17" width="4.7109375" style="35" customWidth="1"/>
    <col min="18" max="18" width="9.140625" style="35" customWidth="1"/>
    <col min="19" max="19" width="4.85546875" style="37" customWidth="1"/>
    <col min="20" max="20" width="7.7109375" style="37" customWidth="1"/>
    <col min="21" max="21" width="9.140625" style="37"/>
    <col min="22" max="22" width="8.85546875" style="37" customWidth="1"/>
    <col min="23" max="23" width="9.140625" style="37"/>
    <col min="25" max="25" width="37" bestFit="1" customWidth="1"/>
  </cols>
  <sheetData>
    <row r="1" spans="1:3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3</v>
      </c>
      <c r="H1" s="5" t="s">
        <v>4</v>
      </c>
      <c r="I1" s="6" t="s">
        <v>6</v>
      </c>
      <c r="J1" s="4" t="s">
        <v>3</v>
      </c>
      <c r="K1" s="5" t="s">
        <v>4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7" t="s">
        <v>13</v>
      </c>
      <c r="S1" s="8" t="s">
        <v>14</v>
      </c>
      <c r="T1" s="8" t="s">
        <v>15</v>
      </c>
      <c r="U1" s="8" t="s">
        <v>16</v>
      </c>
      <c r="V1" s="8" t="s">
        <v>17</v>
      </c>
      <c r="W1" s="9" t="s">
        <v>18</v>
      </c>
    </row>
    <row r="2" spans="1:31" x14ac:dyDescent="0.25">
      <c r="A2" s="10" t="s">
        <v>21</v>
      </c>
      <c r="B2" s="11" t="s">
        <v>150</v>
      </c>
      <c r="C2" s="12" t="e">
        <f>INDEX(Data!$B:$B,MATCH(B2,Data!$F:$F,0))</f>
        <v>#N/A</v>
      </c>
      <c r="D2" s="13"/>
      <c r="E2" s="14"/>
      <c r="F2" s="15" t="e">
        <f>INDEX(Data!$C:$C,MATCH(B2,Data!$F:$F,0))</f>
        <v>#N/A</v>
      </c>
      <c r="G2" s="13"/>
      <c r="H2" s="14"/>
      <c r="I2" s="15" t="e">
        <f>INDEX(Data!$D:$D,MATCH(B2,Data!$F:$F,0))</f>
        <v>#N/A</v>
      </c>
      <c r="J2" s="13"/>
      <c r="K2" s="14"/>
      <c r="L2" s="15"/>
      <c r="M2" s="15"/>
      <c r="N2" s="15"/>
      <c r="O2" s="15"/>
      <c r="P2" s="15"/>
      <c r="Q2" s="15"/>
      <c r="R2" s="16"/>
      <c r="S2" s="10"/>
      <c r="T2" s="10"/>
      <c r="U2" s="10"/>
      <c r="V2" s="10"/>
      <c r="W2" s="11"/>
      <c r="AD2" t="s">
        <v>7</v>
      </c>
      <c r="AE2" t="s">
        <v>22</v>
      </c>
    </row>
    <row r="3" spans="1:31" x14ac:dyDescent="0.25">
      <c r="A3" s="17" t="s">
        <v>23</v>
      </c>
      <c r="B3" s="18" t="s">
        <v>147</v>
      </c>
      <c r="C3" s="19" t="e">
        <f>IF(COUNTA(B3)&gt;0,INDEX(Data!$B:$B,MATCH(B3,Data!$F:$F,0)),"")</f>
        <v>#N/A</v>
      </c>
      <c r="D3" s="20" t="e">
        <f>1-C3/C2</f>
        <v>#N/A</v>
      </c>
      <c r="E3" s="21" t="e">
        <f>C3/C2</f>
        <v>#N/A</v>
      </c>
      <c r="F3" s="22" t="e">
        <f>IF(COUNTA(B3)&gt;0,INDEX(Data!$C:$C,MATCH(B3,Data!$F:$F,0)),"")</f>
        <v>#N/A</v>
      </c>
      <c r="G3" s="20" t="e">
        <f>1-F3/F2</f>
        <v>#N/A</v>
      </c>
      <c r="H3" s="21" t="e">
        <f>IF(COUNTA(B3)&gt;0,F3/$F$2,"")</f>
        <v>#N/A</v>
      </c>
      <c r="I3" s="19" t="e">
        <f>IF(COUNTA(B3)&gt;0,INDEX(Data!$D:$D,MATCH(B3,Data!$F:$F,0)),"")</f>
        <v>#N/A</v>
      </c>
      <c r="J3" s="20" t="e">
        <f>1-I3/I2</f>
        <v>#N/A</v>
      </c>
      <c r="K3" s="21" t="e">
        <f>IF(COUNTA(B3)&gt;0,I3/$I$2,"")</f>
        <v>#N/A</v>
      </c>
      <c r="L3" s="23">
        <v>20</v>
      </c>
      <c r="M3" s="24"/>
      <c r="N3" s="24"/>
      <c r="O3" s="24"/>
      <c r="P3" s="24"/>
      <c r="Q3" s="24"/>
      <c r="R3" s="25"/>
      <c r="S3" s="26"/>
      <c r="T3" s="26"/>
      <c r="U3" s="26"/>
      <c r="V3" s="26"/>
      <c r="W3" s="27"/>
      <c r="AD3" t="s">
        <v>8</v>
      </c>
      <c r="AE3" t="s">
        <v>24</v>
      </c>
    </row>
    <row r="4" spans="1:31" x14ac:dyDescent="0.25">
      <c r="A4" s="28" t="s">
        <v>23</v>
      </c>
      <c r="B4" s="29" t="s">
        <v>148</v>
      </c>
      <c r="C4" s="19" t="e">
        <f>IF(COUNTA(B4)&gt;0,INDEX(Data!$B:$B,MATCH(B4,Data!$F:$F,0)),"")</f>
        <v>#N/A</v>
      </c>
      <c r="D4" s="30" t="e">
        <f>1-C4/C2</f>
        <v>#N/A</v>
      </c>
      <c r="E4" s="31" t="e">
        <f>C4/C2</f>
        <v>#N/A</v>
      </c>
      <c r="F4" s="32" t="e">
        <f>IF(COUNTA(B4)&gt;0,INDEX(Data!$C:$C,MATCH(B4,Data!$F:$F,0)),"")</f>
        <v>#N/A</v>
      </c>
      <c r="G4" s="30" t="e">
        <f>1-F4/F2</f>
        <v>#N/A</v>
      </c>
      <c r="H4" s="31" t="e">
        <f t="shared" ref="H4:H67" si="0">IF(COUNTA(B4)&gt;0,F4/$F$2,"")</f>
        <v>#N/A</v>
      </c>
      <c r="I4" s="22" t="e">
        <f>IF(COUNTA(B4)&gt;0,INDEX(Data!$D:$D,MATCH(B4,Data!$F:$F,0)),"")</f>
        <v>#N/A</v>
      </c>
      <c r="J4" s="30" t="e">
        <f>1-I4/I2</f>
        <v>#N/A</v>
      </c>
      <c r="K4" s="31" t="e">
        <f t="shared" ref="K4:K67" si="1">IF(COUNTA(B4)&gt;0,I4/$I$2,"")</f>
        <v>#N/A</v>
      </c>
      <c r="L4" s="34">
        <v>10</v>
      </c>
      <c r="R4" s="36"/>
      <c r="W4" s="38"/>
      <c r="AD4" t="s">
        <v>9</v>
      </c>
      <c r="AE4" t="s">
        <v>25</v>
      </c>
    </row>
    <row r="5" spans="1:31" x14ac:dyDescent="0.25">
      <c r="A5" s="28" t="s">
        <v>23</v>
      </c>
      <c r="B5" s="29" t="s">
        <v>149</v>
      </c>
      <c r="C5" s="19" t="e">
        <f>IF(COUNTA(B5)&gt;0,INDEX(Data!$B:$B,MATCH(B5,Data!$F:$F,0)),"")</f>
        <v>#N/A</v>
      </c>
      <c r="D5" s="30" t="e">
        <f>1-C5/C2</f>
        <v>#N/A</v>
      </c>
      <c r="E5" s="31"/>
      <c r="F5" s="32" t="e">
        <f>IF(COUNTA(B5)&gt;0,INDEX(Data!$C:$C,MATCH(B5,Data!$F:$F,0)),"")</f>
        <v>#N/A</v>
      </c>
      <c r="G5" s="30" t="e">
        <f>1-F5/F2</f>
        <v>#N/A</v>
      </c>
      <c r="H5" s="31" t="e">
        <f t="shared" si="0"/>
        <v>#N/A</v>
      </c>
      <c r="I5" s="22" t="e">
        <f>IF(COUNTA(B5)&gt;0,INDEX(Data!$D:$D,MATCH(B5,Data!$F:$F,0)),"")</f>
        <v>#N/A</v>
      </c>
      <c r="J5" s="30" t="e">
        <f>1-I5/I2</f>
        <v>#N/A</v>
      </c>
      <c r="K5" s="31" t="e">
        <f t="shared" si="1"/>
        <v>#N/A</v>
      </c>
      <c r="L5" s="34">
        <v>15</v>
      </c>
      <c r="R5" s="36"/>
      <c r="W5" s="38"/>
      <c r="AD5" t="s">
        <v>27</v>
      </c>
      <c r="AE5" t="s">
        <v>28</v>
      </c>
    </row>
    <row r="6" spans="1:31" x14ac:dyDescent="0.25">
      <c r="A6" s="39"/>
      <c r="B6" s="40"/>
      <c r="C6" s="41" t="str">
        <f>IF(COUNTA(B6)&gt;0,INDEX(Data!$B:$B,MATCH(B6,Data!$F:$F,0)),"")</f>
        <v/>
      </c>
      <c r="D6" s="42"/>
      <c r="E6" s="43"/>
      <c r="F6" s="44" t="str">
        <f>IF(COUNTA(B6)&gt;0,INDEX(Data!$C:$C,MATCH(B6,Data!$F:$F,0)),"")</f>
        <v/>
      </c>
      <c r="G6" s="42"/>
      <c r="H6" s="43" t="str">
        <f t="shared" si="0"/>
        <v/>
      </c>
      <c r="I6" s="44" t="str">
        <f>IF(COUNTA(B6)&gt;0,INDEX(Data!$D:$D,MATCH(B6,Data!$F:$F,0)),"")</f>
        <v/>
      </c>
      <c r="J6" s="42"/>
      <c r="K6" s="43" t="str">
        <f t="shared" si="1"/>
        <v/>
      </c>
      <c r="L6" s="44"/>
      <c r="M6" s="46"/>
      <c r="N6" s="46"/>
      <c r="O6" s="46"/>
      <c r="P6" s="46"/>
      <c r="Q6" s="46"/>
      <c r="R6" s="47"/>
      <c r="S6" s="48"/>
      <c r="T6" s="48"/>
      <c r="U6" s="48"/>
      <c r="V6" s="48"/>
      <c r="W6" s="49"/>
      <c r="AD6" t="s">
        <v>11</v>
      </c>
      <c r="AE6" t="s">
        <v>30</v>
      </c>
    </row>
    <row r="7" spans="1:31" x14ac:dyDescent="0.25">
      <c r="A7" s="17" t="s">
        <v>31</v>
      </c>
      <c r="B7" s="50" t="s">
        <v>26</v>
      </c>
      <c r="C7" s="19" t="e">
        <f>IF(COUNTA(B7)&gt;0,INDEX(Data!$B:$B,MATCH(B7,Data!$F:$F,0)),"")</f>
        <v>#N/A</v>
      </c>
      <c r="D7" s="20" t="e">
        <f>1-C7/C3</f>
        <v>#N/A</v>
      </c>
      <c r="E7" s="21" t="e">
        <f>C7/C2</f>
        <v>#N/A</v>
      </c>
      <c r="F7" s="22" t="e">
        <f>IF(COUNTA(B7)&gt;0,INDEX(Data!$C:$C,MATCH(B7,Data!$F:$F,0)),"")</f>
        <v>#N/A</v>
      </c>
      <c r="G7" s="20" t="e">
        <f>1-F7/F3</f>
        <v>#N/A</v>
      </c>
      <c r="H7" s="21" t="e">
        <f t="shared" si="0"/>
        <v>#N/A</v>
      </c>
      <c r="I7" s="22" t="e">
        <f>IF(COUNTA(B7)&gt;0,INDEX(Data!$D:$D,MATCH(B7,Data!$F:$F,0)),"")</f>
        <v>#N/A</v>
      </c>
      <c r="J7" s="20" t="e">
        <f>1-I7/I3</f>
        <v>#N/A</v>
      </c>
      <c r="K7" s="21" t="e">
        <f t="shared" si="1"/>
        <v>#N/A</v>
      </c>
      <c r="L7" s="22">
        <v>20</v>
      </c>
      <c r="M7" s="23">
        <v>0.3</v>
      </c>
      <c r="N7" s="23">
        <v>3</v>
      </c>
      <c r="R7" s="36"/>
      <c r="W7" s="38"/>
      <c r="AD7" t="s">
        <v>12</v>
      </c>
      <c r="AE7" t="s">
        <v>33</v>
      </c>
    </row>
    <row r="8" spans="1:31" x14ac:dyDescent="0.25">
      <c r="A8" s="37" t="s">
        <v>31</v>
      </c>
      <c r="B8" s="38" t="s">
        <v>34</v>
      </c>
      <c r="C8" s="51" t="e">
        <f>IF(COUNTA(B8)&gt;0,INDEX(Data!$B:$B,MATCH(B8,Data!$F:$F,0)),"")</f>
        <v>#N/A</v>
      </c>
      <c r="D8" s="33" t="e">
        <f>1-C8/C3</f>
        <v>#N/A</v>
      </c>
      <c r="E8" s="52" t="e">
        <f>C8/C2</f>
        <v>#N/A</v>
      </c>
      <c r="F8" s="35" t="e">
        <f>IF(COUNTA(B8)&gt;0,INDEX(Data!$C:$C,MATCH(B8,Data!$F:$F,0)),"")</f>
        <v>#N/A</v>
      </c>
      <c r="G8" s="33" t="e">
        <f>1-F8/F3</f>
        <v>#N/A</v>
      </c>
      <c r="H8" s="52" t="e">
        <f t="shared" si="0"/>
        <v>#N/A</v>
      </c>
      <c r="I8" s="35" t="e">
        <f>IF(COUNTA(B8)&gt;0,INDEX(Data!$D:$D,MATCH(B8,Data!$F:$F,0)),"")</f>
        <v>#N/A</v>
      </c>
      <c r="J8" s="33" t="e">
        <f>1-I8/I3</f>
        <v>#N/A</v>
      </c>
      <c r="K8" s="52" t="e">
        <f t="shared" si="1"/>
        <v>#N/A</v>
      </c>
      <c r="L8" s="35">
        <v>20</v>
      </c>
      <c r="M8" s="53">
        <v>0.5</v>
      </c>
      <c r="N8" s="53">
        <v>5</v>
      </c>
      <c r="R8" s="36"/>
      <c r="W8" s="38"/>
      <c r="AD8" t="s">
        <v>13</v>
      </c>
      <c r="AE8" t="s">
        <v>36</v>
      </c>
    </row>
    <row r="9" spans="1:31" x14ac:dyDescent="0.25">
      <c r="A9" s="54" t="s">
        <v>31</v>
      </c>
      <c r="B9" s="55" t="s">
        <v>37</v>
      </c>
      <c r="C9" s="56" t="e">
        <f>IF(COUNTA(B9)&gt;0,INDEX(Data!$B:$B,MATCH(B9,Data!$F:$F,0)),"")</f>
        <v>#N/A</v>
      </c>
      <c r="D9" s="57" t="e">
        <f>1-C9/C3</f>
        <v>#N/A</v>
      </c>
      <c r="E9" s="58" t="e">
        <f>C9/C2</f>
        <v>#N/A</v>
      </c>
      <c r="F9" s="59" t="e">
        <f>IF(COUNTA(B9)&gt;0,INDEX(Data!$C:$C,MATCH(B9,Data!$F:$F,0)),"")</f>
        <v>#N/A</v>
      </c>
      <c r="G9" s="57" t="e">
        <f>1-F9/F3</f>
        <v>#N/A</v>
      </c>
      <c r="H9" s="58" t="e">
        <f t="shared" si="0"/>
        <v>#N/A</v>
      </c>
      <c r="I9" s="59" t="e">
        <f>IF(COUNTA(B9)&gt;0,INDEX(Data!$D:$D,MATCH(B9,Data!$F:$F,0)),"")</f>
        <v>#N/A</v>
      </c>
      <c r="J9" s="57" t="e">
        <f>1-I9/I3</f>
        <v>#N/A</v>
      </c>
      <c r="K9" s="58" t="e">
        <f t="shared" si="1"/>
        <v>#N/A</v>
      </c>
      <c r="L9" s="59">
        <v>20</v>
      </c>
      <c r="M9" s="60">
        <v>0.5</v>
      </c>
      <c r="N9" s="60">
        <v>3</v>
      </c>
      <c r="R9" s="36"/>
      <c r="W9" s="38"/>
    </row>
    <row r="10" spans="1:31" x14ac:dyDescent="0.25">
      <c r="A10" s="48"/>
      <c r="B10" s="49"/>
      <c r="C10" s="61" t="str">
        <f>IF(COUNTA(B10)&gt;0,INDEX(Data!$B:$B,MATCH(B10,Data!$F:$F,0)),"")</f>
        <v/>
      </c>
      <c r="D10" s="45"/>
      <c r="E10" s="62"/>
      <c r="F10" s="46" t="str">
        <f>IF(COUNTA(B10)&gt;0,INDEX(Data!$C:$C,MATCH(B10,Data!$F:$F,0)),"")</f>
        <v/>
      </c>
      <c r="G10" s="45"/>
      <c r="H10" s="62" t="str">
        <f t="shared" si="0"/>
        <v/>
      </c>
      <c r="I10" s="46" t="str">
        <f>IF(COUNTA(B10)&gt;0,INDEX(Data!$D:$D,MATCH(B10,Data!$F:$F,0)),"")</f>
        <v/>
      </c>
      <c r="J10" s="45"/>
      <c r="K10" s="62" t="str">
        <f t="shared" si="1"/>
        <v/>
      </c>
      <c r="L10" s="46"/>
      <c r="M10" s="46"/>
      <c r="N10" s="46"/>
      <c r="O10" s="46"/>
      <c r="P10" s="46"/>
      <c r="Q10" s="46"/>
      <c r="R10" s="47"/>
      <c r="S10" s="48"/>
      <c r="T10" s="48"/>
      <c r="U10" s="48"/>
      <c r="V10" s="48"/>
      <c r="W10" s="49"/>
      <c r="AD10" t="s">
        <v>14</v>
      </c>
    </row>
    <row r="11" spans="1:31" x14ac:dyDescent="0.25">
      <c r="A11" s="17" t="s">
        <v>40</v>
      </c>
      <c r="B11" s="50" t="s">
        <v>29</v>
      </c>
      <c r="C11" s="19" t="e">
        <f>IF(COUNTA(B11)&gt;0,INDEX(Data!$B:$B,MATCH(B11,Data!$F:$F,0)),"")</f>
        <v>#N/A</v>
      </c>
      <c r="D11" s="20" t="e">
        <f>1-C11/C7</f>
        <v>#N/A</v>
      </c>
      <c r="E11" s="21" t="e">
        <f>C11/C2</f>
        <v>#N/A</v>
      </c>
      <c r="F11" s="22" t="e">
        <f>IF(COUNTA(B11)&gt;0,INDEX(Data!$C:$C,MATCH(B11,Data!$F:$F,0)),"")</f>
        <v>#N/A</v>
      </c>
      <c r="G11" s="20" t="e">
        <f>1-F11/F7</f>
        <v>#N/A</v>
      </c>
      <c r="H11" s="21" t="e">
        <f t="shared" si="0"/>
        <v>#N/A</v>
      </c>
      <c r="I11" s="22" t="e">
        <f>IF(COUNTA(B11)&gt;0,INDEX(Data!$D:$D,MATCH(B11,Data!$F:$F,0)),"")</f>
        <v>#N/A</v>
      </c>
      <c r="J11" s="20" t="e">
        <f>1-I11/I7</f>
        <v>#N/A</v>
      </c>
      <c r="K11" s="21" t="e">
        <f t="shared" si="1"/>
        <v>#N/A</v>
      </c>
      <c r="L11" s="22">
        <v>20</v>
      </c>
      <c r="M11" s="22">
        <v>0.3</v>
      </c>
      <c r="N11" s="22">
        <v>3</v>
      </c>
      <c r="O11" s="23">
        <v>3</v>
      </c>
      <c r="R11" s="36"/>
      <c r="W11" s="38"/>
      <c r="AD11" t="s">
        <v>15</v>
      </c>
    </row>
    <row r="12" spans="1:31" x14ac:dyDescent="0.25">
      <c r="A12" s="63" t="s">
        <v>40</v>
      </c>
      <c r="B12" s="64" t="s">
        <v>42</v>
      </c>
      <c r="C12" s="65" t="e">
        <f>IF(COUNTA(B12)&gt;0,INDEX(Data!$B:$B,MATCH(B12,Data!$F:$F,0)),"")</f>
        <v>#N/A</v>
      </c>
      <c r="D12" s="66" t="e">
        <f>1-C12/C7</f>
        <v>#N/A</v>
      </c>
      <c r="E12" s="67" t="e">
        <f>C12/C2</f>
        <v>#N/A</v>
      </c>
      <c r="F12" s="68" t="e">
        <f>IF(COUNTA(B12)&gt;0,INDEX(Data!$C:$C,MATCH(B12,Data!$F:$F,0)),"")</f>
        <v>#N/A</v>
      </c>
      <c r="G12" s="66" t="e">
        <f>1-F12/F7</f>
        <v>#N/A</v>
      </c>
      <c r="H12" s="67" t="e">
        <f t="shared" si="0"/>
        <v>#N/A</v>
      </c>
      <c r="I12" s="68" t="e">
        <f>IF(COUNTA(B12)&gt;0,INDEX(Data!$D:$D,MATCH(B12,Data!$F:$F,0)),"")</f>
        <v>#N/A</v>
      </c>
      <c r="J12" s="66" t="e">
        <f>1-I12/I7</f>
        <v>#N/A</v>
      </c>
      <c r="K12" s="67" t="e">
        <f t="shared" si="1"/>
        <v>#N/A</v>
      </c>
      <c r="L12" s="68">
        <v>20</v>
      </c>
      <c r="M12" s="68">
        <v>0.3</v>
      </c>
      <c r="N12" s="68">
        <v>3</v>
      </c>
      <c r="O12" s="69">
        <v>5</v>
      </c>
      <c r="R12" s="36"/>
      <c r="W12" s="38"/>
      <c r="AD12" t="s">
        <v>16</v>
      </c>
    </row>
    <row r="13" spans="1:31" x14ac:dyDescent="0.25">
      <c r="A13" s="70" t="s">
        <v>40</v>
      </c>
      <c r="B13" s="71" t="s">
        <v>44</v>
      </c>
      <c r="C13" s="72" t="e">
        <f>IF(COUNTA(B13)&gt;0,INDEX(Data!$B:$B,MATCH(B13,Data!$F:$F,0)),"")</f>
        <v>#N/A</v>
      </c>
      <c r="D13" s="73" t="e">
        <f>1-C13/C7</f>
        <v>#N/A</v>
      </c>
      <c r="E13" s="74" t="e">
        <f>C13/C2</f>
        <v>#N/A</v>
      </c>
      <c r="F13" s="75" t="e">
        <f>IF(COUNTA(B13)&gt;0,INDEX(Data!$C:$C,MATCH(B13,Data!$F:$F,0)),"")</f>
        <v>#N/A</v>
      </c>
      <c r="G13" s="73" t="e">
        <f>1-F13/F7</f>
        <v>#N/A</v>
      </c>
      <c r="H13" s="74" t="e">
        <f t="shared" si="0"/>
        <v>#N/A</v>
      </c>
      <c r="I13" s="75" t="e">
        <f>IF(COUNTA(B13)&gt;0,INDEX(Data!$D:$D,MATCH(B13,Data!$F:$F,0)),"")</f>
        <v>#N/A</v>
      </c>
      <c r="J13" s="73" t="e">
        <f>1-I13/I7</f>
        <v>#N/A</v>
      </c>
      <c r="K13" s="74" t="e">
        <f t="shared" si="1"/>
        <v>#N/A</v>
      </c>
      <c r="L13" s="75">
        <v>20</v>
      </c>
      <c r="M13" s="75">
        <v>0.3</v>
      </c>
      <c r="N13" s="75">
        <v>3</v>
      </c>
      <c r="O13" s="76">
        <v>10</v>
      </c>
      <c r="R13" s="36"/>
      <c r="W13" s="38"/>
      <c r="AD13" t="s">
        <v>17</v>
      </c>
    </row>
    <row r="14" spans="1:31" x14ac:dyDescent="0.25">
      <c r="A14" s="77"/>
      <c r="B14" s="78"/>
      <c r="C14" s="79" t="str">
        <f>IF(COUNTA(B14)&gt;0,INDEX(Data!$B:$B,MATCH(B14,Data!$F:$F,0)),"")</f>
        <v/>
      </c>
      <c r="D14" s="80"/>
      <c r="E14" s="81"/>
      <c r="F14" s="82" t="str">
        <f>IF(COUNTA(B14)&gt;0,INDEX(Data!$C:$C,MATCH(B14,Data!$F:$F,0)),"")</f>
        <v/>
      </c>
      <c r="G14" s="80"/>
      <c r="H14" s="81" t="str">
        <f t="shared" si="0"/>
        <v/>
      </c>
      <c r="I14" s="82" t="str">
        <f>IF(COUNTA(B14)&gt;0,INDEX(Data!$D:$D,MATCH(B14,Data!$F:$F,0)),"")</f>
        <v/>
      </c>
      <c r="J14" s="80"/>
      <c r="K14" s="81" t="str">
        <f t="shared" si="1"/>
        <v/>
      </c>
      <c r="L14" s="82"/>
      <c r="M14" s="82"/>
      <c r="N14" s="82"/>
      <c r="O14" s="82"/>
      <c r="P14" s="82"/>
      <c r="Q14" s="82"/>
      <c r="R14" s="83"/>
      <c r="S14" s="77"/>
      <c r="T14" s="77"/>
      <c r="U14" s="77"/>
      <c r="V14" s="77"/>
      <c r="W14" s="78"/>
      <c r="AD14" t="s">
        <v>18</v>
      </c>
    </row>
    <row r="15" spans="1:31" x14ac:dyDescent="0.25">
      <c r="A15" s="54" t="s">
        <v>40</v>
      </c>
      <c r="B15" s="55" t="s">
        <v>47</v>
      </c>
      <c r="C15" s="56" t="e">
        <f>IF(COUNTA(B15)&gt;0,INDEX(Data!$B:$B,MATCH(B15,Data!$F:$F,0)),"")</f>
        <v>#N/A</v>
      </c>
      <c r="D15" s="57" t="e">
        <f>1-C15/C9</f>
        <v>#N/A</v>
      </c>
      <c r="E15" s="58" t="e">
        <f>C15/C2</f>
        <v>#N/A</v>
      </c>
      <c r="F15" s="59" t="e">
        <f>IF(COUNTA(B15)&gt;0,INDEX(Data!$C:$C,MATCH(B15,Data!$F:$F,0)),"")</f>
        <v>#N/A</v>
      </c>
      <c r="G15" s="57" t="e">
        <f>1-F15/F9</f>
        <v>#N/A</v>
      </c>
      <c r="H15" s="58" t="e">
        <f t="shared" si="0"/>
        <v>#N/A</v>
      </c>
      <c r="I15" s="59" t="e">
        <f>IF(COUNTA(B15)&gt;0,INDEX(Data!$D:$D,MATCH(B15,Data!$F:$F,0)),"")</f>
        <v>#N/A</v>
      </c>
      <c r="J15" s="57" t="e">
        <f>1-I15/I9</f>
        <v>#N/A</v>
      </c>
      <c r="K15" s="58" t="e">
        <f t="shared" si="1"/>
        <v>#N/A</v>
      </c>
      <c r="L15" s="59">
        <v>20</v>
      </c>
      <c r="M15" s="59">
        <v>0.5</v>
      </c>
      <c r="N15" s="59">
        <v>3</v>
      </c>
      <c r="O15" s="60">
        <v>3</v>
      </c>
      <c r="R15" s="36"/>
      <c r="W15" s="38"/>
    </row>
    <row r="16" spans="1:31" x14ac:dyDescent="0.25">
      <c r="A16" s="84" t="s">
        <v>40</v>
      </c>
      <c r="B16" s="85" t="s">
        <v>49</v>
      </c>
      <c r="C16" s="86" t="e">
        <f>IF(COUNTA(B16)&gt;0,INDEX(Data!$B:$B,MATCH(B16,Data!$F:$F,0)),"")</f>
        <v>#N/A</v>
      </c>
      <c r="D16" s="87" t="e">
        <f>1-C16/C9</f>
        <v>#N/A</v>
      </c>
      <c r="E16" s="88" t="e">
        <f>C16/C2</f>
        <v>#N/A</v>
      </c>
      <c r="F16" s="89" t="e">
        <f>IF(COUNTA(B16)&gt;0,INDEX(Data!$C:$C,MATCH(B16,Data!$F:$F,0)),"")</f>
        <v>#N/A</v>
      </c>
      <c r="G16" s="87" t="e">
        <f>1-F16/F9</f>
        <v>#N/A</v>
      </c>
      <c r="H16" s="88" t="e">
        <f t="shared" si="0"/>
        <v>#N/A</v>
      </c>
      <c r="I16" s="89" t="e">
        <f>IF(COUNTA(B16)&gt;0,INDEX(Data!$D:$D,MATCH(B16,Data!$F:$F,0)),"")</f>
        <v>#N/A</v>
      </c>
      <c r="J16" s="87" t="e">
        <f>1-I16/I9</f>
        <v>#N/A</v>
      </c>
      <c r="K16" s="88" t="e">
        <f t="shared" si="1"/>
        <v>#N/A</v>
      </c>
      <c r="L16" s="89">
        <v>20</v>
      </c>
      <c r="M16" s="89">
        <v>0.5</v>
      </c>
      <c r="N16" s="89">
        <v>3</v>
      </c>
      <c r="O16" s="90">
        <v>5</v>
      </c>
      <c r="R16" s="36"/>
      <c r="W16" s="38"/>
    </row>
    <row r="17" spans="1:23" x14ac:dyDescent="0.25">
      <c r="A17" s="37" t="s">
        <v>40</v>
      </c>
      <c r="B17" s="38" t="s">
        <v>51</v>
      </c>
      <c r="C17" s="91" t="e">
        <f>IF(COUNTA(B17)&gt;0,INDEX(Data!$B:$B,MATCH(B17,Data!$F:$F,0)),"")</f>
        <v>#N/A</v>
      </c>
      <c r="D17" s="33" t="e">
        <f>1-C17/C9</f>
        <v>#N/A</v>
      </c>
      <c r="E17" s="52" t="e">
        <f>C17/C2</f>
        <v>#N/A</v>
      </c>
      <c r="F17" s="35" t="e">
        <f>IF(COUNTA(B17)&gt;0,INDEX(Data!$C:$C,MATCH(B17,Data!$F:$F,0)),"")</f>
        <v>#N/A</v>
      </c>
      <c r="G17" s="33" t="e">
        <f>1-F17/F9</f>
        <v>#N/A</v>
      </c>
      <c r="H17" s="52" t="e">
        <f t="shared" si="0"/>
        <v>#N/A</v>
      </c>
      <c r="I17" s="35" t="e">
        <f>IF(COUNTA(B17)&gt;0,INDEX(Data!$D:$D,MATCH(B17,Data!$F:$F,0)),"")</f>
        <v>#N/A</v>
      </c>
      <c r="J17" s="33" t="e">
        <f>1-I17/I9</f>
        <v>#N/A</v>
      </c>
      <c r="K17" s="52" t="e">
        <f t="shared" si="1"/>
        <v>#N/A</v>
      </c>
      <c r="L17" s="35">
        <v>20</v>
      </c>
      <c r="M17" s="35">
        <v>0.5</v>
      </c>
      <c r="N17" s="35">
        <v>3</v>
      </c>
      <c r="O17" s="34">
        <v>10</v>
      </c>
      <c r="R17" s="36"/>
      <c r="W17" s="38"/>
    </row>
    <row r="18" spans="1:23" x14ac:dyDescent="0.25">
      <c r="A18" s="48"/>
      <c r="B18" s="49"/>
      <c r="C18" s="61" t="str">
        <f>IF(COUNTA(B18)&gt;0,INDEX(Data!$B:$B,MATCH(B18,Data!$F:$F,0)),"")</f>
        <v/>
      </c>
      <c r="D18" s="45"/>
      <c r="E18" s="62"/>
      <c r="F18" s="46" t="str">
        <f>IF(COUNTA(B18)&gt;0,INDEX(Data!$C:$C,MATCH(B18,Data!$F:$F,0)),"")</f>
        <v/>
      </c>
      <c r="G18" s="45"/>
      <c r="H18" s="62" t="str">
        <f t="shared" si="0"/>
        <v/>
      </c>
      <c r="I18" s="46" t="str">
        <f>IF(COUNTA(B18)&gt;0,INDEX(Data!$D:$D,MATCH(B18,Data!$F:$F,0)),"")</f>
        <v/>
      </c>
      <c r="J18" s="45"/>
      <c r="K18" s="62" t="str">
        <f t="shared" si="1"/>
        <v/>
      </c>
      <c r="L18" s="46"/>
      <c r="M18" s="46"/>
      <c r="N18" s="46"/>
      <c r="O18" s="46"/>
      <c r="P18" s="46"/>
      <c r="Q18" s="46"/>
      <c r="R18" s="47"/>
      <c r="S18" s="48"/>
      <c r="T18" s="48"/>
      <c r="U18" s="48"/>
      <c r="V18" s="48"/>
      <c r="W18" s="49"/>
    </row>
    <row r="19" spans="1:23" x14ac:dyDescent="0.25">
      <c r="A19" s="17" t="s">
        <v>54</v>
      </c>
      <c r="B19" s="50" t="s">
        <v>55</v>
      </c>
      <c r="C19" s="19" t="e">
        <f>IF(COUNTA(B19)&gt;0,INDEX(Data!$B:$B,MATCH(B19,Data!$F:$F,0)),"")</f>
        <v>#N/A</v>
      </c>
      <c r="D19" s="20" t="e">
        <f>1-C19/C11</f>
        <v>#N/A</v>
      </c>
      <c r="E19" s="21" t="e">
        <f>C19/C2</f>
        <v>#N/A</v>
      </c>
      <c r="F19" s="22" t="e">
        <f>IF(COUNTA(B19)&gt;0,INDEX(Data!$C:$C,MATCH(B19,Data!$F:$F,0)),"")</f>
        <v>#N/A</v>
      </c>
      <c r="G19" s="20" t="e">
        <f>1-F19/F11</f>
        <v>#N/A</v>
      </c>
      <c r="H19" s="21" t="e">
        <f t="shared" si="0"/>
        <v>#N/A</v>
      </c>
      <c r="I19" s="22" t="e">
        <f>IF(COUNTA(B19)&gt;0,INDEX(Data!$D:$D,MATCH(B19,Data!$F:$F,0)),"")</f>
        <v>#N/A</v>
      </c>
      <c r="J19" s="20" t="e">
        <f>1-I19/I11</f>
        <v>#N/A</v>
      </c>
      <c r="K19" s="21" t="e">
        <f t="shared" si="1"/>
        <v>#N/A</v>
      </c>
      <c r="L19" s="22">
        <v>20</v>
      </c>
      <c r="M19" s="23" t="s">
        <v>56</v>
      </c>
      <c r="N19" s="22">
        <v>3</v>
      </c>
      <c r="O19" s="22">
        <v>3</v>
      </c>
      <c r="R19" s="36"/>
      <c r="W19" s="38"/>
    </row>
    <row r="20" spans="1:23" x14ac:dyDescent="0.25">
      <c r="A20" s="63" t="s">
        <v>54</v>
      </c>
      <c r="B20" s="64" t="s">
        <v>58</v>
      </c>
      <c r="C20" s="65" t="e">
        <f>IF(COUNTA(B20)&gt;0,INDEX(Data!$B:$B,MATCH(B20,Data!$F:$F,0)),"")</f>
        <v>#N/A</v>
      </c>
      <c r="D20" s="66" t="e">
        <f>1-C20/C12</f>
        <v>#N/A</v>
      </c>
      <c r="E20" s="67" t="e">
        <f>C20/C2</f>
        <v>#N/A</v>
      </c>
      <c r="F20" s="68" t="e">
        <f>IF(COUNTA(B20)&gt;0,INDEX(Data!$C:$C,MATCH(B20,Data!$F:$F,0)),"")</f>
        <v>#N/A</v>
      </c>
      <c r="G20" s="66" t="e">
        <f>1-F20/F12</f>
        <v>#N/A</v>
      </c>
      <c r="H20" s="67" t="e">
        <f t="shared" si="0"/>
        <v>#N/A</v>
      </c>
      <c r="I20" s="68" t="e">
        <f>IF(COUNTA(B20)&gt;0,INDEX(Data!$D:$D,MATCH(B20,Data!$F:$F,0)),"")</f>
        <v>#N/A</v>
      </c>
      <c r="J20" s="66" t="e">
        <f>1-I20/I12</f>
        <v>#N/A</v>
      </c>
      <c r="K20" s="67" t="e">
        <f t="shared" si="1"/>
        <v>#N/A</v>
      </c>
      <c r="L20" s="68">
        <v>20</v>
      </c>
      <c r="M20" s="69" t="s">
        <v>56</v>
      </c>
      <c r="N20" s="68">
        <v>3</v>
      </c>
      <c r="O20" s="68">
        <v>5</v>
      </c>
      <c r="R20" s="36"/>
      <c r="W20" s="38"/>
    </row>
    <row r="21" spans="1:23" x14ac:dyDescent="0.25">
      <c r="A21" s="70" t="s">
        <v>54</v>
      </c>
      <c r="B21" s="71" t="s">
        <v>60</v>
      </c>
      <c r="C21" s="72" t="e">
        <f>IF(COUNTA(B21)&gt;0,INDEX(Data!$B:$B,MATCH(B21,Data!$F:$F,0)),"")</f>
        <v>#N/A</v>
      </c>
      <c r="D21" s="73" t="e">
        <f>1-C21/C13</f>
        <v>#N/A</v>
      </c>
      <c r="E21" s="74" t="e">
        <f>C21/C2</f>
        <v>#N/A</v>
      </c>
      <c r="F21" s="75" t="e">
        <f>IF(COUNTA(B21)&gt;0,INDEX(Data!$C:$C,MATCH(B21,Data!$F:$F,0)),"")</f>
        <v>#N/A</v>
      </c>
      <c r="G21" s="73" t="e">
        <f>1-F21/F13</f>
        <v>#N/A</v>
      </c>
      <c r="H21" s="74" t="e">
        <f t="shared" si="0"/>
        <v>#N/A</v>
      </c>
      <c r="I21" s="75" t="e">
        <f>IF(COUNTA(B21)&gt;0,INDEX(Data!$D:$D,MATCH(B21,Data!$F:$F,0)),"")</f>
        <v>#N/A</v>
      </c>
      <c r="J21" s="73" t="e">
        <f>1-I21/I13</f>
        <v>#N/A</v>
      </c>
      <c r="K21" s="74" t="e">
        <f t="shared" si="1"/>
        <v>#N/A</v>
      </c>
      <c r="L21" s="75">
        <v>20</v>
      </c>
      <c r="M21" s="76" t="s">
        <v>56</v>
      </c>
      <c r="N21" s="75">
        <v>3</v>
      </c>
      <c r="O21" s="75">
        <v>10</v>
      </c>
      <c r="R21" s="36"/>
      <c r="W21" s="38"/>
    </row>
    <row r="22" spans="1:23" x14ac:dyDescent="0.25">
      <c r="A22" s="77"/>
      <c r="B22" s="78"/>
      <c r="C22" s="79" t="str">
        <f>IF(COUNTA(B22)&gt;0,INDEX(Data!$B:$B,MATCH(B22,Data!$F:$F,0)),"")</f>
        <v/>
      </c>
      <c r="D22" s="80"/>
      <c r="E22" s="81"/>
      <c r="F22" s="82" t="str">
        <f>IF(COUNTA(B22)&gt;0,INDEX(Data!$C:$C,MATCH(B22,Data!$F:$F,0)),"")</f>
        <v/>
      </c>
      <c r="G22" s="80"/>
      <c r="H22" s="81" t="str">
        <f t="shared" si="0"/>
        <v/>
      </c>
      <c r="I22" s="82" t="str">
        <f>IF(COUNTA(B22)&gt;0,INDEX(Data!$D:$D,MATCH(B22,Data!$F:$F,0)),"")</f>
        <v/>
      </c>
      <c r="J22" s="80"/>
      <c r="K22" s="81" t="str">
        <f t="shared" si="1"/>
        <v/>
      </c>
      <c r="L22" s="82"/>
      <c r="M22" s="92"/>
      <c r="N22" s="82"/>
      <c r="O22" s="82"/>
      <c r="P22" s="82"/>
      <c r="Q22" s="82"/>
      <c r="R22" s="83"/>
      <c r="S22" s="77"/>
      <c r="T22" s="77"/>
      <c r="U22" s="77"/>
      <c r="V22" s="77"/>
      <c r="W22" s="78"/>
    </row>
    <row r="23" spans="1:23" x14ac:dyDescent="0.25">
      <c r="A23" s="54" t="s">
        <v>54</v>
      </c>
      <c r="B23" s="55" t="s">
        <v>62</v>
      </c>
      <c r="C23" s="56" t="e">
        <f>IF(COUNTA(B23)&gt;0,INDEX(Data!$B:$B,MATCH(B23,Data!$F:$F,0)),"")</f>
        <v>#N/A</v>
      </c>
      <c r="D23" s="57" t="e">
        <f>1-C23/C15</f>
        <v>#N/A</v>
      </c>
      <c r="E23" s="58" t="e">
        <f>C23/C2</f>
        <v>#N/A</v>
      </c>
      <c r="F23" s="59" t="e">
        <f>IF(COUNTA(B23)&gt;0,INDEX(Data!$C:$C,MATCH(B23,Data!$F:$F,0)),"")</f>
        <v>#N/A</v>
      </c>
      <c r="G23" s="57" t="e">
        <f>1-F23/F15</f>
        <v>#N/A</v>
      </c>
      <c r="H23" s="58" t="e">
        <f t="shared" si="0"/>
        <v>#N/A</v>
      </c>
      <c r="I23" s="59" t="e">
        <f>IF(COUNTA(B23)&gt;0,INDEX(Data!$D:$D,MATCH(B23,Data!$F:$F,0)),"")</f>
        <v>#N/A</v>
      </c>
      <c r="J23" s="57" t="e">
        <f>1-I23/I15</f>
        <v>#N/A</v>
      </c>
      <c r="K23" s="58" t="e">
        <f t="shared" si="1"/>
        <v>#N/A</v>
      </c>
      <c r="L23" s="59">
        <v>20</v>
      </c>
      <c r="M23" s="60">
        <v>0.6</v>
      </c>
      <c r="N23" s="59">
        <v>3</v>
      </c>
      <c r="O23" s="59">
        <v>3</v>
      </c>
      <c r="R23" s="36"/>
      <c r="W23" s="38"/>
    </row>
    <row r="24" spans="1:23" x14ac:dyDescent="0.25">
      <c r="A24" s="93"/>
      <c r="B24" s="94"/>
      <c r="C24" s="95" t="str">
        <f>IF(COUNTA(B24)&gt;0,INDEX(Data!$B:$B,MATCH(B24,Data!$F:$F,0)),"")</f>
        <v/>
      </c>
      <c r="D24" s="96"/>
      <c r="E24" s="97"/>
      <c r="F24" s="98" t="str">
        <f>IF(COUNTA(B24)&gt;0,INDEX(Data!$C:$C,MATCH(B24,Data!$F:$F,0)),"")</f>
        <v/>
      </c>
      <c r="G24" s="96"/>
      <c r="H24" s="97" t="str">
        <f t="shared" si="0"/>
        <v/>
      </c>
      <c r="I24" s="98" t="str">
        <f>IF(COUNTA(B24)&gt;0,INDEX(Data!$D:$D,MATCH(B24,Data!$F:$F,0)),"")</f>
        <v/>
      </c>
      <c r="J24" s="96"/>
      <c r="K24" s="97" t="str">
        <f t="shared" si="1"/>
        <v/>
      </c>
      <c r="L24" s="98"/>
      <c r="M24" s="92"/>
      <c r="N24" s="98"/>
      <c r="O24" s="98"/>
      <c r="P24" s="82"/>
      <c r="Q24" s="82"/>
      <c r="R24" s="83"/>
      <c r="S24" s="77"/>
      <c r="T24" s="77"/>
      <c r="U24" s="77"/>
      <c r="V24" s="77"/>
      <c r="W24" s="78"/>
    </row>
    <row r="25" spans="1:23" x14ac:dyDescent="0.25">
      <c r="A25" s="84" t="s">
        <v>54</v>
      </c>
      <c r="B25" s="85" t="s">
        <v>63</v>
      </c>
      <c r="C25" s="86" t="e">
        <f>IF(COUNTA(B25)&gt;0,INDEX(Data!$B:$B,MATCH(B25,Data!$F:$F,0)),"")</f>
        <v>#N/A</v>
      </c>
      <c r="D25" s="87" t="e">
        <f>1-C25/C16</f>
        <v>#N/A</v>
      </c>
      <c r="E25" s="88" t="e">
        <f>C25/C2</f>
        <v>#N/A</v>
      </c>
      <c r="F25" s="84" t="e">
        <f>IF(COUNTA(B25)&gt;0,INDEX(Data!$C:$C,MATCH(B25,Data!$F:$F,0)),"")</f>
        <v>#N/A</v>
      </c>
      <c r="G25" s="87" t="e">
        <f>1-F25/F16</f>
        <v>#N/A</v>
      </c>
      <c r="H25" s="85" t="e">
        <f t="shared" si="0"/>
        <v>#N/A</v>
      </c>
      <c r="I25" s="89" t="e">
        <f>IF(COUNTA(B25)&gt;0,INDEX(Data!$D:$D,MATCH(B25,Data!$F:$F,0)),"")</f>
        <v>#N/A</v>
      </c>
      <c r="J25" s="87" t="e">
        <f>1-I25/I16</f>
        <v>#N/A</v>
      </c>
      <c r="K25" s="88" t="e">
        <f t="shared" si="1"/>
        <v>#N/A</v>
      </c>
      <c r="L25" s="89">
        <v>20</v>
      </c>
      <c r="M25" s="90">
        <v>0.6</v>
      </c>
      <c r="N25" s="89">
        <v>3</v>
      </c>
      <c r="O25" s="89">
        <v>5</v>
      </c>
      <c r="R25" s="36"/>
      <c r="W25" s="38"/>
    </row>
    <row r="26" spans="1:23" x14ac:dyDescent="0.25">
      <c r="A26" s="48"/>
      <c r="B26" s="49"/>
      <c r="C26" s="61" t="str">
        <f>IF(COUNTA(B26)&gt;0,INDEX(Data!$B:$B,MATCH(B26,Data!$F:$F,0)),"")</f>
        <v/>
      </c>
      <c r="D26" s="45"/>
      <c r="E26" s="62"/>
      <c r="F26" s="48" t="str">
        <f>IF(COUNTA(B26)&gt;0,INDEX(Data!$C:$C,MATCH(B26,Data!$F:$F,0)),"")</f>
        <v/>
      </c>
      <c r="G26" s="48"/>
      <c r="H26" s="49" t="str">
        <f t="shared" si="0"/>
        <v/>
      </c>
      <c r="I26" s="46" t="str">
        <f>IF(COUNTA(B26)&gt;0,INDEX(Data!$D:$D,MATCH(B26,Data!$F:$F,0)),"")</f>
        <v/>
      </c>
      <c r="J26" s="99"/>
      <c r="K26" s="62" t="str">
        <f t="shared" si="1"/>
        <v/>
      </c>
      <c r="L26" s="46"/>
      <c r="M26" s="100"/>
      <c r="N26" s="46"/>
      <c r="O26" s="46"/>
      <c r="P26" s="46"/>
      <c r="Q26" s="46"/>
      <c r="R26" s="47"/>
      <c r="S26" s="48"/>
      <c r="T26" s="48"/>
      <c r="U26" s="48"/>
      <c r="V26" s="48"/>
      <c r="W26" s="49"/>
    </row>
    <row r="27" spans="1:23" x14ac:dyDescent="0.25">
      <c r="A27" s="17" t="s">
        <v>66</v>
      </c>
      <c r="B27" s="50" t="s">
        <v>32</v>
      </c>
      <c r="C27" s="19" t="e">
        <f>IF(COUNTA(B27)&gt;0,INDEX(Data!$B:$B,MATCH(B27,Data!$F:$F,0)),"")</f>
        <v>#N/A</v>
      </c>
      <c r="D27" s="20" t="e">
        <f>1-C27/C19</f>
        <v>#N/A</v>
      </c>
      <c r="E27" s="21" t="e">
        <f>C27/C2</f>
        <v>#N/A</v>
      </c>
      <c r="F27" s="22" t="e">
        <f>IF(COUNTA(B27)&gt;0,INDEX(Data!$C:$C,MATCH(B27,Data!$F:$F,0)),"")</f>
        <v>#N/A</v>
      </c>
      <c r="G27" s="20" t="e">
        <f>1-F27/F19</f>
        <v>#N/A</v>
      </c>
      <c r="H27" s="21" t="e">
        <f t="shared" si="0"/>
        <v>#N/A</v>
      </c>
      <c r="I27" s="22" t="e">
        <f>IF(COUNTA(B27)&gt;0,INDEX(Data!$D:$D,MATCH(B27,Data!$F:$F,0)),"")</f>
        <v>#N/A</v>
      </c>
      <c r="J27" s="20" t="e">
        <f>1-I27/I19</f>
        <v>#N/A</v>
      </c>
      <c r="K27" s="21" t="e">
        <f t="shared" si="1"/>
        <v>#N/A</v>
      </c>
      <c r="L27" s="22">
        <v>20</v>
      </c>
      <c r="M27" s="22" t="s">
        <v>56</v>
      </c>
      <c r="N27" s="22">
        <v>3</v>
      </c>
      <c r="O27" s="22">
        <v>3</v>
      </c>
      <c r="P27" s="23">
        <v>0.99</v>
      </c>
      <c r="Q27" s="24"/>
      <c r="R27" s="36"/>
      <c r="W27" s="38"/>
    </row>
    <row r="28" spans="1:23" x14ac:dyDescent="0.25">
      <c r="A28" s="37" t="s">
        <v>66</v>
      </c>
      <c r="B28" s="38" t="s">
        <v>67</v>
      </c>
      <c r="C28" s="51" t="e">
        <f>IF(COUNTA(B28)&gt;0,INDEX(Data!$B:$B,MATCH(B28,Data!$F:$F,0)),"")</f>
        <v>#N/A</v>
      </c>
      <c r="D28" s="33" t="e">
        <f>1-C28/C19</f>
        <v>#N/A</v>
      </c>
      <c r="E28" s="52" t="e">
        <f>C28/C2</f>
        <v>#N/A</v>
      </c>
      <c r="F28" s="35" t="e">
        <f>IF(COUNTA(B28)&gt;0,INDEX(Data!$C:$C,MATCH(B28,Data!$F:$F,0)),"")</f>
        <v>#N/A</v>
      </c>
      <c r="G28" s="33" t="e">
        <f>1-F28/F19</f>
        <v>#N/A</v>
      </c>
      <c r="H28" s="52" t="e">
        <f t="shared" si="0"/>
        <v>#N/A</v>
      </c>
      <c r="I28" s="35" t="e">
        <f>IF(COUNTA(B28)&gt;0,INDEX(Data!$D:$D,MATCH(B28,Data!$F:$F,0)),"")</f>
        <v>#N/A</v>
      </c>
      <c r="J28" s="33" t="e">
        <f>1-I28/I19</f>
        <v>#N/A</v>
      </c>
      <c r="K28" s="52" t="e">
        <f t="shared" si="1"/>
        <v>#N/A</v>
      </c>
      <c r="L28" s="35">
        <v>20</v>
      </c>
      <c r="M28" s="35" t="s">
        <v>56</v>
      </c>
      <c r="N28" s="35">
        <v>3</v>
      </c>
      <c r="O28" s="24">
        <v>3</v>
      </c>
      <c r="P28" s="34">
        <v>0.95</v>
      </c>
      <c r="Q28" s="24"/>
      <c r="R28" s="36"/>
      <c r="W28" s="38"/>
    </row>
    <row r="29" spans="1:23" x14ac:dyDescent="0.25">
      <c r="A29" s="37" t="s">
        <v>66</v>
      </c>
      <c r="B29" s="38" t="s">
        <v>69</v>
      </c>
      <c r="C29" s="51" t="e">
        <f>IF(COUNTA(B29)&gt;0,INDEX(Data!$B:$B,MATCH(B29,Data!$F:$F,0)),"")</f>
        <v>#N/A</v>
      </c>
      <c r="D29" s="33" t="e">
        <f>1-C29/C19</f>
        <v>#N/A</v>
      </c>
      <c r="E29" s="52" t="e">
        <f>C29/C2</f>
        <v>#N/A</v>
      </c>
      <c r="F29" s="35" t="e">
        <f>IF(COUNTA(B29)&gt;0,INDEX(Data!$C:$C,MATCH(B29,Data!$F:$F,0)),"")</f>
        <v>#N/A</v>
      </c>
      <c r="G29" s="33" t="e">
        <f>1-F29/F19</f>
        <v>#N/A</v>
      </c>
      <c r="H29" s="52" t="e">
        <f t="shared" si="0"/>
        <v>#N/A</v>
      </c>
      <c r="I29" s="35" t="e">
        <f>IF(COUNTA(B29)&gt;0,INDEX(Data!$D:$D,MATCH(B29,Data!$F:$F,0)),"")</f>
        <v>#N/A</v>
      </c>
      <c r="J29" s="33" t="e">
        <f>1-I29/I19</f>
        <v>#N/A</v>
      </c>
      <c r="K29" s="52" t="e">
        <f t="shared" si="1"/>
        <v>#N/A</v>
      </c>
      <c r="L29" s="35">
        <v>20</v>
      </c>
      <c r="M29" s="35" t="s">
        <v>56</v>
      </c>
      <c r="N29" s="35">
        <v>3</v>
      </c>
      <c r="O29" s="24">
        <v>3</v>
      </c>
      <c r="P29" s="34">
        <v>0.9</v>
      </c>
      <c r="Q29" s="24"/>
      <c r="R29" s="36"/>
      <c r="W29" s="38"/>
    </row>
    <row r="30" spans="1:23" x14ac:dyDescent="0.25">
      <c r="A30" s="77"/>
      <c r="B30" s="78"/>
      <c r="C30" s="79" t="str">
        <f>IF(COUNTA(B30)&gt;0,INDEX(Data!$B:$B,MATCH(B30,Data!$F:$F,0)),"")</f>
        <v/>
      </c>
      <c r="D30" s="80"/>
      <c r="E30" s="81"/>
      <c r="F30" s="82" t="str">
        <f>IF(COUNTA(B30)&gt;0,INDEX(Data!$C:$C,MATCH(B30,Data!$F:$F,0)),"")</f>
        <v/>
      </c>
      <c r="G30" s="80"/>
      <c r="H30" s="81" t="str">
        <f t="shared" si="0"/>
        <v/>
      </c>
      <c r="I30" s="82" t="str">
        <f>IF(COUNTA(B30)&gt;0,INDEX(Data!$D:$D,MATCH(B30,Data!$F:$F,0)),"")</f>
        <v/>
      </c>
      <c r="J30" s="80"/>
      <c r="K30" s="81" t="str">
        <f t="shared" si="1"/>
        <v/>
      </c>
      <c r="L30" s="82"/>
      <c r="M30" s="82"/>
      <c r="N30" s="82"/>
      <c r="O30" s="82"/>
      <c r="P30" s="92"/>
      <c r="Q30" s="82"/>
      <c r="R30" s="83"/>
      <c r="S30" s="77"/>
      <c r="T30" s="77"/>
      <c r="U30" s="77"/>
      <c r="V30" s="77"/>
      <c r="W30" s="78"/>
    </row>
    <row r="31" spans="1:23" x14ac:dyDescent="0.25">
      <c r="A31" s="63" t="s">
        <v>66</v>
      </c>
      <c r="B31" s="64" t="s">
        <v>70</v>
      </c>
      <c r="C31" s="65" t="e">
        <f>IF(COUNTA(B31)&gt;0,INDEX(Data!$B:$B,MATCH(B31,Data!$F:$F,0)),"")</f>
        <v>#N/A</v>
      </c>
      <c r="D31" s="66" t="e">
        <f>1-C31/C20</f>
        <v>#N/A</v>
      </c>
      <c r="E31" s="67" t="e">
        <f>C31/C2</f>
        <v>#N/A</v>
      </c>
      <c r="F31" s="68" t="e">
        <f>IF(COUNTA(B31)&gt;0,INDEX(Data!$C:$C,MATCH(B31,Data!$F:$F,0)),"")</f>
        <v>#N/A</v>
      </c>
      <c r="G31" s="66" t="e">
        <f>1-F31/F20</f>
        <v>#N/A</v>
      </c>
      <c r="H31" s="67" t="e">
        <f t="shared" si="0"/>
        <v>#N/A</v>
      </c>
      <c r="I31" s="68" t="e">
        <f>IF(COUNTA(B31)&gt;0,INDEX(Data!$D:$D,MATCH(B31,Data!$F:$F,0)),"")</f>
        <v>#N/A</v>
      </c>
      <c r="J31" s="66" t="e">
        <f>1-I31/I20</f>
        <v>#N/A</v>
      </c>
      <c r="K31" s="67" t="e">
        <f t="shared" si="1"/>
        <v>#N/A</v>
      </c>
      <c r="L31" s="68">
        <v>20</v>
      </c>
      <c r="M31" s="68" t="s">
        <v>56</v>
      </c>
      <c r="N31" s="68">
        <v>3</v>
      </c>
      <c r="O31" s="68">
        <v>5</v>
      </c>
      <c r="P31" s="69">
        <v>0.9</v>
      </c>
      <c r="R31" s="36"/>
      <c r="W31" s="38"/>
    </row>
    <row r="32" spans="1:23" x14ac:dyDescent="0.25">
      <c r="A32" s="77"/>
      <c r="B32" s="78"/>
      <c r="C32" s="79" t="str">
        <f>IF(COUNTA(B32)&gt;0,INDEX(Data!$B:$B,MATCH(B32,Data!$F:$F,0)),"")</f>
        <v/>
      </c>
      <c r="D32" s="80"/>
      <c r="E32" s="81"/>
      <c r="F32" s="82" t="str">
        <f>IF(COUNTA(B32)&gt;0,INDEX(Data!$C:$C,MATCH(B32,Data!$F:$F,0)),"")</f>
        <v/>
      </c>
      <c r="G32" s="80"/>
      <c r="H32" s="81" t="str">
        <f t="shared" si="0"/>
        <v/>
      </c>
      <c r="I32" s="82" t="str">
        <f>IF(COUNTA(B32)&gt;0,INDEX(Data!$D:$D,MATCH(B32,Data!$F:$F,0)),"")</f>
        <v/>
      </c>
      <c r="J32" s="80"/>
      <c r="K32" s="81" t="str">
        <f t="shared" si="1"/>
        <v/>
      </c>
      <c r="L32" s="82"/>
      <c r="M32" s="82"/>
      <c r="N32" s="82"/>
      <c r="O32" s="82"/>
      <c r="P32" s="92"/>
      <c r="Q32" s="82"/>
      <c r="R32" s="83"/>
      <c r="S32" s="77"/>
      <c r="T32" s="77"/>
      <c r="U32" s="77"/>
      <c r="V32" s="77"/>
      <c r="W32" s="78"/>
    </row>
    <row r="33" spans="1:23" x14ac:dyDescent="0.25">
      <c r="A33" s="37" t="s">
        <v>66</v>
      </c>
      <c r="B33" s="38" t="s">
        <v>73</v>
      </c>
      <c r="C33" s="51" t="e">
        <f>IF(COUNTA(B33)&gt;0,INDEX(Data!$B:$B,MATCH(B33,Data!$F:$F,0)),"")</f>
        <v>#N/A</v>
      </c>
      <c r="D33" s="33" t="e">
        <f>1-C33/C25</f>
        <v>#N/A</v>
      </c>
      <c r="E33" s="52" t="e">
        <f>C33/C2</f>
        <v>#N/A</v>
      </c>
      <c r="F33" s="35" t="e">
        <f>IF(COUNTA(B33)&gt;0,INDEX(Data!$C:$C,MATCH(B33,Data!$F:$F,0)),"")</f>
        <v>#N/A</v>
      </c>
      <c r="G33" s="33" t="e">
        <f>1-F33/F25</f>
        <v>#N/A</v>
      </c>
      <c r="H33" s="52" t="e">
        <f t="shared" si="0"/>
        <v>#N/A</v>
      </c>
      <c r="I33" s="35" t="e">
        <f>IF(COUNTA(B33)&gt;0,INDEX(Data!$D:$D,MATCH(B33,Data!$F:$F,0)),"")</f>
        <v>#N/A</v>
      </c>
      <c r="J33" s="33" t="e">
        <f>1-I33/I25</f>
        <v>#N/A</v>
      </c>
      <c r="K33" s="52" t="e">
        <f t="shared" si="1"/>
        <v>#N/A</v>
      </c>
      <c r="L33" s="35">
        <v>20</v>
      </c>
      <c r="M33" s="35">
        <v>0.6</v>
      </c>
      <c r="N33" s="35">
        <v>3</v>
      </c>
      <c r="O33" s="24">
        <v>3</v>
      </c>
      <c r="P33" s="53">
        <v>0.99</v>
      </c>
      <c r="R33" s="36"/>
      <c r="W33" s="38"/>
    </row>
    <row r="34" spans="1:23" x14ac:dyDescent="0.25">
      <c r="A34" s="37" t="s">
        <v>66</v>
      </c>
      <c r="B34" s="38" t="s">
        <v>75</v>
      </c>
      <c r="C34" s="51" t="e">
        <f>IF(COUNTA(B34)&gt;0,INDEX(Data!$B:$B,MATCH(B34,Data!$F:$F,0)),"")</f>
        <v>#N/A</v>
      </c>
      <c r="D34" s="33" t="e">
        <f>1-C34/C25</f>
        <v>#N/A</v>
      </c>
      <c r="E34" s="52" t="e">
        <f>C34/C2</f>
        <v>#N/A</v>
      </c>
      <c r="F34" s="35" t="e">
        <f>IF(COUNTA(B34)&gt;0,INDEX(Data!$C:$C,MATCH(B34,Data!$F:$F,0)),"")</f>
        <v>#N/A</v>
      </c>
      <c r="G34" s="33" t="e">
        <f>1-F34/F25</f>
        <v>#N/A</v>
      </c>
      <c r="H34" s="52" t="e">
        <f t="shared" si="0"/>
        <v>#N/A</v>
      </c>
      <c r="I34" s="35" t="e">
        <f>IF(COUNTA(B34)&gt;0,INDEX(Data!$D:$D,MATCH(B34,Data!$F:$F,0)),"")</f>
        <v>#N/A</v>
      </c>
      <c r="J34" s="33" t="e">
        <f>1-I34/I25</f>
        <v>#N/A</v>
      </c>
      <c r="K34" s="52" t="e">
        <f t="shared" si="1"/>
        <v>#N/A</v>
      </c>
      <c r="L34" s="35">
        <v>20</v>
      </c>
      <c r="M34" s="35">
        <v>0.6</v>
      </c>
      <c r="N34" s="35">
        <v>3</v>
      </c>
      <c r="O34" s="24">
        <v>3</v>
      </c>
      <c r="P34" s="53">
        <v>0.95</v>
      </c>
      <c r="R34" s="36"/>
      <c r="W34" s="38"/>
    </row>
    <row r="35" spans="1:23" x14ac:dyDescent="0.25">
      <c r="A35" s="54" t="s">
        <v>66</v>
      </c>
      <c r="B35" s="55" t="s">
        <v>77</v>
      </c>
      <c r="C35" s="56" t="e">
        <f>IF(COUNTA(B35)&gt;0,INDEX(Data!$B:$B,MATCH(B35,Data!$F:$F,0)),"")</f>
        <v>#N/A</v>
      </c>
      <c r="D35" s="57" t="e">
        <f>1-C35/C25</f>
        <v>#N/A</v>
      </c>
      <c r="E35" s="58" t="e">
        <f>C35/C2</f>
        <v>#N/A</v>
      </c>
      <c r="F35" s="59" t="e">
        <f>IF(COUNTA(B35)&gt;0,INDEX(Data!$C:$C,MATCH(B35,Data!$F:$F,0)),"")</f>
        <v>#N/A</v>
      </c>
      <c r="G35" s="57" t="e">
        <f>1-F35/F25</f>
        <v>#N/A</v>
      </c>
      <c r="H35" s="58" t="e">
        <f t="shared" si="0"/>
        <v>#N/A</v>
      </c>
      <c r="I35" s="59" t="e">
        <f>IF(COUNTA(B35)&gt;0,INDEX(Data!$D:$D,MATCH(B35,Data!$F:$F,0)),"")</f>
        <v>#N/A</v>
      </c>
      <c r="J35" s="57" t="e">
        <f>1-I35/I25</f>
        <v>#N/A</v>
      </c>
      <c r="K35" s="58" t="e">
        <f t="shared" si="1"/>
        <v>#N/A</v>
      </c>
      <c r="L35" s="59">
        <v>20</v>
      </c>
      <c r="M35" s="59">
        <v>0.6</v>
      </c>
      <c r="N35" s="59">
        <v>3</v>
      </c>
      <c r="O35" s="59">
        <v>3</v>
      </c>
      <c r="P35" s="60">
        <v>0.9</v>
      </c>
      <c r="R35" s="36"/>
      <c r="W35" s="38"/>
    </row>
    <row r="36" spans="1:23" x14ac:dyDescent="0.25">
      <c r="A36" s="48"/>
      <c r="B36" s="49"/>
      <c r="C36" s="61" t="str">
        <f>IF(COUNTA(B36)&gt;0,INDEX(Data!$B:$B,MATCH(B36,Data!$F:$F,0)),"")</f>
        <v/>
      </c>
      <c r="D36" s="45"/>
      <c r="E36" s="62"/>
      <c r="F36" s="46" t="str">
        <f>IF(COUNTA(B36)&gt;0,INDEX(Data!$C:$C,MATCH(B36,Data!$F:$F,0)),"")</f>
        <v/>
      </c>
      <c r="G36" s="45"/>
      <c r="H36" s="62" t="str">
        <f t="shared" si="0"/>
        <v/>
      </c>
      <c r="I36" s="46" t="str">
        <f>IF(COUNTA(B36)&gt;0,INDEX(Data!$D:$D,MATCH(B36,Data!$F:$F,0)),"")</f>
        <v/>
      </c>
      <c r="J36" s="45"/>
      <c r="K36" s="62" t="str">
        <f t="shared" si="1"/>
        <v/>
      </c>
      <c r="L36" s="46"/>
      <c r="M36" s="46"/>
      <c r="N36" s="46"/>
      <c r="O36" s="46"/>
      <c r="P36" s="46"/>
      <c r="Q36" s="46"/>
      <c r="R36" s="47"/>
      <c r="S36" s="48"/>
      <c r="T36" s="48"/>
      <c r="U36" s="48"/>
      <c r="V36" s="48"/>
      <c r="W36" s="49"/>
    </row>
    <row r="37" spans="1:23" x14ac:dyDescent="0.25">
      <c r="A37" s="17" t="s">
        <v>80</v>
      </c>
      <c r="B37" s="50" t="s">
        <v>35</v>
      </c>
      <c r="C37" s="19" t="e">
        <f>IF(COUNTA(B37)&gt;0,INDEX(Data!$B:$B,MATCH(B37,Data!$F:$F,0)),"")</f>
        <v>#N/A</v>
      </c>
      <c r="D37" s="20" t="e">
        <f>1-C37/C27</f>
        <v>#N/A</v>
      </c>
      <c r="E37" s="21" t="e">
        <f>C37/C2</f>
        <v>#N/A</v>
      </c>
      <c r="F37" s="22" t="e">
        <f>IF(COUNTA(B37)&gt;0,INDEX(Data!$C:$C,MATCH(B37,Data!$F:$F,0)),"")</f>
        <v>#N/A</v>
      </c>
      <c r="G37" s="20" t="e">
        <f>1-F37/F27</f>
        <v>#N/A</v>
      </c>
      <c r="H37" s="21" t="e">
        <f t="shared" si="0"/>
        <v>#N/A</v>
      </c>
      <c r="I37" s="22" t="e">
        <f>IF(COUNTA(B37)&gt;0,INDEX(Data!$D:$D,MATCH(B37,Data!$F:$F,0)),"")</f>
        <v>#N/A</v>
      </c>
      <c r="J37" s="20" t="e">
        <f>1-I37/I27</f>
        <v>#N/A</v>
      </c>
      <c r="K37" s="21" t="e">
        <f t="shared" si="1"/>
        <v>#N/A</v>
      </c>
      <c r="L37" s="22">
        <v>20</v>
      </c>
      <c r="M37" s="22" t="s">
        <v>56</v>
      </c>
      <c r="N37" s="22">
        <v>3</v>
      </c>
      <c r="O37" s="22">
        <v>3</v>
      </c>
      <c r="P37" s="22">
        <v>0.99</v>
      </c>
      <c r="Q37" s="22">
        <v>0.01</v>
      </c>
      <c r="R37" s="101">
        <v>5</v>
      </c>
      <c r="W37" s="38"/>
    </row>
    <row r="38" spans="1:23" x14ac:dyDescent="0.25">
      <c r="A38" s="37" t="s">
        <v>80</v>
      </c>
      <c r="B38" s="38" t="s">
        <v>78</v>
      </c>
      <c r="C38" s="91" t="e">
        <f>IF(COUNTA(B38)&gt;0,INDEX(Data!$B:$B,MATCH(B38,Data!$F:$F,0)),"")</f>
        <v>#N/A</v>
      </c>
      <c r="D38" s="33" t="e">
        <f>1-C38/C27</f>
        <v>#N/A</v>
      </c>
      <c r="E38" s="52" t="e">
        <f>C38/C2</f>
        <v>#N/A</v>
      </c>
      <c r="F38" s="35" t="e">
        <f>IF(COUNTA(B38)&gt;0,INDEX(Data!$C:$C,MATCH(B38,Data!$F:$F,0)),"")</f>
        <v>#N/A</v>
      </c>
      <c r="G38" s="33" t="e">
        <f>1-F38/F27</f>
        <v>#N/A</v>
      </c>
      <c r="H38" s="52" t="e">
        <f t="shared" si="0"/>
        <v>#N/A</v>
      </c>
      <c r="I38" s="35" t="e">
        <f>IF(COUNTA(B38)&gt;0,INDEX(Data!$D:$D,MATCH(B38,Data!$F:$F,0)),"")</f>
        <v>#N/A</v>
      </c>
      <c r="J38" s="33" t="e">
        <f>1-I38/I27</f>
        <v>#N/A</v>
      </c>
      <c r="K38" s="52" t="e">
        <f t="shared" si="1"/>
        <v>#N/A</v>
      </c>
      <c r="L38" s="35">
        <v>20</v>
      </c>
      <c r="M38" s="35" t="s">
        <v>56</v>
      </c>
      <c r="N38" s="35">
        <v>3</v>
      </c>
      <c r="O38" s="35">
        <v>3</v>
      </c>
      <c r="P38" s="24">
        <v>0.99</v>
      </c>
      <c r="Q38" s="35">
        <v>0.02</v>
      </c>
      <c r="R38" s="102">
        <v>5</v>
      </c>
      <c r="W38" s="38"/>
    </row>
    <row r="39" spans="1:23" x14ac:dyDescent="0.25">
      <c r="A39" s="37" t="s">
        <v>80</v>
      </c>
      <c r="B39" s="38" t="s">
        <v>79</v>
      </c>
      <c r="C39" s="91" t="e">
        <f>IF(COUNTA(B39)&gt;0,INDEX(Data!$B:$B,MATCH(B39,Data!$F:$F,0)),"")</f>
        <v>#N/A</v>
      </c>
      <c r="D39" s="33" t="e">
        <f>1-C39/C27</f>
        <v>#N/A</v>
      </c>
      <c r="E39" s="52" t="e">
        <f>C39/C2</f>
        <v>#N/A</v>
      </c>
      <c r="F39" s="35" t="e">
        <f>IF(COUNTA(B39)&gt;0,INDEX(Data!$C:$C,MATCH(B39,Data!$F:$F,0)),"")</f>
        <v>#N/A</v>
      </c>
      <c r="G39" s="33" t="e">
        <f>1-F39/F27</f>
        <v>#N/A</v>
      </c>
      <c r="H39" s="52" t="e">
        <f t="shared" si="0"/>
        <v>#N/A</v>
      </c>
      <c r="I39" s="35" t="e">
        <f>IF(COUNTA(B39)&gt;0,INDEX(Data!$D:$D,MATCH(B39,Data!$F:$F,0)),"")</f>
        <v>#N/A</v>
      </c>
      <c r="J39" s="33" t="e">
        <f>1-I39/I27</f>
        <v>#N/A</v>
      </c>
      <c r="K39" s="52" t="e">
        <f t="shared" si="1"/>
        <v>#N/A</v>
      </c>
      <c r="L39" s="35">
        <v>20</v>
      </c>
      <c r="M39" s="35" t="s">
        <v>56</v>
      </c>
      <c r="N39" s="35">
        <v>3</v>
      </c>
      <c r="O39" s="35">
        <v>3</v>
      </c>
      <c r="P39" s="24">
        <v>0.99</v>
      </c>
      <c r="Q39" s="24">
        <v>0.01</v>
      </c>
      <c r="R39" s="102">
        <v>10</v>
      </c>
      <c r="W39" s="38"/>
    </row>
    <row r="40" spans="1:23" x14ac:dyDescent="0.25">
      <c r="A40" s="37" t="s">
        <v>80</v>
      </c>
      <c r="B40" s="38" t="s">
        <v>81</v>
      </c>
      <c r="C40" s="91" t="e">
        <f>IF(COUNTA(B40)&gt;0,INDEX(Data!$B:$B,MATCH(B40,Data!$F:$F,0)),"")</f>
        <v>#N/A</v>
      </c>
      <c r="D40" s="33" t="e">
        <f>1-C40/C27</f>
        <v>#N/A</v>
      </c>
      <c r="E40" s="52" t="e">
        <f>C40/C2</f>
        <v>#N/A</v>
      </c>
      <c r="F40" s="35" t="e">
        <f>IF(COUNTA(B40)&gt;0,INDEX(Data!$C:$C,MATCH(B40,Data!$F:$F,0)),"")</f>
        <v>#N/A</v>
      </c>
      <c r="G40" s="33" t="e">
        <f>1-F40/F27</f>
        <v>#N/A</v>
      </c>
      <c r="H40" s="52" t="e">
        <f t="shared" si="0"/>
        <v>#N/A</v>
      </c>
      <c r="I40" s="35" t="e">
        <f>IF(COUNTA(B40)&gt;0,INDEX(Data!$D:$D,MATCH(B40,Data!$F:$F,0)),"")</f>
        <v>#N/A</v>
      </c>
      <c r="J40" s="33" t="e">
        <f>1-I40/I27</f>
        <v>#N/A</v>
      </c>
      <c r="K40" s="52" t="e">
        <f t="shared" si="1"/>
        <v>#N/A</v>
      </c>
      <c r="L40" s="35">
        <v>20</v>
      </c>
      <c r="M40" s="35" t="s">
        <v>56</v>
      </c>
      <c r="N40" s="35">
        <v>3</v>
      </c>
      <c r="O40" s="35">
        <v>3</v>
      </c>
      <c r="P40" s="24">
        <v>0.99</v>
      </c>
      <c r="Q40" s="35">
        <v>0.02</v>
      </c>
      <c r="R40" s="102">
        <v>10</v>
      </c>
      <c r="W40" s="38"/>
    </row>
    <row r="41" spans="1:23" x14ac:dyDescent="0.25">
      <c r="A41" s="77"/>
      <c r="B41" s="78"/>
      <c r="C41" s="79" t="str">
        <f>IF(COUNTA(B41)&gt;0,INDEX(Data!$B:$B,MATCH(B41,Data!$F:$F,0)),"")</f>
        <v/>
      </c>
      <c r="D41" s="80"/>
      <c r="E41" s="81"/>
      <c r="F41" s="82" t="str">
        <f>IF(COUNTA(B41)&gt;0,INDEX(Data!$C:$C,MATCH(B41,Data!$F:$F,0)),"")</f>
        <v/>
      </c>
      <c r="G41" s="80"/>
      <c r="H41" s="81" t="str">
        <f t="shared" si="0"/>
        <v/>
      </c>
      <c r="I41" s="82" t="str">
        <f>IF(COUNTA(B41)&gt;0,INDEX(Data!$D:$D,MATCH(B41,Data!$F:$F,0)),"")</f>
        <v/>
      </c>
      <c r="J41" s="80"/>
      <c r="K41" s="81" t="str">
        <f t="shared" si="1"/>
        <v/>
      </c>
      <c r="L41" s="82"/>
      <c r="M41" s="82"/>
      <c r="N41" s="82"/>
      <c r="O41" s="82"/>
      <c r="P41" s="82"/>
      <c r="Q41" s="82"/>
      <c r="R41" s="103"/>
      <c r="S41" s="77"/>
      <c r="T41" s="77"/>
      <c r="U41" s="77"/>
      <c r="V41" s="77"/>
      <c r="W41" s="78"/>
    </row>
    <row r="42" spans="1:23" x14ac:dyDescent="0.25">
      <c r="A42" s="37" t="s">
        <v>80</v>
      </c>
      <c r="B42" s="38" t="s">
        <v>82</v>
      </c>
      <c r="C42" s="91" t="e">
        <f>IF(COUNTA(B42)&gt;0,INDEX(Data!$B:$B,MATCH(B42,Data!$F:$F,0)),"")</f>
        <v>#N/A</v>
      </c>
      <c r="D42" s="33" t="e">
        <f>1-C42/C35</f>
        <v>#N/A</v>
      </c>
      <c r="E42" s="52" t="e">
        <f>C42/C2</f>
        <v>#N/A</v>
      </c>
      <c r="F42" s="35" t="e">
        <f>IF(COUNTA(B42)&gt;0,INDEX(Data!$C:$C,MATCH(B42,Data!$F:$F,0)),"")</f>
        <v>#N/A</v>
      </c>
      <c r="G42" s="33" t="e">
        <f>1-F42/F35</f>
        <v>#N/A</v>
      </c>
      <c r="H42" s="52" t="e">
        <f t="shared" si="0"/>
        <v>#N/A</v>
      </c>
      <c r="I42" s="35" t="e">
        <f>IF(COUNTA(B42)&gt;0,INDEX(Data!$D:$D,MATCH(B42,Data!$F:$F,0)),"")</f>
        <v>#N/A</v>
      </c>
      <c r="J42" s="33" t="e">
        <f>1-I42/I35</f>
        <v>#N/A</v>
      </c>
      <c r="K42" s="52" t="e">
        <f t="shared" si="1"/>
        <v>#N/A</v>
      </c>
      <c r="L42" s="35">
        <v>20</v>
      </c>
      <c r="M42" s="35">
        <v>0.6</v>
      </c>
      <c r="N42" s="35">
        <v>3</v>
      </c>
      <c r="O42" s="24">
        <v>3</v>
      </c>
      <c r="P42" s="35">
        <v>0.9</v>
      </c>
      <c r="Q42" s="35">
        <v>0.01</v>
      </c>
      <c r="R42" s="102">
        <v>5</v>
      </c>
      <c r="W42" s="38"/>
    </row>
    <row r="43" spans="1:23" x14ac:dyDescent="0.25">
      <c r="A43" s="37" t="s">
        <v>80</v>
      </c>
      <c r="B43" s="38" t="s">
        <v>83</v>
      </c>
      <c r="C43" s="91" t="e">
        <f>IF(COUNTA(B43)&gt;0,INDEX(Data!$B:$B,MATCH(B43,Data!$F:$F,0)),"")</f>
        <v>#N/A</v>
      </c>
      <c r="D43" s="33" t="e">
        <f>1-C43/C35</f>
        <v>#N/A</v>
      </c>
      <c r="E43" s="52" t="e">
        <f>C43/C2</f>
        <v>#N/A</v>
      </c>
      <c r="F43" s="35" t="e">
        <f>IF(COUNTA(B43)&gt;0,INDEX(Data!$C:$C,MATCH(B43,Data!$F:$F,0)),"")</f>
        <v>#N/A</v>
      </c>
      <c r="G43" s="33" t="e">
        <f>1-F43/F35</f>
        <v>#N/A</v>
      </c>
      <c r="H43" s="52" t="e">
        <f t="shared" si="0"/>
        <v>#N/A</v>
      </c>
      <c r="I43" s="35" t="e">
        <f>IF(COUNTA(B43)&gt;0,INDEX(Data!$D:$D,MATCH(B43,Data!$F:$F,0)),"")</f>
        <v>#N/A</v>
      </c>
      <c r="J43" s="33" t="e">
        <f>1-I43/I35</f>
        <v>#N/A</v>
      </c>
      <c r="K43" s="52" t="e">
        <f t="shared" si="1"/>
        <v>#N/A</v>
      </c>
      <c r="L43" s="35">
        <v>20</v>
      </c>
      <c r="M43" s="35">
        <v>0.6</v>
      </c>
      <c r="N43" s="35">
        <v>3</v>
      </c>
      <c r="O43" s="24">
        <v>3</v>
      </c>
      <c r="P43" s="35">
        <v>0.9</v>
      </c>
      <c r="Q43" s="35">
        <v>0.01</v>
      </c>
      <c r="R43" s="102">
        <v>10</v>
      </c>
      <c r="W43" s="38"/>
    </row>
    <row r="44" spans="1:23" x14ac:dyDescent="0.25">
      <c r="A44" s="54" t="s">
        <v>80</v>
      </c>
      <c r="B44" s="55" t="s">
        <v>84</v>
      </c>
      <c r="C44" s="56" t="e">
        <f>IF(COUNTA(B44)&gt;0,INDEX(Data!$B:$B,MATCH(B44,Data!$F:$F,0)),"")</f>
        <v>#N/A</v>
      </c>
      <c r="D44" s="57" t="e">
        <f>1-C44/C35</f>
        <v>#N/A</v>
      </c>
      <c r="E44" s="58" t="e">
        <f>C44/C2</f>
        <v>#N/A</v>
      </c>
      <c r="F44" s="59" t="e">
        <f>IF(COUNTA(B44)&gt;0,INDEX(Data!$C:$C,MATCH(B44,Data!$F:$F,0)),"")</f>
        <v>#N/A</v>
      </c>
      <c r="G44" s="57" t="e">
        <f>1-F44/F35</f>
        <v>#N/A</v>
      </c>
      <c r="H44" s="58" t="e">
        <f t="shared" si="0"/>
        <v>#N/A</v>
      </c>
      <c r="I44" s="59" t="e">
        <f>IF(COUNTA(B44)&gt;0,INDEX(Data!$D:$D,MATCH(B44,Data!$F:$F,0)),"")</f>
        <v>#N/A</v>
      </c>
      <c r="J44" s="57" t="e">
        <f>1-I44/I35</f>
        <v>#N/A</v>
      </c>
      <c r="K44" s="58" t="e">
        <f t="shared" si="1"/>
        <v>#N/A</v>
      </c>
      <c r="L44" s="59">
        <v>20</v>
      </c>
      <c r="M44" s="59">
        <v>0.6</v>
      </c>
      <c r="N44" s="59">
        <v>3</v>
      </c>
      <c r="O44" s="59">
        <v>3</v>
      </c>
      <c r="P44" s="59">
        <v>0.9</v>
      </c>
      <c r="Q44" s="59">
        <v>0.02</v>
      </c>
      <c r="R44" s="104">
        <v>5</v>
      </c>
      <c r="W44" s="38"/>
    </row>
    <row r="45" spans="1:23" x14ac:dyDescent="0.25">
      <c r="A45" s="37" t="s">
        <v>80</v>
      </c>
      <c r="B45" s="38" t="s">
        <v>85</v>
      </c>
      <c r="C45" s="91" t="e">
        <f>IF(COUNTA(B45)&gt;0,INDEX(Data!$B:$B,MATCH(B45,Data!$F:$F,0)),"")</f>
        <v>#N/A</v>
      </c>
      <c r="D45" s="33" t="e">
        <f>1-C45/C35</f>
        <v>#N/A</v>
      </c>
      <c r="E45" s="52" t="e">
        <f>C45/C2</f>
        <v>#N/A</v>
      </c>
      <c r="F45" s="35" t="e">
        <f>IF(COUNTA(B45)&gt;0,INDEX(Data!$C:$C,MATCH(B45,Data!$F:$F,0)),"")</f>
        <v>#N/A</v>
      </c>
      <c r="G45" s="33" t="e">
        <f>1-F45/F35</f>
        <v>#N/A</v>
      </c>
      <c r="H45" s="52" t="e">
        <f t="shared" si="0"/>
        <v>#N/A</v>
      </c>
      <c r="I45" s="35" t="e">
        <f>IF(COUNTA(B45)&gt;0,INDEX(Data!$D:$D,MATCH(B45,Data!$F:$F,0)),"")</f>
        <v>#N/A</v>
      </c>
      <c r="J45" s="33" t="e">
        <f>1-I45/I35</f>
        <v>#N/A</v>
      </c>
      <c r="K45" s="52" t="e">
        <f t="shared" si="1"/>
        <v>#N/A</v>
      </c>
      <c r="L45" s="35">
        <v>20</v>
      </c>
      <c r="M45" s="35">
        <v>0.6</v>
      </c>
      <c r="N45" s="35">
        <v>3</v>
      </c>
      <c r="O45" s="24">
        <v>3</v>
      </c>
      <c r="P45" s="35">
        <v>0.9</v>
      </c>
      <c r="Q45" s="35">
        <v>0.02</v>
      </c>
      <c r="R45" s="102">
        <v>10</v>
      </c>
      <c r="W45" s="38"/>
    </row>
    <row r="46" spans="1:23" x14ac:dyDescent="0.25">
      <c r="A46" s="48"/>
      <c r="B46" s="49"/>
      <c r="C46" s="61" t="str">
        <f>IF(COUNTA(B46)&gt;0,INDEX(Data!$B:$B,MATCH(B46,Data!$F:$F,0)),"")</f>
        <v/>
      </c>
      <c r="D46" s="45"/>
      <c r="E46" s="62"/>
      <c r="F46" s="46" t="str">
        <f>IF(COUNTA(B46)&gt;0,INDEX(Data!$C:$C,MATCH(B46,Data!$F:$F,0)),"")</f>
        <v/>
      </c>
      <c r="G46" s="45"/>
      <c r="H46" s="62" t="str">
        <f t="shared" si="0"/>
        <v/>
      </c>
      <c r="I46" s="46" t="str">
        <f>IF(COUNTA(B46)&gt;0,INDEX(Data!$D:$D,MATCH(B46,Data!$F:$F,0)),"")</f>
        <v/>
      </c>
      <c r="J46" s="45"/>
      <c r="K46" s="62" t="str">
        <f t="shared" si="1"/>
        <v/>
      </c>
      <c r="L46" s="46"/>
      <c r="M46" s="46"/>
      <c r="N46" s="46"/>
      <c r="O46" s="46"/>
      <c r="P46" s="46"/>
      <c r="Q46" s="46"/>
      <c r="R46" s="47"/>
      <c r="S46" s="48"/>
      <c r="T46" s="48"/>
      <c r="U46" s="48"/>
      <c r="V46" s="48"/>
      <c r="W46" s="49"/>
    </row>
    <row r="47" spans="1:23" x14ac:dyDescent="0.25">
      <c r="A47" s="63" t="s">
        <v>86</v>
      </c>
      <c r="B47" s="64" t="s">
        <v>38</v>
      </c>
      <c r="C47" s="65" t="e">
        <f>IF(COUNTA(B47)&gt;0,INDEX(Data!$B:$B,MATCH(B47,Data!$F:$F,0)),"")</f>
        <v>#N/A</v>
      </c>
      <c r="D47" s="66" t="e">
        <f>1-C47/C37</f>
        <v>#N/A</v>
      </c>
      <c r="E47" s="67" t="e">
        <f>C47/C2</f>
        <v>#N/A</v>
      </c>
      <c r="F47" s="68" t="e">
        <f>IF(COUNTA(B47)&gt;0,INDEX(Data!$C:$C,MATCH(B47,Data!$F:$F,0)),"")</f>
        <v>#N/A</v>
      </c>
      <c r="G47" s="66" t="e">
        <f>1-F47/F37</f>
        <v>#N/A</v>
      </c>
      <c r="H47" s="67" t="e">
        <f t="shared" si="0"/>
        <v>#N/A</v>
      </c>
      <c r="I47" s="68" t="e">
        <f>IF(COUNTA(B47)&gt;0,INDEX(Data!$D:$D,MATCH(B47,Data!$F:$F,0)),"")</f>
        <v>#N/A</v>
      </c>
      <c r="J47" s="66" t="e">
        <f>1-I47/I37</f>
        <v>#N/A</v>
      </c>
      <c r="K47" s="67" t="e">
        <f t="shared" si="1"/>
        <v>#N/A</v>
      </c>
      <c r="L47" s="68">
        <v>20</v>
      </c>
      <c r="M47" s="69" t="s">
        <v>87</v>
      </c>
      <c r="N47" s="68">
        <v>3</v>
      </c>
      <c r="O47" s="68">
        <v>3</v>
      </c>
      <c r="P47" s="68">
        <v>0.99</v>
      </c>
      <c r="Q47" s="68">
        <v>0.02</v>
      </c>
      <c r="R47" s="105">
        <v>5</v>
      </c>
      <c r="W47" s="38"/>
    </row>
    <row r="48" spans="1:23" x14ac:dyDescent="0.25">
      <c r="A48" s="17" t="s">
        <v>86</v>
      </c>
      <c r="B48" s="50" t="s">
        <v>45</v>
      </c>
      <c r="C48" s="19" t="e">
        <f>IF(COUNTA(B48)&gt;0,INDEX(Data!$B:$B,MATCH(B48,Data!$F:$F,0)),"")</f>
        <v>#N/A</v>
      </c>
      <c r="D48" s="20" t="e">
        <f>1-C48/C37</f>
        <v>#N/A</v>
      </c>
      <c r="E48" s="21" t="e">
        <f>C48/C2</f>
        <v>#N/A</v>
      </c>
      <c r="F48" s="22" t="e">
        <f>IF(COUNTA(B48)&gt;0,INDEX(Data!$C:$C,MATCH(B48,Data!$F:$F,0)),"")</f>
        <v>#N/A</v>
      </c>
      <c r="G48" s="20" t="e">
        <f>1-F48/F37</f>
        <v>#N/A</v>
      </c>
      <c r="H48" s="21" t="e">
        <f t="shared" si="0"/>
        <v>#N/A</v>
      </c>
      <c r="I48" s="22" t="e">
        <f>IF(COUNTA(B48)&gt;0,INDEX(Data!$D:$D,MATCH(B48,Data!$F:$F,0)),"")</f>
        <v>#N/A</v>
      </c>
      <c r="J48" s="20" t="e">
        <f>1-I48/I37</f>
        <v>#N/A</v>
      </c>
      <c r="K48" s="21" t="e">
        <f t="shared" si="1"/>
        <v>#N/A</v>
      </c>
      <c r="L48" s="22">
        <v>20</v>
      </c>
      <c r="M48" s="23" t="s">
        <v>88</v>
      </c>
      <c r="N48" s="22">
        <v>3</v>
      </c>
      <c r="O48" s="22">
        <v>3</v>
      </c>
      <c r="P48" s="22">
        <v>0.99</v>
      </c>
      <c r="Q48" s="22">
        <v>0.02</v>
      </c>
      <c r="R48" s="18">
        <v>5</v>
      </c>
      <c r="W48" s="38"/>
    </row>
    <row r="49" spans="1:23" x14ac:dyDescent="0.25">
      <c r="A49" s="77"/>
      <c r="B49" s="78"/>
      <c r="C49" s="79" t="str">
        <f>IF(COUNTA(B49)&gt;0,INDEX(Data!$B:$B,MATCH(B49,Data!$F:$F,0)),"")</f>
        <v/>
      </c>
      <c r="D49" s="80"/>
      <c r="E49" s="81"/>
      <c r="F49" s="82" t="str">
        <f>IF(COUNTA(B49)&gt;0,INDEX(Data!$C:$C,MATCH(B49,Data!$F:$F,0)),"")</f>
        <v/>
      </c>
      <c r="G49" s="80"/>
      <c r="H49" s="81" t="str">
        <f t="shared" si="0"/>
        <v/>
      </c>
      <c r="I49" s="82" t="str">
        <f>IF(COUNTA(B49)&gt;0,INDEX(Data!$D:$D,MATCH(B49,Data!$F:$F,0)),"")</f>
        <v/>
      </c>
      <c r="J49" s="80"/>
      <c r="K49" s="81" t="str">
        <f t="shared" si="1"/>
        <v/>
      </c>
      <c r="L49" s="82"/>
      <c r="M49" s="92"/>
      <c r="N49" s="82"/>
      <c r="O49" s="82"/>
      <c r="P49" s="82"/>
      <c r="Q49" s="82"/>
      <c r="R49" s="83"/>
      <c r="S49" s="77"/>
      <c r="T49" s="77"/>
      <c r="U49" s="77"/>
      <c r="V49" s="77"/>
      <c r="W49" s="78"/>
    </row>
    <row r="50" spans="1:23" x14ac:dyDescent="0.25">
      <c r="A50" s="37" t="s">
        <v>86</v>
      </c>
      <c r="B50" s="38" t="s">
        <v>89</v>
      </c>
      <c r="C50" s="91" t="e">
        <f>IF(COUNTA(B50)&gt;0,INDEX(Data!$B:$B,MATCH(B50,Data!$F:$F,0)),"")</f>
        <v>#N/A</v>
      </c>
      <c r="D50" s="33" t="e">
        <f>1-C50/C44</f>
        <v>#N/A</v>
      </c>
      <c r="E50" s="52" t="e">
        <f>C50/C2</f>
        <v>#N/A</v>
      </c>
      <c r="F50" s="35" t="e">
        <f>IF(COUNTA(B50)&gt;0,INDEX(Data!$C:$C,MATCH(B50,Data!$F:$F,0)),"")</f>
        <v>#N/A</v>
      </c>
      <c r="G50" s="33" t="e">
        <f>1-F50/F44</f>
        <v>#N/A</v>
      </c>
      <c r="H50" s="52" t="e">
        <f t="shared" si="0"/>
        <v>#N/A</v>
      </c>
      <c r="I50" s="35" t="e">
        <f>IF(COUNTA(B50)&gt;0,INDEX(Data!$D:$D,MATCH(B50,Data!$F:$F,0)),"")</f>
        <v>#N/A</v>
      </c>
      <c r="J50" s="33" t="e">
        <f>1-I50/I44</f>
        <v>#N/A</v>
      </c>
      <c r="K50" s="52" t="e">
        <f t="shared" si="1"/>
        <v>#N/A</v>
      </c>
      <c r="L50" s="35">
        <v>20</v>
      </c>
      <c r="M50" s="53">
        <v>0.75</v>
      </c>
      <c r="N50" s="35">
        <v>3</v>
      </c>
      <c r="O50" s="35">
        <v>3</v>
      </c>
      <c r="P50" s="35">
        <v>0.9</v>
      </c>
      <c r="Q50" s="35">
        <v>0.02</v>
      </c>
      <c r="R50" s="36">
        <v>5</v>
      </c>
      <c r="W50" s="38"/>
    </row>
    <row r="51" spans="1:23" x14ac:dyDescent="0.25">
      <c r="A51" s="54" t="s">
        <v>86</v>
      </c>
      <c r="B51" s="55" t="s">
        <v>90</v>
      </c>
      <c r="C51" s="56" t="e">
        <f>IF(COUNTA(B51)&gt;0,INDEX(Data!$B:$B,MATCH(B51,Data!$F:$F,0)),"")</f>
        <v>#N/A</v>
      </c>
      <c r="D51" s="57" t="e">
        <f>1-C51/C44</f>
        <v>#N/A</v>
      </c>
      <c r="E51" s="58" t="e">
        <f>C51/C2</f>
        <v>#N/A</v>
      </c>
      <c r="F51" s="59" t="e">
        <f>IF(COUNTA(B51)&gt;0,INDEX(Data!$C:$C,MATCH(B51,Data!$F:$F,0)),"")</f>
        <v>#N/A</v>
      </c>
      <c r="G51" s="57" t="e">
        <f>1-F51/F44</f>
        <v>#N/A</v>
      </c>
      <c r="H51" s="58" t="e">
        <f t="shared" si="0"/>
        <v>#N/A</v>
      </c>
      <c r="I51" s="59" t="e">
        <f>IF(COUNTA(B51)&gt;0,INDEX(Data!$D:$D,MATCH(B51,Data!$F:$F,0)),"")</f>
        <v>#N/A</v>
      </c>
      <c r="J51" s="57" t="e">
        <f>1-I51/I44</f>
        <v>#N/A</v>
      </c>
      <c r="K51" s="58" t="e">
        <f t="shared" si="1"/>
        <v>#N/A</v>
      </c>
      <c r="L51" s="59">
        <v>20</v>
      </c>
      <c r="M51" s="60">
        <v>0.8</v>
      </c>
      <c r="N51" s="59">
        <v>3</v>
      </c>
      <c r="O51" s="59">
        <v>3</v>
      </c>
      <c r="P51" s="59">
        <v>0.9</v>
      </c>
      <c r="Q51" s="59">
        <v>0.02</v>
      </c>
      <c r="R51" s="106">
        <v>5</v>
      </c>
      <c r="W51" s="38"/>
    </row>
    <row r="52" spans="1:23" x14ac:dyDescent="0.25">
      <c r="A52" s="107" t="s">
        <v>86</v>
      </c>
      <c r="B52" s="108" t="s">
        <v>91</v>
      </c>
      <c r="C52" s="109" t="e">
        <f>IF(COUNTA(B52)&gt;0,INDEX(Data!$B:$B,MATCH(B52,Data!$F:$F,0)),"")</f>
        <v>#N/A</v>
      </c>
      <c r="D52" s="110" t="e">
        <f>1-C52/C44</f>
        <v>#N/A</v>
      </c>
      <c r="E52" s="111" t="e">
        <f>C52/C2</f>
        <v>#N/A</v>
      </c>
      <c r="F52" s="112" t="e">
        <f>IF(COUNTA(B52)&gt;0,INDEX(Data!$C:$C,MATCH(B52,Data!$F:$F,0)),"")</f>
        <v>#N/A</v>
      </c>
      <c r="G52" s="110" t="e">
        <f>1-F52/F44</f>
        <v>#N/A</v>
      </c>
      <c r="H52" s="111" t="e">
        <f t="shared" si="0"/>
        <v>#N/A</v>
      </c>
      <c r="I52" s="112" t="e">
        <f>IF(COUNTA(B52)&gt;0,INDEX(Data!$D:$D,MATCH(B52,Data!$F:$F,0)),"")</f>
        <v>#N/A</v>
      </c>
      <c r="J52" s="110" t="e">
        <f>1-I52/I44</f>
        <v>#N/A</v>
      </c>
      <c r="K52" s="111" t="e">
        <f t="shared" si="1"/>
        <v>#N/A</v>
      </c>
      <c r="L52" s="112">
        <v>20</v>
      </c>
      <c r="M52" s="113">
        <v>0.85</v>
      </c>
      <c r="N52" s="112">
        <v>3</v>
      </c>
      <c r="O52" s="112">
        <v>3</v>
      </c>
      <c r="P52" s="112">
        <v>0.9</v>
      </c>
      <c r="Q52" s="112">
        <v>0.02</v>
      </c>
      <c r="R52" s="114">
        <v>5</v>
      </c>
      <c r="W52" s="38"/>
    </row>
    <row r="53" spans="1:23" x14ac:dyDescent="0.25">
      <c r="A53" s="48"/>
      <c r="B53" s="49"/>
      <c r="C53" s="61" t="str">
        <f>IF(COUNTA(B53)&gt;0,INDEX(Data!$B:$B,MATCH(B53,Data!$F:$F,0)),"")</f>
        <v/>
      </c>
      <c r="D53" s="45"/>
      <c r="E53" s="62"/>
      <c r="F53" s="46" t="str">
        <f>IF(COUNTA(B53)&gt;0,INDEX(Data!$C:$C,MATCH(B53,Data!$F:$F,0)),"")</f>
        <v/>
      </c>
      <c r="G53" s="45"/>
      <c r="H53" s="62" t="str">
        <f t="shared" si="0"/>
        <v/>
      </c>
      <c r="I53" s="46" t="str">
        <f>IF(COUNTA(B53)&gt;0,INDEX(Data!$D:$D,MATCH(B53,Data!$F:$F,0)),"")</f>
        <v/>
      </c>
      <c r="J53" s="45"/>
      <c r="K53" s="62" t="str">
        <f t="shared" si="1"/>
        <v/>
      </c>
      <c r="L53" s="46"/>
      <c r="M53" s="46"/>
      <c r="N53" s="46"/>
      <c r="O53" s="46"/>
      <c r="P53" s="46"/>
      <c r="Q53" s="46"/>
      <c r="R53" s="47"/>
      <c r="S53" s="48"/>
      <c r="T53" s="48"/>
      <c r="U53" s="48"/>
      <c r="V53" s="48"/>
      <c r="W53" s="49"/>
    </row>
    <row r="54" spans="1:23" x14ac:dyDescent="0.25">
      <c r="A54" s="63" t="s">
        <v>92</v>
      </c>
      <c r="B54" s="64" t="s">
        <v>39</v>
      </c>
      <c r="C54" s="65" t="e">
        <f>IF(COUNTA(B54)&gt;0,INDEX(Data!$B:$B,MATCH(B54,Data!$F:$F,0)),"")</f>
        <v>#N/A</v>
      </c>
      <c r="D54" s="66" t="e">
        <f>1-C54/C47</f>
        <v>#N/A</v>
      </c>
      <c r="E54" s="67" t="e">
        <f>C54/C2</f>
        <v>#N/A</v>
      </c>
      <c r="F54" s="68" t="e">
        <f>IF(COUNTA(B54)&gt;0,INDEX(Data!$C:$C,MATCH(B54,Data!$F:$F,0)),"")</f>
        <v>#N/A</v>
      </c>
      <c r="G54" s="66" t="e">
        <f>1-F54/F47</f>
        <v>#N/A</v>
      </c>
      <c r="H54" s="67" t="e">
        <f t="shared" si="0"/>
        <v>#N/A</v>
      </c>
      <c r="I54" s="68" t="e">
        <f>IF(COUNTA(B54)&gt;0,INDEX(Data!$D:$D,MATCH(B54,Data!$F:$F,0)),"")</f>
        <v>#N/A</v>
      </c>
      <c r="J54" s="66" t="e">
        <f>1-I54/I47</f>
        <v>#N/A</v>
      </c>
      <c r="K54" s="67" t="e">
        <f t="shared" si="1"/>
        <v>#N/A</v>
      </c>
      <c r="L54" s="68">
        <v>20</v>
      </c>
      <c r="M54" s="68" t="s">
        <v>87</v>
      </c>
      <c r="N54" s="68">
        <v>3</v>
      </c>
      <c r="O54" s="68">
        <v>3</v>
      </c>
      <c r="P54" s="69">
        <v>0.95</v>
      </c>
      <c r="Q54" s="68">
        <v>0.02</v>
      </c>
      <c r="R54" s="105">
        <v>5</v>
      </c>
      <c r="W54" s="38"/>
    </row>
    <row r="55" spans="1:23" x14ac:dyDescent="0.25">
      <c r="A55" s="77"/>
      <c r="B55" s="78"/>
      <c r="C55" s="79" t="str">
        <f>IF(COUNTA(B55)&gt;0,INDEX(Data!$B:$B,MATCH(B55,Data!$F:$F,0)),"")</f>
        <v/>
      </c>
      <c r="D55" s="80"/>
      <c r="E55" s="81"/>
      <c r="F55" s="82" t="str">
        <f>IF(COUNTA(B55)&gt;0,INDEX(Data!$C:$C,MATCH(B55,Data!$F:$F,0)),"")</f>
        <v/>
      </c>
      <c r="G55" s="80"/>
      <c r="H55" s="81" t="str">
        <f t="shared" si="0"/>
        <v/>
      </c>
      <c r="I55" s="82" t="str">
        <f>IF(COUNTA(B55)&gt;0,INDEX(Data!$D:$D,MATCH(B55,Data!$F:$F,0)),"")</f>
        <v/>
      </c>
      <c r="J55" s="80"/>
      <c r="K55" s="81" t="str">
        <f t="shared" si="1"/>
        <v/>
      </c>
      <c r="L55" s="82"/>
      <c r="M55" s="82"/>
      <c r="N55" s="82"/>
      <c r="O55" s="82"/>
      <c r="P55" s="92"/>
      <c r="Q55" s="82"/>
      <c r="R55" s="83"/>
      <c r="S55" s="77"/>
      <c r="T55" s="77"/>
      <c r="U55" s="77"/>
      <c r="V55" s="77"/>
      <c r="W55" s="78"/>
    </row>
    <row r="56" spans="1:23" x14ac:dyDescent="0.25">
      <c r="A56" s="37" t="s">
        <v>92</v>
      </c>
      <c r="B56" s="38" t="s">
        <v>46</v>
      </c>
      <c r="C56" s="91" t="e">
        <f>IF(COUNTA(B56)&gt;0,INDEX(Data!$B:$B,MATCH(B56,Data!$F:$F,0)),"")</f>
        <v>#N/A</v>
      </c>
      <c r="D56" s="33" t="e">
        <f>1-C56/C48</f>
        <v>#N/A</v>
      </c>
      <c r="E56" s="52" t="e">
        <f>C56/C2</f>
        <v>#N/A</v>
      </c>
      <c r="F56" s="35" t="e">
        <f>IF(COUNTA(B56)&gt;0,INDEX(Data!$C:$C,MATCH(B56,Data!$F:$F,0)),"")</f>
        <v>#N/A</v>
      </c>
      <c r="G56" s="33" t="e">
        <f>1-F56/F48</f>
        <v>#N/A</v>
      </c>
      <c r="H56" s="52" t="e">
        <f t="shared" si="0"/>
        <v>#N/A</v>
      </c>
      <c r="I56" s="35" t="e">
        <f>IF(COUNTA(B56)&gt;0,INDEX(Data!$D:$D,MATCH(B56,Data!$F:$F,0)),"")</f>
        <v>#N/A</v>
      </c>
      <c r="J56" s="33" t="e">
        <f>1-I56/I48</f>
        <v>#N/A</v>
      </c>
      <c r="K56" s="52" t="e">
        <f t="shared" si="1"/>
        <v>#N/A</v>
      </c>
      <c r="L56" s="35">
        <v>20</v>
      </c>
      <c r="M56" s="35" t="s">
        <v>88</v>
      </c>
      <c r="N56" s="35">
        <v>3</v>
      </c>
      <c r="O56" s="35">
        <v>3</v>
      </c>
      <c r="P56" s="34">
        <v>0.9</v>
      </c>
      <c r="Q56" s="35">
        <v>0.02</v>
      </c>
      <c r="R56" s="36">
        <v>5</v>
      </c>
      <c r="W56" s="38"/>
    </row>
    <row r="57" spans="1:23" x14ac:dyDescent="0.25">
      <c r="A57" s="17" t="s">
        <v>92</v>
      </c>
      <c r="B57" s="50" t="s">
        <v>48</v>
      </c>
      <c r="C57" s="19" t="e">
        <f>IF(COUNTA(B57)&gt;0,INDEX(Data!$B:$B,MATCH(B57,Data!$F:$F,0)),"")</f>
        <v>#N/A</v>
      </c>
      <c r="D57" s="20" t="e">
        <f>1-C57/C48</f>
        <v>#N/A</v>
      </c>
      <c r="E57" s="21" t="e">
        <f>C57/C2</f>
        <v>#N/A</v>
      </c>
      <c r="F57" s="22" t="e">
        <f>IF(COUNTA(B57)&gt;0,INDEX(Data!$C:$C,MATCH(B57,Data!$F:$F,0)),"")</f>
        <v>#N/A</v>
      </c>
      <c r="G57" s="20" t="e">
        <f>1-F57/F48</f>
        <v>#N/A</v>
      </c>
      <c r="H57" s="21" t="e">
        <f t="shared" si="0"/>
        <v>#N/A</v>
      </c>
      <c r="I57" s="22" t="e">
        <f>IF(COUNTA(B57)&gt;0,INDEX(Data!$D:$D,MATCH(B57,Data!$F:$F,0)),"")</f>
        <v>#N/A</v>
      </c>
      <c r="J57" s="20" t="e">
        <f>1-I57/I48</f>
        <v>#N/A</v>
      </c>
      <c r="K57" s="21" t="e">
        <f t="shared" si="1"/>
        <v>#N/A</v>
      </c>
      <c r="L57" s="22">
        <v>20</v>
      </c>
      <c r="M57" s="22" t="s">
        <v>88</v>
      </c>
      <c r="N57" s="22">
        <v>3</v>
      </c>
      <c r="O57" s="22">
        <v>3</v>
      </c>
      <c r="P57" s="23">
        <v>0.95</v>
      </c>
      <c r="Q57" s="22">
        <v>0.02</v>
      </c>
      <c r="R57" s="18">
        <v>5</v>
      </c>
      <c r="W57" s="38"/>
    </row>
    <row r="58" spans="1:23" x14ac:dyDescent="0.25">
      <c r="A58" s="77"/>
      <c r="B58" s="78"/>
      <c r="C58" s="79" t="str">
        <f>IF(COUNTA(B58)&gt;0,INDEX(Data!$B:$B,MATCH(B58,Data!$F:$F,0)),"")</f>
        <v/>
      </c>
      <c r="D58" s="80"/>
      <c r="E58" s="81"/>
      <c r="F58" s="82" t="str">
        <f>IF(COUNTA(B58)&gt;0,INDEX(Data!$C:$C,MATCH(B58,Data!$F:$F,0)),"")</f>
        <v/>
      </c>
      <c r="G58" s="80"/>
      <c r="H58" s="81" t="str">
        <f t="shared" si="0"/>
        <v/>
      </c>
      <c r="I58" s="82" t="str">
        <f>IF(COUNTA(B58)&gt;0,INDEX(Data!$D:$D,MATCH(B58,Data!$F:$F,0)),"")</f>
        <v/>
      </c>
      <c r="J58" s="80"/>
      <c r="K58" s="81" t="str">
        <f t="shared" si="1"/>
        <v/>
      </c>
      <c r="L58" s="82"/>
      <c r="M58" s="82"/>
      <c r="N58" s="82"/>
      <c r="O58" s="82"/>
      <c r="P58" s="92"/>
      <c r="Q58" s="82"/>
      <c r="R58" s="83"/>
      <c r="S58" s="77"/>
      <c r="T58" s="77"/>
      <c r="U58" s="77"/>
      <c r="V58" s="77"/>
      <c r="W58" s="78"/>
    </row>
    <row r="59" spans="1:23" x14ac:dyDescent="0.25">
      <c r="A59" s="37" t="s">
        <v>92</v>
      </c>
      <c r="B59" s="38" t="s">
        <v>93</v>
      </c>
      <c r="C59" s="91" t="e">
        <f>IF(COUNTA(B59)&gt;0,INDEX(Data!$B:$B,MATCH(B59,Data!$F:$F,0)),"")</f>
        <v>#N/A</v>
      </c>
      <c r="D59" s="33" t="e">
        <f>1-C59/C51</f>
        <v>#N/A</v>
      </c>
      <c r="E59" s="52" t="e">
        <f>C59/C2</f>
        <v>#N/A</v>
      </c>
      <c r="F59" s="35" t="e">
        <f>IF(COUNTA(B59)&gt;0,INDEX(Data!$C:$C,MATCH(B59,Data!$F:$F,0)),"")</f>
        <v>#N/A</v>
      </c>
      <c r="G59" s="33" t="e">
        <f>1-F59/F51</f>
        <v>#N/A</v>
      </c>
      <c r="H59" s="52" t="e">
        <f t="shared" si="0"/>
        <v>#N/A</v>
      </c>
      <c r="I59" s="35" t="e">
        <f>IF(COUNTA(B59)&gt;0,INDEX(Data!$D:$D,MATCH(B59,Data!$F:$F,0)),"")</f>
        <v>#N/A</v>
      </c>
      <c r="J59" s="33" t="e">
        <f>1-I59/I51</f>
        <v>#N/A</v>
      </c>
      <c r="K59" s="52" t="e">
        <f t="shared" si="1"/>
        <v>#N/A</v>
      </c>
      <c r="L59" s="35">
        <v>20</v>
      </c>
      <c r="M59" s="35">
        <v>0.8</v>
      </c>
      <c r="N59" s="35">
        <v>3</v>
      </c>
      <c r="O59" s="35">
        <v>3</v>
      </c>
      <c r="P59" s="53">
        <v>0.85</v>
      </c>
      <c r="Q59" s="35">
        <v>0.02</v>
      </c>
      <c r="R59" s="36">
        <v>5</v>
      </c>
      <c r="W59" s="38"/>
    </row>
    <row r="60" spans="1:23" x14ac:dyDescent="0.25">
      <c r="A60" s="37" t="s">
        <v>92</v>
      </c>
      <c r="B60" s="38" t="s">
        <v>94</v>
      </c>
      <c r="C60" s="91" t="e">
        <f>IF(COUNTA(B60)&gt;0,INDEX(Data!$B:$B,MATCH(B60,Data!$F:$F,0)),"")</f>
        <v>#N/A</v>
      </c>
      <c r="D60" s="33" t="e">
        <f>1-C60/C51</f>
        <v>#N/A</v>
      </c>
      <c r="E60" s="52" t="e">
        <f>C60/C2</f>
        <v>#N/A</v>
      </c>
      <c r="F60" s="35" t="e">
        <f>IF(COUNTA(B60)&gt;0,INDEX(Data!$C:$C,MATCH(B60,Data!$F:$F,0)),"")</f>
        <v>#N/A</v>
      </c>
      <c r="G60" s="33" t="e">
        <f>1-F60/F51</f>
        <v>#N/A</v>
      </c>
      <c r="H60" s="52" t="e">
        <f t="shared" si="0"/>
        <v>#N/A</v>
      </c>
      <c r="I60" s="35" t="e">
        <f>IF(COUNTA(B60)&gt;0,INDEX(Data!$D:$D,MATCH(B60,Data!$F:$F,0)),"")</f>
        <v>#N/A</v>
      </c>
      <c r="J60" s="33" t="e">
        <f>1-I60/I51</f>
        <v>#N/A</v>
      </c>
      <c r="K60" s="52" t="e">
        <f t="shared" si="1"/>
        <v>#N/A</v>
      </c>
      <c r="L60" s="35">
        <v>20</v>
      </c>
      <c r="M60" s="35">
        <v>0.8</v>
      </c>
      <c r="N60" s="35">
        <v>3</v>
      </c>
      <c r="O60" s="35">
        <v>3</v>
      </c>
      <c r="P60" s="53">
        <v>0.8</v>
      </c>
      <c r="Q60" s="35">
        <v>0.02</v>
      </c>
      <c r="R60" s="36">
        <v>5</v>
      </c>
      <c r="W60" s="38"/>
    </row>
    <row r="61" spans="1:23" x14ac:dyDescent="0.25">
      <c r="A61" s="54" t="s">
        <v>92</v>
      </c>
      <c r="B61" s="55" t="s">
        <v>95</v>
      </c>
      <c r="C61" s="56" t="e">
        <f>IF(COUNTA(B61)&gt;0,INDEX(Data!$B:$B,MATCH(B61,Data!$F:$F,0)),"")</f>
        <v>#N/A</v>
      </c>
      <c r="D61" s="57" t="e">
        <f>1-C61/C51</f>
        <v>#N/A</v>
      </c>
      <c r="E61" s="58" t="e">
        <f>C61/C2</f>
        <v>#N/A</v>
      </c>
      <c r="F61" s="59" t="e">
        <f>IF(COUNTA(B61)&gt;0,INDEX(Data!$C:$C,MATCH(B61,Data!$F:$F,0)),"")</f>
        <v>#N/A</v>
      </c>
      <c r="G61" s="57" t="e">
        <f>1-F61/F51</f>
        <v>#N/A</v>
      </c>
      <c r="H61" s="58" t="e">
        <f t="shared" si="0"/>
        <v>#N/A</v>
      </c>
      <c r="I61" s="59" t="e">
        <f>IF(COUNTA(B61)&gt;0,INDEX(Data!$D:$D,MATCH(B61,Data!$F:$F,0)),"")</f>
        <v>#N/A</v>
      </c>
      <c r="J61" s="57" t="e">
        <f>1-I61/I51</f>
        <v>#N/A</v>
      </c>
      <c r="K61" s="58" t="e">
        <f t="shared" si="1"/>
        <v>#N/A</v>
      </c>
      <c r="L61" s="59">
        <v>20</v>
      </c>
      <c r="M61" s="59">
        <v>0.8</v>
      </c>
      <c r="N61" s="59">
        <v>3</v>
      </c>
      <c r="O61" s="59">
        <v>3</v>
      </c>
      <c r="P61" s="60">
        <v>0.75</v>
      </c>
      <c r="Q61" s="59">
        <v>0.02</v>
      </c>
      <c r="R61" s="106">
        <v>5</v>
      </c>
      <c r="W61" s="38"/>
    </row>
    <row r="62" spans="1:23" x14ac:dyDescent="0.25">
      <c r="A62" s="77"/>
      <c r="B62" s="78"/>
      <c r="C62" s="79" t="str">
        <f>IF(COUNTA(B62)&gt;0,INDEX(Data!$B:$B,MATCH(B62,Data!$F:$F,0)),"")</f>
        <v/>
      </c>
      <c r="D62" s="80"/>
      <c r="E62" s="81"/>
      <c r="F62" s="82" t="str">
        <f>IF(COUNTA(B62)&gt;0,INDEX(Data!$C:$C,MATCH(B62,Data!$F:$F,0)),"")</f>
        <v/>
      </c>
      <c r="G62" s="80"/>
      <c r="H62" s="81" t="str">
        <f t="shared" si="0"/>
        <v/>
      </c>
      <c r="I62" s="82" t="str">
        <f>IF(COUNTA(B62)&gt;0,INDEX(Data!$D:$D,MATCH(B62,Data!$F:$F,0)),"")</f>
        <v/>
      </c>
      <c r="J62" s="80"/>
      <c r="K62" s="81" t="str">
        <f t="shared" si="1"/>
        <v/>
      </c>
      <c r="L62" s="82"/>
      <c r="M62" s="82"/>
      <c r="N62" s="82"/>
      <c r="O62" s="82"/>
      <c r="P62" s="92"/>
      <c r="Q62" s="82"/>
      <c r="R62" s="83"/>
      <c r="S62" s="77"/>
      <c r="T62" s="77"/>
      <c r="U62" s="77"/>
      <c r="V62" s="77"/>
      <c r="W62" s="78"/>
    </row>
    <row r="63" spans="1:23" x14ac:dyDescent="0.25">
      <c r="A63" s="107" t="s">
        <v>92</v>
      </c>
      <c r="B63" s="108" t="s">
        <v>100</v>
      </c>
      <c r="C63" s="109" t="e">
        <f>IF(COUNTA(B63)&gt;0,INDEX(Data!$B:$B,MATCH(B63,Data!$F:$F,0)),"")</f>
        <v>#N/A</v>
      </c>
      <c r="D63" s="110" t="e">
        <f>1-C63/C52</f>
        <v>#N/A</v>
      </c>
      <c r="E63" s="111" t="e">
        <f>C63/C2</f>
        <v>#N/A</v>
      </c>
      <c r="F63" s="112" t="e">
        <f>IF(COUNTA(B63)&gt;0,INDEX(Data!$C:$C,MATCH(B63,Data!$F:$F,0)),"")</f>
        <v>#N/A</v>
      </c>
      <c r="G63" s="110" t="e">
        <f>1-F63/F52</f>
        <v>#N/A</v>
      </c>
      <c r="H63" s="111" t="e">
        <f t="shared" si="0"/>
        <v>#N/A</v>
      </c>
      <c r="I63" s="112" t="e">
        <f>IF(COUNTA(B63)&gt;0,INDEX(Data!$D:$D,MATCH(B63,Data!$F:$F,0)),"")</f>
        <v>#N/A</v>
      </c>
      <c r="J63" s="110" t="e">
        <f>1-I63/I52</f>
        <v>#N/A</v>
      </c>
      <c r="K63" s="111" t="e">
        <f t="shared" si="1"/>
        <v>#N/A</v>
      </c>
      <c r="L63" s="112">
        <v>20</v>
      </c>
      <c r="M63" s="112">
        <v>0.85</v>
      </c>
      <c r="N63" s="112">
        <v>3</v>
      </c>
      <c r="O63" s="112">
        <v>3</v>
      </c>
      <c r="P63" s="113">
        <v>0.85</v>
      </c>
      <c r="Q63" s="112">
        <v>0.02</v>
      </c>
      <c r="R63" s="114">
        <v>5</v>
      </c>
      <c r="W63" s="38"/>
    </row>
    <row r="64" spans="1:23" x14ac:dyDescent="0.25">
      <c r="A64" s="37" t="s">
        <v>92</v>
      </c>
      <c r="B64" s="38" t="s">
        <v>102</v>
      </c>
      <c r="C64" s="91" t="e">
        <f>IF(COUNTA(B64)&gt;0,INDEX(Data!$B:$B,MATCH(B64,Data!$F:$F,0)),"")</f>
        <v>#N/A</v>
      </c>
      <c r="D64" s="33" t="e">
        <f>1-C64/C52</f>
        <v>#N/A</v>
      </c>
      <c r="E64" s="52" t="e">
        <f>C64/C2</f>
        <v>#N/A</v>
      </c>
      <c r="F64" s="35" t="e">
        <f>IF(COUNTA(B64)&gt;0,INDEX(Data!$C:$C,MATCH(B64,Data!$F:$F,0)),"")</f>
        <v>#N/A</v>
      </c>
      <c r="G64" s="33" t="e">
        <f>1-F64/F52</f>
        <v>#N/A</v>
      </c>
      <c r="H64" s="52" t="e">
        <f t="shared" si="0"/>
        <v>#N/A</v>
      </c>
      <c r="I64" s="35" t="e">
        <f>IF(COUNTA(B64)&gt;0,INDEX(Data!$D:$D,MATCH(B64,Data!$F:$F,0)),"")</f>
        <v>#N/A</v>
      </c>
      <c r="J64" s="33" t="e">
        <f>1-I64/I52</f>
        <v>#N/A</v>
      </c>
      <c r="K64" s="52" t="e">
        <f t="shared" si="1"/>
        <v>#N/A</v>
      </c>
      <c r="L64" s="35">
        <v>20</v>
      </c>
      <c r="M64" s="35">
        <v>0.85</v>
      </c>
      <c r="N64" s="35">
        <v>3</v>
      </c>
      <c r="O64" s="35">
        <v>3</v>
      </c>
      <c r="P64" s="53">
        <v>0.8</v>
      </c>
      <c r="Q64" s="35">
        <v>0.02</v>
      </c>
      <c r="R64" s="36">
        <v>5</v>
      </c>
      <c r="W64" s="38"/>
    </row>
    <row r="65" spans="1:23" x14ac:dyDescent="0.25">
      <c r="A65" s="37" t="s">
        <v>92</v>
      </c>
      <c r="B65" s="38" t="s">
        <v>103</v>
      </c>
      <c r="C65" s="91" t="e">
        <f>IF(COUNTA(B65)&gt;0,INDEX(Data!$B:$B,MATCH(B65,Data!$F:$F,0)),"")</f>
        <v>#N/A</v>
      </c>
      <c r="D65" s="33" t="e">
        <f>1-C65/C52</f>
        <v>#N/A</v>
      </c>
      <c r="E65" s="52" t="e">
        <f>C65/C2</f>
        <v>#N/A</v>
      </c>
      <c r="F65" s="35" t="e">
        <f>IF(COUNTA(B65)&gt;0,INDEX(Data!$C:$C,MATCH(B65,Data!$F:$F,0)),"")</f>
        <v>#N/A</v>
      </c>
      <c r="G65" s="33" t="e">
        <f>1-F65/F52</f>
        <v>#N/A</v>
      </c>
      <c r="H65" s="52" t="e">
        <f t="shared" si="0"/>
        <v>#N/A</v>
      </c>
      <c r="I65" s="35" t="e">
        <f>IF(COUNTA(B65)&gt;0,INDEX(Data!$D:$D,MATCH(B65,Data!$F:$F,0)),"")</f>
        <v>#N/A</v>
      </c>
      <c r="J65" s="33" t="e">
        <f>1-I65/I52</f>
        <v>#N/A</v>
      </c>
      <c r="K65" s="52" t="e">
        <f t="shared" si="1"/>
        <v>#N/A</v>
      </c>
      <c r="L65" s="35">
        <v>20</v>
      </c>
      <c r="M65" s="35">
        <v>0.85</v>
      </c>
      <c r="N65" s="35">
        <v>3</v>
      </c>
      <c r="O65" s="35">
        <v>3</v>
      </c>
      <c r="P65" s="53">
        <v>0.75</v>
      </c>
      <c r="Q65" s="35">
        <v>0.02</v>
      </c>
      <c r="R65" s="36">
        <v>5</v>
      </c>
      <c r="W65" s="38"/>
    </row>
    <row r="66" spans="1:23" x14ac:dyDescent="0.25">
      <c r="A66" s="48"/>
      <c r="B66" s="49"/>
      <c r="C66" s="61" t="str">
        <f>IF(COUNTA(B66)&gt;0,INDEX(Data!$B:$B,MATCH(B66,Data!$F:$F,0)),"")</f>
        <v/>
      </c>
      <c r="D66" s="45"/>
      <c r="E66" s="62"/>
      <c r="F66" s="46" t="str">
        <f>IF(COUNTA(B66)&gt;0,INDEX(Data!$C:$C,MATCH(B66,Data!$F:$F,0)),"")</f>
        <v/>
      </c>
      <c r="G66" s="45"/>
      <c r="H66" s="62" t="str">
        <f t="shared" si="0"/>
        <v/>
      </c>
      <c r="I66" s="46" t="str">
        <f>IF(COUNTA(B66)&gt;0,INDEX(Data!$D:$D,MATCH(B66,Data!$F:$F,0)),"")</f>
        <v/>
      </c>
      <c r="J66" s="45"/>
      <c r="K66" s="62" t="str">
        <f t="shared" si="1"/>
        <v/>
      </c>
      <c r="L66" s="46"/>
      <c r="M66" s="46"/>
      <c r="N66" s="46"/>
      <c r="O66" s="46"/>
      <c r="P66" s="46"/>
      <c r="Q66" s="46"/>
      <c r="R66" s="47"/>
      <c r="S66" s="48"/>
      <c r="T66" s="48"/>
      <c r="U66" s="48"/>
      <c r="V66" s="48"/>
      <c r="W66" s="49"/>
    </row>
    <row r="67" spans="1:23" x14ac:dyDescent="0.25">
      <c r="A67" s="63" t="s">
        <v>104</v>
      </c>
      <c r="B67" s="64" t="s">
        <v>41</v>
      </c>
      <c r="C67" s="65" t="e">
        <f>IF(COUNTA(B67)&gt;0,INDEX(Data!$B:$B,MATCH(B67,Data!$F:$F,0)),"")</f>
        <v>#N/A</v>
      </c>
      <c r="D67" s="66" t="e">
        <f>1-C67/C54</f>
        <v>#N/A</v>
      </c>
      <c r="E67" s="67" t="e">
        <f>C67/C2</f>
        <v>#N/A</v>
      </c>
      <c r="F67" s="68" t="e">
        <f>IF(COUNTA(B67)&gt;0,INDEX(Data!$C:$C,MATCH(B67,Data!$F:$F,0)),"")</f>
        <v>#N/A</v>
      </c>
      <c r="G67" s="66" t="e">
        <f>1-F67/F54</f>
        <v>#N/A</v>
      </c>
      <c r="H67" s="67" t="e">
        <f t="shared" si="0"/>
        <v>#N/A</v>
      </c>
      <c r="I67" s="68" t="e">
        <f>IF(COUNTA(B67)&gt;0,INDEX(Data!$D:$D,MATCH(B67,Data!$F:$F,0)),"")</f>
        <v>#N/A</v>
      </c>
      <c r="J67" s="66" t="e">
        <f>1-I67/I54</f>
        <v>#N/A</v>
      </c>
      <c r="K67" s="67" t="e">
        <f t="shared" si="1"/>
        <v>#N/A</v>
      </c>
      <c r="L67" s="68">
        <v>20</v>
      </c>
      <c r="M67" s="68" t="s">
        <v>87</v>
      </c>
      <c r="N67" s="68">
        <v>3</v>
      </c>
      <c r="O67" s="68">
        <v>3</v>
      </c>
      <c r="P67" s="68">
        <v>0.95</v>
      </c>
      <c r="Q67" s="69">
        <v>0.03</v>
      </c>
      <c r="R67" s="115">
        <v>20</v>
      </c>
      <c r="W67" s="38"/>
    </row>
    <row r="68" spans="1:23" x14ac:dyDescent="0.25">
      <c r="A68" s="37" t="s">
        <v>104</v>
      </c>
      <c r="B68" s="27" t="s">
        <v>43</v>
      </c>
      <c r="C68" s="91" t="e">
        <f>IF(COUNTA(B68)&gt;0,INDEX(Data!$B:$B,MATCH(B68,Data!$F:$F,0)),"")</f>
        <v>#N/A</v>
      </c>
      <c r="D68" s="33" t="e">
        <f>1-C68/C54</f>
        <v>#N/A</v>
      </c>
      <c r="E68" s="52" t="e">
        <f>C68/C2</f>
        <v>#N/A</v>
      </c>
      <c r="F68" s="35" t="e">
        <f>IF(COUNTA(B68)&gt;0,INDEX(Data!$C:$C,MATCH(B68,Data!$F:$F,0)),"")</f>
        <v>#N/A</v>
      </c>
      <c r="G68" s="33" t="e">
        <f>1-F68/F54</f>
        <v>#N/A</v>
      </c>
      <c r="H68" s="52" t="e">
        <f t="shared" ref="H68:H131" si="2">IF(COUNTA(B68)&gt;0,F68/$F$2,"")</f>
        <v>#N/A</v>
      </c>
      <c r="I68" s="35" t="e">
        <f>IF(COUNTA(B68)&gt;0,INDEX(Data!$D:$D,MATCH(B68,Data!$F:$F,0)),"")</f>
        <v>#N/A</v>
      </c>
      <c r="J68" s="33" t="e">
        <f>1-I68/I54</f>
        <v>#N/A</v>
      </c>
      <c r="K68" s="52" t="e">
        <f t="shared" ref="K68:K131" si="3">IF(COUNTA(B68)&gt;0,I68/$I$2,"")</f>
        <v>#N/A</v>
      </c>
      <c r="L68" s="35">
        <v>20</v>
      </c>
      <c r="M68" s="35" t="s">
        <v>87</v>
      </c>
      <c r="N68" s="35">
        <v>3</v>
      </c>
      <c r="O68" s="35">
        <v>3</v>
      </c>
      <c r="P68" s="24">
        <v>0.95</v>
      </c>
      <c r="Q68" s="53">
        <v>0.05</v>
      </c>
      <c r="R68" s="102">
        <v>20</v>
      </c>
      <c r="W68" s="38"/>
    </row>
    <row r="69" spans="1:23" x14ac:dyDescent="0.25">
      <c r="A69" s="77"/>
      <c r="B69" s="78"/>
      <c r="C69" s="79" t="str">
        <f>IF(COUNTA(B69)&gt;0,INDEX(Data!$B:$B,MATCH(B69,Data!$F:$F,0)),"")</f>
        <v/>
      </c>
      <c r="D69" s="80"/>
      <c r="E69" s="81"/>
      <c r="F69" s="82" t="str">
        <f>IF(COUNTA(B69)&gt;0,INDEX(Data!$C:$C,MATCH(B69,Data!$F:$F,0)),"")</f>
        <v/>
      </c>
      <c r="G69" s="80"/>
      <c r="H69" s="81" t="str">
        <f t="shared" si="2"/>
        <v/>
      </c>
      <c r="I69" s="82" t="str">
        <f>IF(COUNTA(B69)&gt;0,INDEX(Data!$D:$D,MATCH(B69,Data!$F:$F,0)),"")</f>
        <v/>
      </c>
      <c r="J69" s="80"/>
      <c r="K69" s="81" t="str">
        <f t="shared" si="3"/>
        <v/>
      </c>
      <c r="L69" s="82"/>
      <c r="M69" s="82"/>
      <c r="N69" s="82"/>
      <c r="O69" s="82"/>
      <c r="P69" s="82"/>
      <c r="Q69" s="92"/>
      <c r="R69" s="103"/>
      <c r="S69" s="77"/>
      <c r="T69" s="77"/>
      <c r="U69" s="77"/>
      <c r="V69" s="77"/>
      <c r="W69" s="78"/>
    </row>
    <row r="70" spans="1:23" x14ac:dyDescent="0.25">
      <c r="A70" s="37" t="s">
        <v>104</v>
      </c>
      <c r="B70" s="27" t="s">
        <v>50</v>
      </c>
      <c r="C70" s="91" t="e">
        <f>IF(COUNTA(B70)&gt;0,INDEX(Data!$B:$B,MATCH(B70,Data!$F:$F,0)),"")</f>
        <v>#N/A</v>
      </c>
      <c r="D70" s="33" t="e">
        <f>1-C70/C57</f>
        <v>#N/A</v>
      </c>
      <c r="E70" s="52" t="e">
        <f>C70/C2</f>
        <v>#N/A</v>
      </c>
      <c r="F70" s="35" t="e">
        <f>IF(COUNTA(B70)&gt;0,INDEX(Data!$C:$C,MATCH(B70,Data!$F:$F,0)),"")</f>
        <v>#N/A</v>
      </c>
      <c r="G70" s="33" t="e">
        <f>1-F70/F57</f>
        <v>#N/A</v>
      </c>
      <c r="H70" s="52" t="e">
        <f t="shared" si="2"/>
        <v>#N/A</v>
      </c>
      <c r="I70" s="35" t="e">
        <f>IF(COUNTA(B70)&gt;0,INDEX(Data!$D:$D,MATCH(B70,Data!$F:$F,0)),"")</f>
        <v>#N/A</v>
      </c>
      <c r="J70" s="33" t="e">
        <f>1-I70/I57</f>
        <v>#N/A</v>
      </c>
      <c r="K70" s="52" t="e">
        <f t="shared" si="3"/>
        <v>#N/A</v>
      </c>
      <c r="L70" s="35">
        <v>20</v>
      </c>
      <c r="M70" s="35" t="s">
        <v>88</v>
      </c>
      <c r="N70" s="35">
        <v>3</v>
      </c>
      <c r="O70" s="35">
        <v>3</v>
      </c>
      <c r="P70" s="24">
        <v>0.95</v>
      </c>
      <c r="Q70" s="53">
        <v>0.05</v>
      </c>
      <c r="R70" s="102">
        <v>10</v>
      </c>
      <c r="W70" s="38"/>
    </row>
    <row r="71" spans="1:23" x14ac:dyDescent="0.25">
      <c r="A71" s="37" t="s">
        <v>104</v>
      </c>
      <c r="B71" s="27" t="s">
        <v>52</v>
      </c>
      <c r="C71" s="91" t="e">
        <f>IF(COUNTA(B71)&gt;0,INDEX(Data!$B:$B,MATCH(B71,Data!$F:$F,0)),"")</f>
        <v>#N/A</v>
      </c>
      <c r="D71" s="33" t="e">
        <f>1-C71/C57</f>
        <v>#N/A</v>
      </c>
      <c r="E71" s="52" t="e">
        <f>C71/C2</f>
        <v>#N/A</v>
      </c>
      <c r="F71" s="35" t="e">
        <f>IF(COUNTA(B71)&gt;0,INDEX(Data!$C:$C,MATCH(B71,Data!$F:$F,0)),"")</f>
        <v>#N/A</v>
      </c>
      <c r="G71" s="33" t="e">
        <f>1-F71/F57</f>
        <v>#N/A</v>
      </c>
      <c r="H71" s="52" t="e">
        <f t="shared" si="2"/>
        <v>#N/A</v>
      </c>
      <c r="I71" s="35" t="e">
        <f>IF(COUNTA(B71)&gt;0,INDEX(Data!$D:$D,MATCH(B71,Data!$F:$F,0)),"")</f>
        <v>#N/A</v>
      </c>
      <c r="J71" s="33" t="e">
        <f>1-I71/I57</f>
        <v>#N/A</v>
      </c>
      <c r="K71" s="52" t="e">
        <f t="shared" si="3"/>
        <v>#N/A</v>
      </c>
      <c r="L71" s="35">
        <v>20</v>
      </c>
      <c r="M71" s="35" t="s">
        <v>88</v>
      </c>
      <c r="N71" s="35">
        <v>3</v>
      </c>
      <c r="O71" s="35">
        <v>3</v>
      </c>
      <c r="P71" s="24">
        <v>0.95</v>
      </c>
      <c r="Q71" s="53">
        <v>0.05</v>
      </c>
      <c r="R71" s="102">
        <v>15</v>
      </c>
      <c r="W71" s="38"/>
    </row>
    <row r="72" spans="1:23" x14ac:dyDescent="0.25">
      <c r="A72" s="17" t="s">
        <v>104</v>
      </c>
      <c r="B72" s="50" t="s">
        <v>53</v>
      </c>
      <c r="C72" s="19" t="e">
        <f>IF(COUNTA(B72)&gt;0,INDEX(Data!$B:$B,MATCH(B72,Data!$F:$F,0)),"")</f>
        <v>#N/A</v>
      </c>
      <c r="D72" s="20" t="e">
        <f>1-C72/C57</f>
        <v>#N/A</v>
      </c>
      <c r="E72" s="21" t="e">
        <f>C72/C2</f>
        <v>#N/A</v>
      </c>
      <c r="F72" s="22" t="e">
        <f>IF(COUNTA(B72)&gt;0,INDEX(Data!$C:$C,MATCH(B72,Data!$F:$F,0)),"")</f>
        <v>#N/A</v>
      </c>
      <c r="G72" s="20" t="e">
        <f>1-F72/F57</f>
        <v>#N/A</v>
      </c>
      <c r="H72" s="21" t="e">
        <f t="shared" si="2"/>
        <v>#N/A</v>
      </c>
      <c r="I72" s="22" t="e">
        <f>IF(COUNTA(B72)&gt;0,INDEX(Data!$D:$D,MATCH(B72,Data!$F:$F,0)),"")</f>
        <v>#N/A</v>
      </c>
      <c r="J72" s="20" t="e">
        <f>1-I72/I57</f>
        <v>#N/A</v>
      </c>
      <c r="K72" s="21" t="e">
        <f t="shared" si="3"/>
        <v>#N/A</v>
      </c>
      <c r="L72" s="22">
        <v>20</v>
      </c>
      <c r="M72" s="22" t="s">
        <v>88</v>
      </c>
      <c r="N72" s="22">
        <v>3</v>
      </c>
      <c r="O72" s="22">
        <v>3</v>
      </c>
      <c r="P72" s="22">
        <v>0.95</v>
      </c>
      <c r="Q72" s="23">
        <v>0.05</v>
      </c>
      <c r="R72" s="101">
        <v>20</v>
      </c>
      <c r="W72" s="38"/>
    </row>
    <row r="73" spans="1:23" x14ac:dyDescent="0.25">
      <c r="A73" s="37" t="s">
        <v>104</v>
      </c>
      <c r="B73" s="27" t="s">
        <v>72</v>
      </c>
      <c r="C73" s="91" t="e">
        <f>IF(COUNTA(B73)&gt;0,INDEX(Data!$B:$B,MATCH(B73,Data!$F:$F,0)),"")</f>
        <v>#N/A</v>
      </c>
      <c r="D73" s="33" t="e">
        <f>1-C73/C57</f>
        <v>#N/A</v>
      </c>
      <c r="E73" s="52" t="e">
        <f>C74/C2</f>
        <v>#N/A</v>
      </c>
      <c r="F73" s="35" t="e">
        <f>IF(COUNTA(B73)&gt;0,INDEX(Data!$C:$C,MATCH(B73,Data!$F:$F,0)),"")</f>
        <v>#N/A</v>
      </c>
      <c r="G73" s="33" t="e">
        <f>1-F73/F57</f>
        <v>#N/A</v>
      </c>
      <c r="H73" s="52" t="e">
        <f t="shared" si="2"/>
        <v>#N/A</v>
      </c>
      <c r="I73" s="35" t="e">
        <f>IF(COUNTA(B73)&gt;0,INDEX(Data!$D:$D,MATCH(B73,Data!$F:$F,0)),"")</f>
        <v>#N/A</v>
      </c>
      <c r="J73" s="33" t="e">
        <f>1-I73/I57</f>
        <v>#N/A</v>
      </c>
      <c r="K73" s="52" t="e">
        <f t="shared" si="3"/>
        <v>#N/A</v>
      </c>
      <c r="L73" s="35">
        <v>20</v>
      </c>
      <c r="M73" s="35" t="s">
        <v>88</v>
      </c>
      <c r="N73" s="35">
        <v>3</v>
      </c>
      <c r="O73" s="35">
        <v>3</v>
      </c>
      <c r="P73" s="24">
        <v>0.95</v>
      </c>
      <c r="Q73" s="53">
        <v>0.03</v>
      </c>
      <c r="R73" s="102">
        <v>10</v>
      </c>
      <c r="W73" s="38"/>
    </row>
    <row r="74" spans="1:23" x14ac:dyDescent="0.25">
      <c r="A74" s="37" t="s">
        <v>104</v>
      </c>
      <c r="B74" s="27" t="s">
        <v>74</v>
      </c>
      <c r="C74" s="91" t="e">
        <f>IF(COUNTA(B74)&gt;0,INDEX(Data!$B:$B,MATCH(B74,Data!$F:$F,0)),"")</f>
        <v>#N/A</v>
      </c>
      <c r="D74" s="33" t="e">
        <f>1-C74/C57</f>
        <v>#N/A</v>
      </c>
      <c r="E74" s="52" t="e">
        <f>C74/C2</f>
        <v>#N/A</v>
      </c>
      <c r="F74" s="35" t="e">
        <f>IF(COUNTA(B74)&gt;0,INDEX(Data!$C:$C,MATCH(B74,Data!$F:$F,0)),"")</f>
        <v>#N/A</v>
      </c>
      <c r="G74" s="33" t="e">
        <f>1-F74/F57</f>
        <v>#N/A</v>
      </c>
      <c r="H74" s="52" t="e">
        <f t="shared" si="2"/>
        <v>#N/A</v>
      </c>
      <c r="I74" s="35" t="e">
        <f>IF(COUNTA(B74)&gt;0,INDEX(Data!$D:$D,MATCH(B74,Data!$F:$F,0)),"")</f>
        <v>#N/A</v>
      </c>
      <c r="J74" s="33" t="e">
        <f>1-I74/I57</f>
        <v>#N/A</v>
      </c>
      <c r="K74" s="52" t="e">
        <f t="shared" si="3"/>
        <v>#N/A</v>
      </c>
      <c r="L74" s="35">
        <v>20</v>
      </c>
      <c r="M74" s="35" t="s">
        <v>88</v>
      </c>
      <c r="N74" s="35">
        <v>3</v>
      </c>
      <c r="O74" s="35">
        <v>3</v>
      </c>
      <c r="P74" s="24">
        <v>0.95</v>
      </c>
      <c r="Q74" s="53">
        <v>0.03</v>
      </c>
      <c r="R74" s="102">
        <v>15</v>
      </c>
      <c r="W74" s="38"/>
    </row>
    <row r="75" spans="1:23" x14ac:dyDescent="0.25">
      <c r="A75" s="37" t="s">
        <v>104</v>
      </c>
      <c r="B75" s="27" t="s">
        <v>76</v>
      </c>
      <c r="C75" s="91" t="e">
        <f>IF(COUNTA(B75)&gt;0,INDEX(Data!$B:$B,MATCH(B75,Data!$F:$F,0)),"")</f>
        <v>#N/A</v>
      </c>
      <c r="D75" s="33" t="e">
        <f>1-C75/C57</f>
        <v>#N/A</v>
      </c>
      <c r="E75" s="52" t="e">
        <f>C75/C2</f>
        <v>#N/A</v>
      </c>
      <c r="F75" s="35" t="e">
        <f>IF(COUNTA(B75)&gt;0,INDEX(Data!$C:$C,MATCH(B75,Data!$F:$F,0)),"")</f>
        <v>#N/A</v>
      </c>
      <c r="G75" s="33" t="e">
        <f>1-F75/F57</f>
        <v>#N/A</v>
      </c>
      <c r="H75" s="52" t="e">
        <f t="shared" si="2"/>
        <v>#N/A</v>
      </c>
      <c r="I75" s="35" t="e">
        <f>IF(COUNTA(B75)&gt;0,INDEX(Data!$D:$D,MATCH(B75,Data!$F:$F,0)),"")</f>
        <v>#N/A</v>
      </c>
      <c r="J75" s="33" t="e">
        <f>1-I75/I57</f>
        <v>#N/A</v>
      </c>
      <c r="K75" s="52" t="e">
        <f t="shared" si="3"/>
        <v>#N/A</v>
      </c>
      <c r="L75" s="35">
        <v>20</v>
      </c>
      <c r="M75" s="35" t="s">
        <v>88</v>
      </c>
      <c r="N75" s="35">
        <v>3</v>
      </c>
      <c r="O75" s="35">
        <v>3</v>
      </c>
      <c r="P75" s="24">
        <v>0.95</v>
      </c>
      <c r="Q75" s="53">
        <v>0.03</v>
      </c>
      <c r="R75" s="102">
        <v>20</v>
      </c>
      <c r="W75" s="38"/>
    </row>
    <row r="76" spans="1:23" x14ac:dyDescent="0.25">
      <c r="A76" s="77"/>
      <c r="B76" s="78"/>
      <c r="C76" s="79" t="str">
        <f>IF(COUNTA(B76)&gt;0,INDEX(Data!$B:$B,MATCH(B76,Data!$F:$F,0)),"")</f>
        <v/>
      </c>
      <c r="D76" s="80"/>
      <c r="E76" s="81"/>
      <c r="F76" s="82" t="str">
        <f>IF(COUNTA(B76)&gt;0,INDEX(Data!$C:$C,MATCH(B76,Data!$F:$F,0)),"")</f>
        <v/>
      </c>
      <c r="G76" s="80"/>
      <c r="H76" s="81" t="str">
        <f t="shared" si="2"/>
        <v/>
      </c>
      <c r="I76" s="82" t="str">
        <f>IF(COUNTA(B76)&gt;0,INDEX(Data!$D:$D,MATCH(B76,Data!$F:$F,0)),"")</f>
        <v/>
      </c>
      <c r="J76" s="80"/>
      <c r="K76" s="81" t="str">
        <f t="shared" si="3"/>
        <v/>
      </c>
      <c r="L76" s="82"/>
      <c r="M76" s="82"/>
      <c r="N76" s="82"/>
      <c r="O76" s="82"/>
      <c r="P76" s="82"/>
      <c r="Q76" s="92"/>
      <c r="R76" s="103"/>
      <c r="S76" s="77"/>
      <c r="T76" s="77"/>
      <c r="U76" s="77"/>
      <c r="V76" s="77"/>
      <c r="W76" s="78"/>
    </row>
    <row r="77" spans="1:23" x14ac:dyDescent="0.25">
      <c r="A77" s="37" t="s">
        <v>104</v>
      </c>
      <c r="B77" s="27" t="s">
        <v>96</v>
      </c>
      <c r="C77" s="91" t="e">
        <f>IF(COUNTA(B77)&gt;0,INDEX(Data!$B:$B,MATCH(B77,Data!$F:$F,0)),"")</f>
        <v>#N/A</v>
      </c>
      <c r="D77" s="33" t="e">
        <f>1-C77/C61</f>
        <v>#N/A</v>
      </c>
      <c r="E77" s="52" t="e">
        <f>C77/C2</f>
        <v>#N/A</v>
      </c>
      <c r="F77" s="35" t="e">
        <f>IF(COUNTA(B77)&gt;0,INDEX(Data!$C:$C,MATCH(B77,Data!$F:$F,0)),"")</f>
        <v>#N/A</v>
      </c>
      <c r="G77" s="33" t="e">
        <f>1-F77/F61</f>
        <v>#N/A</v>
      </c>
      <c r="H77" s="52" t="e">
        <f t="shared" si="2"/>
        <v>#N/A</v>
      </c>
      <c r="I77" s="35" t="e">
        <f>IF(COUNTA(B77)&gt;0,INDEX(Data!$D:$D,MATCH(B77,Data!$F:$F,0)),"")</f>
        <v>#N/A</v>
      </c>
      <c r="J77" s="33" t="e">
        <f>1-I77/I61</f>
        <v>#N/A</v>
      </c>
      <c r="K77" s="52" t="e">
        <f t="shared" si="3"/>
        <v>#N/A</v>
      </c>
      <c r="L77" s="35">
        <v>20</v>
      </c>
      <c r="M77" s="35">
        <v>0.8</v>
      </c>
      <c r="N77" s="35">
        <v>3</v>
      </c>
      <c r="O77" s="35">
        <v>3</v>
      </c>
      <c r="P77" s="35">
        <v>0.75</v>
      </c>
      <c r="Q77" s="53">
        <v>0.03</v>
      </c>
      <c r="R77" s="102">
        <v>10</v>
      </c>
      <c r="W77" s="38"/>
    </row>
    <row r="78" spans="1:23" x14ac:dyDescent="0.25">
      <c r="A78" s="54" t="s">
        <v>104</v>
      </c>
      <c r="B78" s="55" t="s">
        <v>97</v>
      </c>
      <c r="C78" s="56" t="e">
        <f>IF(COUNTA(B78)&gt;0,INDEX(Data!$B:$B,MATCH(B78,Data!$F:$F,0)),"")</f>
        <v>#N/A</v>
      </c>
      <c r="D78" s="57" t="e">
        <f>1-C78/C61</f>
        <v>#N/A</v>
      </c>
      <c r="E78" s="58" t="e">
        <f>C78/C2</f>
        <v>#N/A</v>
      </c>
      <c r="F78" s="59" t="e">
        <f>IF(COUNTA(B78)&gt;0,INDEX(Data!$C:$C,MATCH(B78,Data!$F:$F,0)),"")</f>
        <v>#N/A</v>
      </c>
      <c r="G78" s="57" t="e">
        <f>1-F78/F61</f>
        <v>#N/A</v>
      </c>
      <c r="H78" s="58" t="e">
        <f t="shared" si="2"/>
        <v>#N/A</v>
      </c>
      <c r="I78" s="59" t="e">
        <f>IF(COUNTA(B78)&gt;0,INDEX(Data!$D:$D,MATCH(B78,Data!$F:$F,0)),"")</f>
        <v>#N/A</v>
      </c>
      <c r="J78" s="57" t="e">
        <f>1-I78/I61</f>
        <v>#N/A</v>
      </c>
      <c r="K78" s="58" t="e">
        <f t="shared" si="3"/>
        <v>#N/A</v>
      </c>
      <c r="L78" s="59">
        <v>20</v>
      </c>
      <c r="M78" s="59">
        <v>0.8</v>
      </c>
      <c r="N78" s="59">
        <v>3</v>
      </c>
      <c r="O78" s="59">
        <v>3</v>
      </c>
      <c r="P78" s="59">
        <v>0.75</v>
      </c>
      <c r="Q78" s="60">
        <v>0.03</v>
      </c>
      <c r="R78" s="104">
        <v>20</v>
      </c>
      <c r="W78" s="38"/>
    </row>
    <row r="79" spans="1:23" x14ac:dyDescent="0.25">
      <c r="A79" s="37" t="s">
        <v>104</v>
      </c>
      <c r="B79" s="27" t="s">
        <v>113</v>
      </c>
      <c r="C79" s="91" t="e">
        <f>IF(COUNTA(B79)&gt;0,INDEX(Data!$B:$B,MATCH(B79,Data!$F:$F,0)),"")</f>
        <v>#N/A</v>
      </c>
      <c r="D79" s="33" t="e">
        <f>1-C79/C61</f>
        <v>#N/A</v>
      </c>
      <c r="E79" s="52" t="e">
        <f>C79/C2</f>
        <v>#N/A</v>
      </c>
      <c r="F79" s="35" t="e">
        <f>IF(COUNTA(B79)&gt;0,INDEX(Data!$C:$C,MATCH(B79,Data!$F:$F,0)),"")</f>
        <v>#N/A</v>
      </c>
      <c r="G79" s="33" t="e">
        <f>1-F79/F61</f>
        <v>#N/A</v>
      </c>
      <c r="H79" s="52" t="e">
        <f t="shared" si="2"/>
        <v>#N/A</v>
      </c>
      <c r="I79" s="35" t="e">
        <f>IF(COUNTA(B79)&gt;0,INDEX(Data!$D:$D,MATCH(B79,Data!$F:$F,0)),"")</f>
        <v>#N/A</v>
      </c>
      <c r="J79" s="33" t="e">
        <f>1-I79/I61</f>
        <v>#N/A</v>
      </c>
      <c r="K79" s="52" t="e">
        <f t="shared" si="3"/>
        <v>#N/A</v>
      </c>
      <c r="L79" s="35">
        <v>20</v>
      </c>
      <c r="M79" s="35">
        <v>0.8</v>
      </c>
      <c r="N79" s="35">
        <v>3</v>
      </c>
      <c r="O79" s="35">
        <v>3</v>
      </c>
      <c r="P79" s="35">
        <v>0.75</v>
      </c>
      <c r="Q79" s="53">
        <v>0.05</v>
      </c>
      <c r="R79" s="102">
        <v>10</v>
      </c>
      <c r="W79" s="38"/>
    </row>
    <row r="80" spans="1:23" x14ac:dyDescent="0.25">
      <c r="A80" s="84" t="s">
        <v>104</v>
      </c>
      <c r="B80" s="85" t="s">
        <v>114</v>
      </c>
      <c r="C80" s="86" t="e">
        <f>IF(COUNTA(B80)&gt;0,INDEX(Data!$B:$B,MATCH(B80,Data!$F:$F,0)),"")</f>
        <v>#N/A</v>
      </c>
      <c r="D80" s="87" t="e">
        <f>1-C80/C61</f>
        <v>#N/A</v>
      </c>
      <c r="E80" s="88" t="e">
        <f>C80/C2</f>
        <v>#N/A</v>
      </c>
      <c r="F80" s="89" t="e">
        <f>IF(COUNTA(B80)&gt;0,INDEX(Data!$C:$C,MATCH(B80,Data!$F:$F,0)),"")</f>
        <v>#N/A</v>
      </c>
      <c r="G80" s="87" t="e">
        <f>1-F80/F61</f>
        <v>#N/A</v>
      </c>
      <c r="H80" s="88" t="e">
        <f t="shared" si="2"/>
        <v>#N/A</v>
      </c>
      <c r="I80" s="89" t="e">
        <f>IF(COUNTA(B80)&gt;0,INDEX(Data!$D:$D,MATCH(B80,Data!$F:$F,0)),"")</f>
        <v>#N/A</v>
      </c>
      <c r="J80" s="87" t="e">
        <f>1-I80/I61</f>
        <v>#N/A</v>
      </c>
      <c r="K80" s="88" t="e">
        <f t="shared" si="3"/>
        <v>#N/A</v>
      </c>
      <c r="L80" s="89">
        <v>20</v>
      </c>
      <c r="M80" s="89">
        <v>0.8</v>
      </c>
      <c r="N80" s="89">
        <v>3</v>
      </c>
      <c r="O80" s="89">
        <v>3</v>
      </c>
      <c r="P80" s="89">
        <v>0.75</v>
      </c>
      <c r="Q80" s="90">
        <v>0.05</v>
      </c>
      <c r="R80" s="116">
        <v>20</v>
      </c>
      <c r="W80" s="38"/>
    </row>
    <row r="81" spans="1:23" x14ac:dyDescent="0.25">
      <c r="A81" s="48"/>
      <c r="B81" s="49"/>
      <c r="C81" s="61" t="str">
        <f>IF(COUNTA(B81)&gt;0,INDEX(Data!$B:$B,MATCH(B81,Data!$F:$F,0)),"")</f>
        <v/>
      </c>
      <c r="D81" s="45"/>
      <c r="E81" s="62"/>
      <c r="F81" s="46" t="str">
        <f>IF(COUNTA(B81)&gt;0,INDEX(Data!$C:$C,MATCH(B81,Data!$F:$F,0)),"")</f>
        <v/>
      </c>
      <c r="G81" s="45"/>
      <c r="H81" s="62" t="str">
        <f t="shared" si="2"/>
        <v/>
      </c>
      <c r="I81" s="46" t="str">
        <f>IF(COUNTA(B81)&gt;0,INDEX(Data!$D:$D,MATCH(B81,Data!$F:$F,0)),"")</f>
        <v/>
      </c>
      <c r="J81" s="45"/>
      <c r="K81" s="62" t="str">
        <f t="shared" si="3"/>
        <v/>
      </c>
      <c r="L81" s="46"/>
      <c r="M81" s="46"/>
      <c r="N81" s="46"/>
      <c r="O81" s="46"/>
      <c r="P81" s="46"/>
      <c r="Q81" s="46"/>
      <c r="R81" s="47"/>
      <c r="S81" s="48"/>
      <c r="T81" s="48"/>
      <c r="U81" s="48"/>
      <c r="V81" s="48"/>
      <c r="W81" s="49"/>
    </row>
    <row r="82" spans="1:23" x14ac:dyDescent="0.25">
      <c r="A82" s="17" t="s">
        <v>116</v>
      </c>
      <c r="B82" s="50" t="s">
        <v>57</v>
      </c>
      <c r="C82" s="19" t="e">
        <f>IF(COUNTA(B82)&gt;0,INDEX(Data!$B:$B,MATCH(B82,Data!$F:$F,0)),"")</f>
        <v>#N/A</v>
      </c>
      <c r="D82" s="20" t="e">
        <f>1-C82/C72</f>
        <v>#N/A</v>
      </c>
      <c r="E82" s="21" t="e">
        <f>C82/C2</f>
        <v>#N/A</v>
      </c>
      <c r="F82" s="22" t="e">
        <f>IF(COUNTA(B82)&gt;0,INDEX(Data!$C:$C,MATCH(B82,Data!$F:$F,0)),"")</f>
        <v>#N/A</v>
      </c>
      <c r="G82" s="20" t="e">
        <f>1-F82/F72</f>
        <v>#N/A</v>
      </c>
      <c r="H82" s="21" t="e">
        <f t="shared" si="2"/>
        <v>#N/A</v>
      </c>
      <c r="I82" s="22" t="e">
        <f>IF(COUNTA(B82)&gt;0,INDEX(Data!$D:$D,MATCH(B82,Data!$F:$F,0)),"")</f>
        <v>#N/A</v>
      </c>
      <c r="J82" s="20" t="e">
        <f>1-I82/I72</f>
        <v>#N/A</v>
      </c>
      <c r="K82" s="21" t="e">
        <f t="shared" si="3"/>
        <v>#N/A</v>
      </c>
      <c r="L82" s="22">
        <v>20</v>
      </c>
      <c r="M82" s="23" t="s">
        <v>117</v>
      </c>
      <c r="N82" s="22">
        <v>3</v>
      </c>
      <c r="O82" s="22">
        <v>3</v>
      </c>
      <c r="P82" s="22">
        <v>0.95</v>
      </c>
      <c r="Q82" s="22">
        <v>0.05</v>
      </c>
      <c r="R82" s="18">
        <v>20</v>
      </c>
      <c r="W82" s="38"/>
    </row>
    <row r="83" spans="1:23" x14ac:dyDescent="0.25">
      <c r="A83" s="37" t="s">
        <v>116</v>
      </c>
      <c r="B83" s="27" t="s">
        <v>71</v>
      </c>
      <c r="C83" s="91" t="e">
        <f>IF(COUNTA(B83)&gt;0,INDEX(Data!$B:$B,MATCH(B83,Data!$F:$F,0)),"")</f>
        <v>#N/A</v>
      </c>
      <c r="D83" s="33" t="e">
        <f>1-C83/C72</f>
        <v>#N/A</v>
      </c>
      <c r="E83" s="52" t="e">
        <f>C83/C2</f>
        <v>#N/A</v>
      </c>
      <c r="F83" s="35" t="e">
        <f>IF(COUNTA(B83)&gt;0,INDEX(Data!$C:$C,MATCH(B83,Data!$F:$F,0)),"")</f>
        <v>#N/A</v>
      </c>
      <c r="G83" s="33" t="e">
        <f>1-F83/F72</f>
        <v>#N/A</v>
      </c>
      <c r="H83" s="52" t="e">
        <f t="shared" si="2"/>
        <v>#N/A</v>
      </c>
      <c r="I83" s="35" t="e">
        <f>IF(COUNTA(B83)&gt;0,INDEX(Data!$D:$D,MATCH(B83,Data!$F:$F,0)),"")</f>
        <v>#N/A</v>
      </c>
      <c r="J83" s="33" t="e">
        <f>1-I83/I72</f>
        <v>#N/A</v>
      </c>
      <c r="K83" s="52" t="e">
        <f t="shared" si="3"/>
        <v>#N/A</v>
      </c>
      <c r="L83" s="35">
        <v>20</v>
      </c>
      <c r="M83" s="53" t="s">
        <v>119</v>
      </c>
      <c r="N83" s="35">
        <v>3</v>
      </c>
      <c r="O83" s="35">
        <v>3</v>
      </c>
      <c r="P83" s="24">
        <v>0.95</v>
      </c>
      <c r="Q83" s="35">
        <v>0.05</v>
      </c>
      <c r="R83" s="36">
        <v>20</v>
      </c>
      <c r="W83" s="38"/>
    </row>
    <row r="84" spans="1:23" x14ac:dyDescent="0.25">
      <c r="A84" s="77"/>
      <c r="B84" s="78"/>
      <c r="C84" s="79" t="str">
        <f>IF(COUNTA(B84)&gt;0,INDEX(Data!$B:$B,MATCH(B84,Data!$F:$F,0)),"")</f>
        <v/>
      </c>
      <c r="D84" s="80"/>
      <c r="E84" s="81"/>
      <c r="F84" s="82" t="str">
        <f>IF(COUNTA(B84)&gt;0,INDEX(Data!$C:$C,MATCH(B84,Data!$F:$F,0)),"")</f>
        <v/>
      </c>
      <c r="G84" s="80"/>
      <c r="H84" s="81" t="str">
        <f t="shared" si="2"/>
        <v/>
      </c>
      <c r="I84" s="82" t="str">
        <f>IF(COUNTA(B84)&gt;0,INDEX(Data!$D:$D,MATCH(B84,Data!$F:$F,0)),"")</f>
        <v/>
      </c>
      <c r="J84" s="80"/>
      <c r="K84" s="81" t="str">
        <f t="shared" si="3"/>
        <v/>
      </c>
      <c r="L84" s="82"/>
      <c r="M84" s="92"/>
      <c r="N84" s="82"/>
      <c r="O84" s="82"/>
      <c r="P84" s="82"/>
      <c r="Q84" s="82"/>
      <c r="R84" s="83"/>
      <c r="S84" s="77"/>
      <c r="T84" s="77"/>
      <c r="U84" s="77"/>
      <c r="V84" s="77"/>
      <c r="W84" s="78"/>
    </row>
    <row r="85" spans="1:23" x14ac:dyDescent="0.25">
      <c r="A85" s="54" t="s">
        <v>116</v>
      </c>
      <c r="B85" s="55" t="s">
        <v>98</v>
      </c>
      <c r="C85" s="56" t="e">
        <f>IF(COUNTA(B85)&gt;0,INDEX(Data!$B:$B,MATCH(B85,Data!$F:$F,0)),"")</f>
        <v>#N/A</v>
      </c>
      <c r="D85" s="57" t="e">
        <f>1-C85/C78</f>
        <v>#N/A</v>
      </c>
      <c r="E85" s="58" t="e">
        <f>C85/C2</f>
        <v>#N/A</v>
      </c>
      <c r="F85" s="59" t="e">
        <f>IF(COUNTA(B85)&gt;0,INDEX(Data!$C:$C,MATCH(B85,Data!$F:$F,0)),"")</f>
        <v>#N/A</v>
      </c>
      <c r="G85" s="57" t="e">
        <f>1-F85/F78</f>
        <v>#N/A</v>
      </c>
      <c r="H85" s="58" t="e">
        <f t="shared" si="2"/>
        <v>#N/A</v>
      </c>
      <c r="I85" s="59" t="e">
        <f>IF(COUNTA(B85)&gt;0,INDEX(Data!$D:$D,MATCH(B85,Data!$F:$F,0)),"")</f>
        <v>#N/A</v>
      </c>
      <c r="J85" s="57" t="e">
        <f>1-I85/I78</f>
        <v>#N/A</v>
      </c>
      <c r="K85" s="58" t="e">
        <f t="shared" si="3"/>
        <v>#N/A</v>
      </c>
      <c r="L85" s="59">
        <v>20</v>
      </c>
      <c r="M85" s="60">
        <v>0.85</v>
      </c>
      <c r="N85" s="59">
        <v>3</v>
      </c>
      <c r="O85" s="59">
        <v>3</v>
      </c>
      <c r="P85" s="59">
        <v>0.75</v>
      </c>
      <c r="Q85" s="59">
        <v>0.03</v>
      </c>
      <c r="R85" s="106">
        <v>20</v>
      </c>
      <c r="W85" s="38"/>
    </row>
    <row r="86" spans="1:23" x14ac:dyDescent="0.25">
      <c r="A86" s="117" t="s">
        <v>116</v>
      </c>
      <c r="B86" s="118" t="s">
        <v>110</v>
      </c>
      <c r="C86" s="119" t="e">
        <f>IF(COUNTA(B86)&gt;0,INDEX(Data!$B:$B,MATCH(B86,Data!$F:$F,0)),"")</f>
        <v>#N/A</v>
      </c>
      <c r="D86" s="120" t="e">
        <f>1-C86/C78</f>
        <v>#N/A</v>
      </c>
      <c r="E86" s="121" t="e">
        <f>C86/C2</f>
        <v>#N/A</v>
      </c>
      <c r="F86" s="122" t="e">
        <f>IF(COUNTA(B86)&gt;0,INDEX(Data!$C:$C,MATCH(B86,Data!$F:$F,0)),"")</f>
        <v>#N/A</v>
      </c>
      <c r="G86" s="120" t="e">
        <f>1-F86/F78</f>
        <v>#N/A</v>
      </c>
      <c r="H86" s="121" t="e">
        <f t="shared" si="2"/>
        <v>#N/A</v>
      </c>
      <c r="I86" s="122" t="e">
        <f>IF(COUNTA(B86)&gt;0,INDEX(Data!$D:$D,MATCH(B86,Data!$F:$F,0)),"")</f>
        <v>#N/A</v>
      </c>
      <c r="J86" s="120" t="e">
        <f>1-I86/I78</f>
        <v>#N/A</v>
      </c>
      <c r="K86" s="121" t="e">
        <f t="shared" si="3"/>
        <v>#N/A</v>
      </c>
      <c r="L86" s="122">
        <v>20</v>
      </c>
      <c r="M86" s="123">
        <v>0.9</v>
      </c>
      <c r="N86" s="122">
        <v>3</v>
      </c>
      <c r="O86" s="122">
        <v>3</v>
      </c>
      <c r="P86" s="122">
        <v>0.75</v>
      </c>
      <c r="Q86" s="122">
        <v>0.03</v>
      </c>
      <c r="R86" s="124">
        <v>20</v>
      </c>
      <c r="W86" s="38"/>
    </row>
    <row r="87" spans="1:23" x14ac:dyDescent="0.25">
      <c r="A87" s="77"/>
      <c r="B87" s="78"/>
      <c r="C87" s="79" t="str">
        <f>IF(COUNTA(B87)&gt;0,INDEX(Data!$B:$B,MATCH(B87,Data!$F:$F,0)),"")</f>
        <v/>
      </c>
      <c r="D87" s="80"/>
      <c r="E87" s="81"/>
      <c r="F87" s="82" t="str">
        <f>IF(COUNTA(B87)&gt;0,INDEX(Data!$C:$C,MATCH(B87,Data!$F:$F,0)),"")</f>
        <v/>
      </c>
      <c r="G87" s="80"/>
      <c r="H87" s="81" t="str">
        <f t="shared" si="2"/>
        <v/>
      </c>
      <c r="I87" s="82" t="str">
        <f>IF(COUNTA(B87)&gt;0,INDEX(Data!$D:$D,MATCH(B87,Data!$F:$F,0)),"")</f>
        <v/>
      </c>
      <c r="J87" s="80"/>
      <c r="K87" s="81" t="str">
        <f t="shared" si="3"/>
        <v/>
      </c>
      <c r="L87" s="82"/>
      <c r="M87" s="92"/>
      <c r="N87" s="82"/>
      <c r="O87" s="82"/>
      <c r="P87" s="82"/>
      <c r="Q87" s="82"/>
      <c r="R87" s="83"/>
      <c r="S87" s="77"/>
      <c r="T87" s="77"/>
      <c r="U87" s="77"/>
      <c r="V87" s="77"/>
      <c r="W87" s="78"/>
    </row>
    <row r="88" spans="1:23" x14ac:dyDescent="0.25">
      <c r="A88" s="84" t="s">
        <v>116</v>
      </c>
      <c r="B88" s="85" t="s">
        <v>122</v>
      </c>
      <c r="C88" s="86" t="e">
        <f>IF(COUNTA(B88)&gt;0,INDEX(Data!$B:$B,MATCH(B88,Data!$F:$F,0)),"")</f>
        <v>#N/A</v>
      </c>
      <c r="D88" s="87" t="e">
        <f>1-C88/C80</f>
        <v>#N/A</v>
      </c>
      <c r="E88" s="88" t="e">
        <f>C88/C2</f>
        <v>#N/A</v>
      </c>
      <c r="F88" s="89" t="e">
        <f>IF(COUNTA(B88)&gt;0,INDEX(Data!$C:$C,MATCH(B88,Data!$F:$F,0)),"")</f>
        <v>#N/A</v>
      </c>
      <c r="G88" s="87" t="e">
        <f>1-F88/F80</f>
        <v>#N/A</v>
      </c>
      <c r="H88" s="88" t="e">
        <f t="shared" si="2"/>
        <v>#N/A</v>
      </c>
      <c r="I88" s="89" t="e">
        <f>IF(COUNTA(B88)&gt;0,INDEX(Data!$D:$D,MATCH(B88,Data!$F:$F,0)),"")</f>
        <v>#N/A</v>
      </c>
      <c r="J88" s="87" t="e">
        <f>1-I88/I80</f>
        <v>#N/A</v>
      </c>
      <c r="K88" s="88" t="e">
        <f t="shared" si="3"/>
        <v>#N/A</v>
      </c>
      <c r="L88" s="89">
        <v>20</v>
      </c>
      <c r="M88" s="90">
        <v>0.85</v>
      </c>
      <c r="N88" s="89">
        <v>3</v>
      </c>
      <c r="O88" s="89">
        <v>3</v>
      </c>
      <c r="P88" s="89">
        <v>0.75</v>
      </c>
      <c r="Q88" s="89">
        <v>0.05</v>
      </c>
      <c r="R88" s="125">
        <v>20</v>
      </c>
      <c r="W88" s="38"/>
    </row>
    <row r="89" spans="1:23" x14ac:dyDescent="0.25">
      <c r="A89" s="126" t="s">
        <v>116</v>
      </c>
      <c r="B89" s="127" t="s">
        <v>124</v>
      </c>
      <c r="C89" s="128" t="e">
        <f>IF(COUNTA(B89)&gt;0,INDEX(Data!$B:$B,MATCH(B89,Data!$F:$F,0)),"")</f>
        <v>#N/A</v>
      </c>
      <c r="D89" s="129" t="e">
        <f>1-C89/C80</f>
        <v>#N/A</v>
      </c>
      <c r="E89" s="130" t="e">
        <f>C89/C2</f>
        <v>#N/A</v>
      </c>
      <c r="F89" s="131" t="e">
        <f>IF(COUNTA(B89)&gt;0,INDEX(Data!$C:$C,MATCH(B89,Data!$F:$F,0)),"")</f>
        <v>#N/A</v>
      </c>
      <c r="G89" s="129" t="e">
        <f>1-F89/F80</f>
        <v>#N/A</v>
      </c>
      <c r="H89" s="130" t="e">
        <f t="shared" si="2"/>
        <v>#N/A</v>
      </c>
      <c r="I89" s="131" t="e">
        <f>IF(COUNTA(B89)&gt;0,INDEX(Data!$D:$D,MATCH(B89,Data!$F:$F,0)),"")</f>
        <v>#N/A</v>
      </c>
      <c r="J89" s="129" t="e">
        <f>1-I89/I80</f>
        <v>#N/A</v>
      </c>
      <c r="K89" s="130" t="e">
        <f t="shared" si="3"/>
        <v>#N/A</v>
      </c>
      <c r="L89" s="131">
        <v>20</v>
      </c>
      <c r="M89" s="132">
        <v>0.9</v>
      </c>
      <c r="N89" s="131">
        <v>3</v>
      </c>
      <c r="O89" s="131">
        <v>3</v>
      </c>
      <c r="P89" s="131">
        <v>0.75</v>
      </c>
      <c r="Q89" s="131">
        <v>0.05</v>
      </c>
      <c r="R89" s="133">
        <v>20</v>
      </c>
      <c r="W89" s="38"/>
    </row>
    <row r="90" spans="1:23" x14ac:dyDescent="0.25">
      <c r="A90" s="48"/>
      <c r="B90" s="49"/>
      <c r="C90" s="61" t="str">
        <f>IF(COUNTA(B90)&gt;0,INDEX(Data!$B:$B,MATCH(B90,Data!$F:$F,0)),"")</f>
        <v/>
      </c>
      <c r="D90" s="45"/>
      <c r="E90" s="62"/>
      <c r="F90" s="46" t="str">
        <f>IF(COUNTA(B90)&gt;0,INDEX(Data!$C:$C,MATCH(B90,Data!$F:$F,0)),"")</f>
        <v/>
      </c>
      <c r="G90" s="45"/>
      <c r="H90" s="62" t="str">
        <f t="shared" si="2"/>
        <v/>
      </c>
      <c r="I90" s="46" t="str">
        <f>IF(COUNTA(B90)&gt;0,INDEX(Data!$D:$D,MATCH(B90,Data!$F:$F,0)),"")</f>
        <v/>
      </c>
      <c r="J90" s="45"/>
      <c r="K90" s="62" t="str">
        <f t="shared" si="3"/>
        <v/>
      </c>
      <c r="L90" s="46"/>
      <c r="M90" s="46"/>
      <c r="N90" s="46"/>
      <c r="O90" s="46"/>
      <c r="P90" s="46"/>
      <c r="Q90" s="46"/>
      <c r="R90" s="47"/>
      <c r="S90" s="48"/>
      <c r="T90" s="48"/>
      <c r="U90" s="48"/>
      <c r="V90" s="48"/>
      <c r="W90" s="49"/>
    </row>
    <row r="91" spans="1:23" x14ac:dyDescent="0.25">
      <c r="A91" s="37" t="s">
        <v>125</v>
      </c>
      <c r="B91" s="27" t="s">
        <v>59</v>
      </c>
      <c r="C91" s="91" t="e">
        <f>IF(COUNTA(B91)&gt;0,INDEX(Data!$B:$B,MATCH(B91,Data!$F:$F,0)),"")</f>
        <v>#N/A</v>
      </c>
      <c r="D91" s="33" t="e">
        <f>1-C91/C82</f>
        <v>#N/A</v>
      </c>
      <c r="E91" s="52" t="e">
        <f>C91/C2</f>
        <v>#N/A</v>
      </c>
      <c r="F91" s="35" t="e">
        <f>IF(COUNTA(B91)&gt;0,INDEX(Data!$C:$C,MATCH(B91,Data!$F:$F,0)),"")</f>
        <v>#N/A</v>
      </c>
      <c r="G91" s="33" t="e">
        <f>1-F91/F82</f>
        <v>#N/A</v>
      </c>
      <c r="H91" s="52" t="e">
        <f t="shared" si="2"/>
        <v>#N/A</v>
      </c>
      <c r="I91" s="35" t="e">
        <f>IF(COUNTA(B91)&gt;0,INDEX(Data!$D:$D,MATCH(B91,Data!$F:$F,0)),"")</f>
        <v>#N/A</v>
      </c>
      <c r="J91" s="33" t="e">
        <f>1-I91/I82</f>
        <v>#N/A</v>
      </c>
      <c r="K91" s="52" t="e">
        <f t="shared" si="3"/>
        <v>#N/A</v>
      </c>
      <c r="L91" s="35">
        <v>20</v>
      </c>
      <c r="M91" s="35" t="s">
        <v>119</v>
      </c>
      <c r="N91" s="35">
        <v>3</v>
      </c>
      <c r="O91" s="35">
        <v>3</v>
      </c>
      <c r="P91" s="34">
        <v>0.85</v>
      </c>
      <c r="Q91" s="35">
        <v>0.05</v>
      </c>
      <c r="R91" s="36">
        <v>20</v>
      </c>
      <c r="W91" s="38"/>
    </row>
    <row r="92" spans="1:23" x14ac:dyDescent="0.25">
      <c r="A92" s="77"/>
      <c r="B92" s="78"/>
      <c r="C92" s="79" t="str">
        <f>IF(COUNTA(B92)&gt;0,INDEX(Data!$B:$B,MATCH(B92,Data!$F:$F,0)),"")</f>
        <v/>
      </c>
      <c r="D92" s="80"/>
      <c r="E92" s="81"/>
      <c r="F92" s="82" t="str">
        <f>IF(COUNTA(B92)&gt;0,INDEX(Data!$C:$C,MATCH(B92,Data!$F:$F,0)),"")</f>
        <v/>
      </c>
      <c r="G92" s="80"/>
      <c r="H92" s="81" t="str">
        <f t="shared" si="2"/>
        <v/>
      </c>
      <c r="I92" s="82" t="str">
        <f>IF(COUNTA(B92)&gt;0,INDEX(Data!$D:$D,MATCH(B92,Data!$F:$F,0)),"")</f>
        <v/>
      </c>
      <c r="J92" s="80"/>
      <c r="K92" s="81" t="str">
        <f t="shared" si="3"/>
        <v/>
      </c>
      <c r="L92" s="82"/>
      <c r="M92" s="82"/>
      <c r="N92" s="82"/>
      <c r="O92" s="82"/>
      <c r="P92" s="92"/>
      <c r="Q92" s="82"/>
      <c r="R92" s="83"/>
      <c r="S92" s="77"/>
      <c r="T92" s="77"/>
      <c r="U92" s="77"/>
      <c r="V92" s="77"/>
      <c r="W92" s="78"/>
    </row>
    <row r="93" spans="1:23" x14ac:dyDescent="0.25">
      <c r="A93" s="17" t="s">
        <v>125</v>
      </c>
      <c r="B93" s="50" t="s">
        <v>61</v>
      </c>
      <c r="C93" s="19" t="e">
        <f>IF(COUNTA(B93)&gt;0,INDEX(Data!$B:$B,MATCH(B93,Data!$F:$F,0)),"")</f>
        <v>#N/A</v>
      </c>
      <c r="D93" s="20" t="e">
        <f>1-C93/C82</f>
        <v>#N/A</v>
      </c>
      <c r="E93" s="21" t="e">
        <f>C93/C2</f>
        <v>#N/A</v>
      </c>
      <c r="F93" s="22" t="e">
        <f>IF(COUNTA(B93)&gt;0,INDEX(Data!$C:$C,MATCH(B93,Data!$F:$F,0)),"")</f>
        <v>#N/A</v>
      </c>
      <c r="G93" s="20" t="e">
        <f>1-F93/F82</f>
        <v>#N/A</v>
      </c>
      <c r="H93" s="21" t="e">
        <f t="shared" si="2"/>
        <v>#N/A</v>
      </c>
      <c r="I93" s="22" t="e">
        <f>IF(COUNTA(B93)&gt;0,INDEX(Data!$D:$D,MATCH(B93,Data!$F:$F,0)),"")</f>
        <v>#N/A</v>
      </c>
      <c r="J93" s="20" t="e">
        <f>1-I93/I82</f>
        <v>#N/A</v>
      </c>
      <c r="K93" s="21" t="e">
        <f t="shared" si="3"/>
        <v>#N/A</v>
      </c>
      <c r="L93" s="22">
        <v>20</v>
      </c>
      <c r="M93" s="22" t="s">
        <v>119</v>
      </c>
      <c r="N93" s="22">
        <v>3</v>
      </c>
      <c r="O93" s="22">
        <v>3</v>
      </c>
      <c r="P93" s="23">
        <v>0.8</v>
      </c>
      <c r="Q93" s="22">
        <v>0.05</v>
      </c>
      <c r="R93" s="18">
        <v>20</v>
      </c>
      <c r="W93" s="38"/>
    </row>
    <row r="94" spans="1:23" x14ac:dyDescent="0.25">
      <c r="A94" s="77"/>
      <c r="B94" s="78"/>
      <c r="C94" s="79" t="str">
        <f>IF(COUNTA(B94)&gt;0,INDEX(Data!$B:$B,MATCH(B94,Data!$F:$F,0)),"")</f>
        <v/>
      </c>
      <c r="D94" s="80"/>
      <c r="E94" s="81"/>
      <c r="F94" s="82" t="str">
        <f>IF(COUNTA(B94)&gt;0,INDEX(Data!$C:$C,MATCH(B94,Data!$F:$F,0)),"")</f>
        <v/>
      </c>
      <c r="G94" s="80"/>
      <c r="H94" s="81" t="str">
        <f t="shared" si="2"/>
        <v/>
      </c>
      <c r="I94" s="82" t="str">
        <f>IF(COUNTA(B94)&gt;0,INDEX(Data!$D:$D,MATCH(B94,Data!$F:$F,0)),"")</f>
        <v/>
      </c>
      <c r="J94" s="80"/>
      <c r="K94" s="81" t="str">
        <f t="shared" si="3"/>
        <v/>
      </c>
      <c r="L94" s="82"/>
      <c r="M94" s="82"/>
      <c r="N94" s="82"/>
      <c r="O94" s="82"/>
      <c r="P94" s="92"/>
      <c r="Q94" s="82"/>
      <c r="R94" s="83"/>
      <c r="S94" s="77"/>
      <c r="T94" s="77"/>
      <c r="U94" s="77"/>
      <c r="V94" s="77"/>
      <c r="W94" s="78"/>
    </row>
    <row r="95" spans="1:23" x14ac:dyDescent="0.25">
      <c r="A95" s="37" t="s">
        <v>125</v>
      </c>
      <c r="B95" s="27" t="s">
        <v>99</v>
      </c>
      <c r="C95" s="91" t="e">
        <f>IF(COUNTA(B95)&gt;0,INDEX(Data!$B:$B,MATCH(B95,Data!$F:$F,0)),"")</f>
        <v>#N/A</v>
      </c>
      <c r="D95" s="33" t="e">
        <f>1-C95/C85</f>
        <v>#N/A</v>
      </c>
      <c r="E95" s="52" t="e">
        <f>C95/C2</f>
        <v>#N/A</v>
      </c>
      <c r="F95" s="35" t="e">
        <f>IF(COUNTA(B95)&gt;0,INDEX(Data!$C:$C,MATCH(B95,Data!$F:$F,0)),"")</f>
        <v>#N/A</v>
      </c>
      <c r="G95" s="33" t="e">
        <f>1-F95/F85</f>
        <v>#N/A</v>
      </c>
      <c r="H95" s="52" t="e">
        <f t="shared" si="2"/>
        <v>#N/A</v>
      </c>
      <c r="I95" s="35" t="e">
        <f>IF(COUNTA(B95)&gt;0,INDEX(Data!$D:$D,MATCH(B95,Data!$F:$F,0)),"")</f>
        <v>#N/A</v>
      </c>
      <c r="J95" s="33" t="e">
        <f>1-I95/I85</f>
        <v>#N/A</v>
      </c>
      <c r="K95" s="52" t="e">
        <f t="shared" si="3"/>
        <v>#N/A</v>
      </c>
      <c r="L95" s="35">
        <v>20</v>
      </c>
      <c r="M95" s="35">
        <v>0.85</v>
      </c>
      <c r="N95" s="35">
        <v>3</v>
      </c>
      <c r="O95" s="35">
        <v>3</v>
      </c>
      <c r="P95" s="53">
        <v>0.7</v>
      </c>
      <c r="Q95" s="35">
        <v>0.03</v>
      </c>
      <c r="R95" s="36">
        <v>20</v>
      </c>
      <c r="W95" s="38"/>
    </row>
    <row r="96" spans="1:23" x14ac:dyDescent="0.25">
      <c r="A96" s="54" t="s">
        <v>125</v>
      </c>
      <c r="B96" s="55" t="s">
        <v>101</v>
      </c>
      <c r="C96" s="56" t="e">
        <f>IF(COUNTA(B96)&gt;0,INDEX(Data!$B:$B,MATCH(B96,Data!$F:$F,0)),"")</f>
        <v>#N/A</v>
      </c>
      <c r="D96" s="57" t="e">
        <f>1-C96/C85</f>
        <v>#N/A</v>
      </c>
      <c r="E96" s="58" t="e">
        <f>C96/C2</f>
        <v>#N/A</v>
      </c>
      <c r="F96" s="59" t="e">
        <f>IF(COUNTA(B96)&gt;0,INDEX(Data!$C:$C,MATCH(B96,Data!$F:$F,0)),"")</f>
        <v>#N/A</v>
      </c>
      <c r="G96" s="57" t="e">
        <f>1-F96/F85</f>
        <v>#N/A</v>
      </c>
      <c r="H96" s="58" t="e">
        <f t="shared" si="2"/>
        <v>#N/A</v>
      </c>
      <c r="I96" s="59" t="e">
        <f>IF(COUNTA(B96)&gt;0,INDEX(Data!$D:$D,MATCH(B96,Data!$F:$F,0)),"")</f>
        <v>#N/A</v>
      </c>
      <c r="J96" s="57" t="e">
        <f>1-I96/I85</f>
        <v>#N/A</v>
      </c>
      <c r="K96" s="58" t="e">
        <f t="shared" si="3"/>
        <v>#N/A</v>
      </c>
      <c r="L96" s="59">
        <v>20</v>
      </c>
      <c r="M96" s="59">
        <v>0.85</v>
      </c>
      <c r="N96" s="59">
        <v>3</v>
      </c>
      <c r="O96" s="59">
        <v>3</v>
      </c>
      <c r="P96" s="60">
        <v>0.65</v>
      </c>
      <c r="Q96" s="59">
        <v>0.03</v>
      </c>
      <c r="R96" s="106">
        <v>20</v>
      </c>
      <c r="W96" s="38"/>
    </row>
    <row r="97" spans="1:23" x14ac:dyDescent="0.25">
      <c r="A97" s="37" t="s">
        <v>125</v>
      </c>
      <c r="B97" s="27" t="s">
        <v>108</v>
      </c>
      <c r="C97" s="91" t="e">
        <f>IF(COUNTA(B97)&gt;0,INDEX(Data!$B:$B,MATCH(B97,Data!$F:$F,0)),"")</f>
        <v>#N/A</v>
      </c>
      <c r="D97" s="33" t="e">
        <f>1-C97/C85</f>
        <v>#N/A</v>
      </c>
      <c r="E97" s="52" t="e">
        <f>C97/C2</f>
        <v>#N/A</v>
      </c>
      <c r="F97" s="35" t="e">
        <f>IF(COUNTA(B97)&gt;0,INDEX(Data!$C:$C,MATCH(B97,Data!$F:$F,0)),"")</f>
        <v>#N/A</v>
      </c>
      <c r="G97" s="33" t="e">
        <f>1-F97/F85</f>
        <v>#N/A</v>
      </c>
      <c r="H97" s="52" t="e">
        <f t="shared" si="2"/>
        <v>#N/A</v>
      </c>
      <c r="I97" s="35" t="e">
        <f>IF(COUNTA(B97)&gt;0,INDEX(Data!$D:$D,MATCH(B97,Data!$F:$F,0)),"")</f>
        <v>#N/A</v>
      </c>
      <c r="J97" s="33" t="e">
        <f>1-I97/I85</f>
        <v>#N/A</v>
      </c>
      <c r="K97" s="52" t="e">
        <f t="shared" si="3"/>
        <v>#N/A</v>
      </c>
      <c r="L97" s="35">
        <v>20</v>
      </c>
      <c r="M97" s="35">
        <v>0.85</v>
      </c>
      <c r="N97" s="35">
        <v>3</v>
      </c>
      <c r="O97" s="35">
        <v>3</v>
      </c>
      <c r="P97" s="53">
        <v>0.6</v>
      </c>
      <c r="Q97" s="35">
        <v>0.03</v>
      </c>
      <c r="R97" s="36">
        <v>20</v>
      </c>
      <c r="W97" s="38"/>
    </row>
    <row r="98" spans="1:23" x14ac:dyDescent="0.25">
      <c r="A98" s="37" t="s">
        <v>125</v>
      </c>
      <c r="B98" s="27" t="s">
        <v>109</v>
      </c>
      <c r="C98" s="91" t="e">
        <f>IF(COUNTA(B98)&gt;0,INDEX(Data!$B:$B,MATCH(B98,Data!$F:$F,0)),"")</f>
        <v>#N/A</v>
      </c>
      <c r="D98" s="33" t="e">
        <f>1-C98/C85</f>
        <v>#N/A</v>
      </c>
      <c r="E98" s="52" t="e">
        <f>C98/C2</f>
        <v>#N/A</v>
      </c>
      <c r="F98" s="35" t="e">
        <f>IF(COUNTA(B98)&gt;0,INDEX(Data!$C:$C,MATCH(B98,Data!$F:$F,0)),"")</f>
        <v>#N/A</v>
      </c>
      <c r="G98" s="33" t="e">
        <f>1-F98/F85</f>
        <v>#N/A</v>
      </c>
      <c r="H98" s="52" t="e">
        <f t="shared" si="2"/>
        <v>#N/A</v>
      </c>
      <c r="I98" s="35" t="e">
        <f>IF(COUNTA(B98)&gt;0,INDEX(Data!$D:$D,MATCH(B98,Data!$F:$F,0)),"")</f>
        <v>#N/A</v>
      </c>
      <c r="J98" s="33" t="e">
        <f>1-I98/I85</f>
        <v>#N/A</v>
      </c>
      <c r="K98" s="52" t="e">
        <f t="shared" si="3"/>
        <v>#N/A</v>
      </c>
      <c r="L98" s="35">
        <v>20</v>
      </c>
      <c r="M98" s="35">
        <v>0.85</v>
      </c>
      <c r="N98" s="35">
        <v>3</v>
      </c>
      <c r="O98" s="35">
        <v>3</v>
      </c>
      <c r="P98" s="53">
        <v>0.5</v>
      </c>
      <c r="Q98" s="35">
        <v>0.03</v>
      </c>
      <c r="R98" s="36">
        <v>20</v>
      </c>
      <c r="W98" s="38"/>
    </row>
    <row r="99" spans="1:23" x14ac:dyDescent="0.25">
      <c r="A99" s="77"/>
      <c r="B99" s="78"/>
      <c r="C99" s="79" t="str">
        <f>IF(COUNTA(B99)&gt;0,INDEX(Data!$B:$B,MATCH(B99,Data!$F:$F,0)),"")</f>
        <v/>
      </c>
      <c r="D99" s="80"/>
      <c r="E99" s="81"/>
      <c r="F99" s="82" t="str">
        <f>IF(COUNTA(B99)&gt;0,INDEX(Data!$C:$C,MATCH(B99,Data!$F:$F,0)),"")</f>
        <v/>
      </c>
      <c r="G99" s="80"/>
      <c r="H99" s="81" t="str">
        <f t="shared" si="2"/>
        <v/>
      </c>
      <c r="I99" s="82" t="str">
        <f>IF(COUNTA(B99)&gt;0,INDEX(Data!$D:$D,MATCH(B99,Data!$F:$F,0)),"")</f>
        <v/>
      </c>
      <c r="J99" s="80"/>
      <c r="K99" s="81" t="str">
        <f t="shared" si="3"/>
        <v/>
      </c>
      <c r="L99" s="82"/>
      <c r="M99" s="82"/>
      <c r="N99" s="82"/>
      <c r="O99" s="82"/>
      <c r="P99" s="92"/>
      <c r="Q99" s="82"/>
      <c r="R99" s="83"/>
      <c r="S99" s="77"/>
      <c r="T99" s="77"/>
      <c r="U99" s="77"/>
      <c r="V99" s="77"/>
      <c r="W99" s="78"/>
    </row>
    <row r="100" spans="1:23" x14ac:dyDescent="0.25">
      <c r="A100" s="26" t="s">
        <v>125</v>
      </c>
      <c r="B100" s="27" t="s">
        <v>111</v>
      </c>
      <c r="C100" s="51" t="e">
        <f>IF(COUNTA(B100)&gt;0,INDEX(Data!$B:$B,MATCH(B100,Data!$F:$F,0)),"")</f>
        <v>#N/A</v>
      </c>
      <c r="D100" s="134" t="e">
        <f>1-C100/C86</f>
        <v>#N/A</v>
      </c>
      <c r="E100" s="135" t="e">
        <f>C100/C2</f>
        <v>#N/A</v>
      </c>
      <c r="F100" s="24" t="e">
        <f>IF(COUNTA(B100)&gt;0,INDEX(Data!$C:$C,MATCH(B100,Data!$F:$F,0)),"")</f>
        <v>#N/A</v>
      </c>
      <c r="G100" s="134" t="e">
        <f>1-F100/F86</f>
        <v>#N/A</v>
      </c>
      <c r="H100" s="135" t="e">
        <f t="shared" si="2"/>
        <v>#N/A</v>
      </c>
      <c r="I100" s="24" t="e">
        <f>IF(COUNTA(B100)&gt;0,INDEX(Data!$D:$D,MATCH(B100,Data!$F:$F,0)),"")</f>
        <v>#N/A</v>
      </c>
      <c r="J100" s="134" t="e">
        <f>1-I100/I86</f>
        <v>#N/A</v>
      </c>
      <c r="K100" s="135" t="e">
        <f t="shared" si="3"/>
        <v>#N/A</v>
      </c>
      <c r="L100" s="24">
        <v>20</v>
      </c>
      <c r="M100" s="24">
        <v>0.9</v>
      </c>
      <c r="N100" s="24">
        <v>3</v>
      </c>
      <c r="O100" s="24">
        <v>3</v>
      </c>
      <c r="P100" s="34">
        <v>0.7</v>
      </c>
      <c r="Q100" s="24">
        <v>0.03</v>
      </c>
      <c r="R100" s="25">
        <v>20</v>
      </c>
      <c r="W100" s="38"/>
    </row>
    <row r="101" spans="1:23" x14ac:dyDescent="0.25">
      <c r="A101" s="117" t="s">
        <v>125</v>
      </c>
      <c r="B101" s="118" t="s">
        <v>112</v>
      </c>
      <c r="C101" s="119" t="e">
        <f>IF(COUNTA(B101)&gt;0,INDEX(Data!$B:$B,MATCH(B101,Data!$F:$F,0)),"")</f>
        <v>#N/A</v>
      </c>
      <c r="D101" s="120" t="e">
        <f>1-C101/C86</f>
        <v>#N/A</v>
      </c>
      <c r="E101" s="121" t="e">
        <f>C101/C2</f>
        <v>#N/A</v>
      </c>
      <c r="F101" s="122" t="e">
        <f>IF(COUNTA(B101)&gt;0,INDEX(Data!$C:$C,MATCH(B101,Data!$F:$F,0)),"")</f>
        <v>#N/A</v>
      </c>
      <c r="G101" s="120" t="e">
        <f>1-F101/F86</f>
        <v>#N/A</v>
      </c>
      <c r="H101" s="121" t="e">
        <f t="shared" si="2"/>
        <v>#N/A</v>
      </c>
      <c r="I101" s="122" t="e">
        <f>IF(COUNTA(B101)&gt;0,INDEX(Data!$D:$D,MATCH(B101,Data!$F:$F,0)),"")</f>
        <v>#N/A</v>
      </c>
      <c r="J101" s="120" t="e">
        <f>1-I101/I86</f>
        <v>#N/A</v>
      </c>
      <c r="K101" s="121" t="e">
        <f t="shared" si="3"/>
        <v>#N/A</v>
      </c>
      <c r="L101" s="122">
        <v>20</v>
      </c>
      <c r="M101" s="122">
        <v>0.9</v>
      </c>
      <c r="N101" s="122">
        <v>3</v>
      </c>
      <c r="O101" s="122">
        <v>3</v>
      </c>
      <c r="P101" s="123">
        <v>0.65</v>
      </c>
      <c r="Q101" s="122">
        <v>0.03</v>
      </c>
      <c r="R101" s="124">
        <v>20</v>
      </c>
      <c r="W101" s="38"/>
    </row>
    <row r="102" spans="1:23" x14ac:dyDescent="0.25">
      <c r="A102" s="37" t="s">
        <v>125</v>
      </c>
      <c r="B102" s="27" t="s">
        <v>121</v>
      </c>
      <c r="C102" s="91" t="e">
        <f>IF(COUNTA(B102)&gt;0,INDEX(Data!$B:$B,MATCH(B102,Data!$F:$F,0)),"")</f>
        <v>#N/A</v>
      </c>
      <c r="D102" s="33" t="e">
        <f>1-C102/C86</f>
        <v>#N/A</v>
      </c>
      <c r="E102" s="52" t="e">
        <f>C102/C2</f>
        <v>#N/A</v>
      </c>
      <c r="F102" s="35" t="e">
        <f>IF(COUNTA(B102)&gt;0,INDEX(Data!$C:$C,MATCH(B102,Data!$F:$F,0)),"")</f>
        <v>#N/A</v>
      </c>
      <c r="G102" s="33" t="e">
        <f>1-F102/F86</f>
        <v>#N/A</v>
      </c>
      <c r="H102" s="52" t="e">
        <f t="shared" si="2"/>
        <v>#N/A</v>
      </c>
      <c r="I102" s="24" t="e">
        <f>IF(COUNTA(B102)&gt;0,INDEX(Data!$D:$D,MATCH(B102,Data!$F:$F,0)),"")</f>
        <v>#N/A</v>
      </c>
      <c r="J102" s="33" t="e">
        <f>1-I102/I86</f>
        <v>#N/A</v>
      </c>
      <c r="K102" s="52" t="e">
        <f t="shared" si="3"/>
        <v>#N/A</v>
      </c>
      <c r="L102" s="35">
        <v>20</v>
      </c>
      <c r="M102" s="35">
        <v>0.9</v>
      </c>
      <c r="N102" s="35">
        <v>3</v>
      </c>
      <c r="O102" s="35">
        <v>3</v>
      </c>
      <c r="P102" s="53">
        <v>0.6</v>
      </c>
      <c r="Q102" s="35">
        <v>0.03</v>
      </c>
      <c r="R102" s="36">
        <v>20</v>
      </c>
      <c r="W102" s="38"/>
    </row>
    <row r="103" spans="1:23" x14ac:dyDescent="0.25">
      <c r="A103" s="37" t="s">
        <v>125</v>
      </c>
      <c r="B103" s="27" t="s">
        <v>123</v>
      </c>
      <c r="C103" s="91" t="e">
        <f>IF(COUNTA(B103)&gt;0,INDEX(Data!$B:$B,MATCH(B103,Data!$F:$F,0)),"")</f>
        <v>#N/A</v>
      </c>
      <c r="D103" s="33" t="e">
        <f>1-C103/C86</f>
        <v>#N/A</v>
      </c>
      <c r="E103" s="52" t="e">
        <f>C103/C2</f>
        <v>#N/A</v>
      </c>
      <c r="F103" s="35" t="e">
        <f>IF(COUNTA(B103)&gt;0,INDEX(Data!$C:$C,MATCH(B103,Data!$F:$F,0)),"")</f>
        <v>#N/A</v>
      </c>
      <c r="G103" s="33" t="e">
        <f>1-F103/F86</f>
        <v>#N/A</v>
      </c>
      <c r="H103" s="52" t="e">
        <f t="shared" si="2"/>
        <v>#N/A</v>
      </c>
      <c r="I103" s="24" t="e">
        <f>IF(COUNTA(B103)&gt;0,INDEX(Data!$D:$D,MATCH(B103,Data!$F:$F,0)),"")</f>
        <v>#N/A</v>
      </c>
      <c r="J103" s="33" t="e">
        <f>1-I103/I86</f>
        <v>#N/A</v>
      </c>
      <c r="K103" s="52" t="e">
        <f t="shared" si="3"/>
        <v>#N/A</v>
      </c>
      <c r="L103" s="35">
        <v>20</v>
      </c>
      <c r="M103" s="35">
        <v>0.9</v>
      </c>
      <c r="N103" s="35">
        <v>3</v>
      </c>
      <c r="O103" s="35">
        <v>3</v>
      </c>
      <c r="P103" s="53">
        <v>0.5</v>
      </c>
      <c r="Q103" s="35">
        <v>0.03</v>
      </c>
      <c r="R103" s="36">
        <v>20</v>
      </c>
      <c r="W103" s="38"/>
    </row>
    <row r="104" spans="1:23" x14ac:dyDescent="0.25">
      <c r="A104" s="77"/>
      <c r="B104" s="78"/>
      <c r="C104" s="79" t="str">
        <f>IF(COUNTA(B104)&gt;0,INDEX(Data!$B:$B,MATCH(B104,Data!$F:$F,0)),"")</f>
        <v/>
      </c>
      <c r="D104" s="80"/>
      <c r="E104" s="81"/>
      <c r="F104" s="82" t="str">
        <f>IF(COUNTA(B104)&gt;0,INDEX(Data!$C:$C,MATCH(B104,Data!$F:$F,0)),"")</f>
        <v/>
      </c>
      <c r="G104" s="80"/>
      <c r="H104" s="81" t="str">
        <f t="shared" si="2"/>
        <v/>
      </c>
      <c r="I104" s="82" t="str">
        <f>IF(COUNTA(B104)&gt;0,INDEX(Data!$D:$D,MATCH(B104,Data!$F:$F,0)),"")</f>
        <v/>
      </c>
      <c r="J104" s="80"/>
      <c r="K104" s="81" t="str">
        <f t="shared" si="3"/>
        <v/>
      </c>
      <c r="L104" s="82"/>
      <c r="M104" s="82"/>
      <c r="N104" s="82"/>
      <c r="O104" s="82"/>
      <c r="P104" s="92"/>
      <c r="Q104" s="82"/>
      <c r="R104" s="83"/>
      <c r="S104" s="77"/>
      <c r="T104" s="77"/>
      <c r="U104" s="77"/>
      <c r="V104" s="77"/>
      <c r="W104" s="78"/>
    </row>
    <row r="105" spans="1:23" x14ac:dyDescent="0.25">
      <c r="A105" s="37" t="s">
        <v>125</v>
      </c>
      <c r="B105" s="27" t="s">
        <v>126</v>
      </c>
      <c r="C105" s="91" t="e">
        <f>IF(COUNTA(B105)&gt;0,INDEX(Data!$B:$B,MATCH(B105,Data!$F:$F,0)),"")</f>
        <v>#N/A</v>
      </c>
      <c r="D105" s="33" t="e">
        <f>1-C105/C88</f>
        <v>#N/A</v>
      </c>
      <c r="E105" s="52" t="e">
        <f>C105/C2</f>
        <v>#N/A</v>
      </c>
      <c r="F105" s="35" t="e">
        <f>IF(COUNTA(B105)&gt;0,INDEX(Data!$C:$C,MATCH(B105,Data!$F:$F,0)),"")</f>
        <v>#N/A</v>
      </c>
      <c r="G105" s="33" t="e">
        <f>1-F105/F88</f>
        <v>#N/A</v>
      </c>
      <c r="H105" s="52" t="e">
        <f t="shared" si="2"/>
        <v>#N/A</v>
      </c>
      <c r="I105" s="35" t="e">
        <f>IF(COUNTA(B105)&gt;0,INDEX(Data!$D:$D,MATCH(B105,Data!$F:$F,0)),"")</f>
        <v>#N/A</v>
      </c>
      <c r="J105" s="33" t="e">
        <f>1-I105/I88</f>
        <v>#N/A</v>
      </c>
      <c r="K105" s="52" t="e">
        <f t="shared" si="3"/>
        <v>#N/A</v>
      </c>
      <c r="L105" s="35">
        <v>20</v>
      </c>
      <c r="M105" s="35">
        <v>0.85</v>
      </c>
      <c r="N105" s="35">
        <v>3</v>
      </c>
      <c r="O105" s="35">
        <v>3</v>
      </c>
      <c r="P105" s="53">
        <v>0.7</v>
      </c>
      <c r="Q105" s="35">
        <v>0.05</v>
      </c>
      <c r="R105" s="36">
        <v>20</v>
      </c>
      <c r="W105" s="38"/>
    </row>
    <row r="106" spans="1:23" x14ac:dyDescent="0.25">
      <c r="A106" s="84" t="s">
        <v>125</v>
      </c>
      <c r="B106" s="85" t="s">
        <v>127</v>
      </c>
      <c r="C106" s="86" t="e">
        <f>IF(COUNTA(B106)&gt;0,INDEX(Data!$B:$B,MATCH(B106,Data!$F:$F,0)),"")</f>
        <v>#N/A</v>
      </c>
      <c r="D106" s="87" t="e">
        <f>1-C106/C88</f>
        <v>#N/A</v>
      </c>
      <c r="E106" s="88" t="e">
        <f>C106/C2</f>
        <v>#N/A</v>
      </c>
      <c r="F106" s="89" t="e">
        <f>IF(COUNTA(B106)&gt;0,INDEX(Data!$C:$C,MATCH(B106,Data!$F:$F,0)),"")</f>
        <v>#N/A</v>
      </c>
      <c r="G106" s="87" t="e">
        <f>1-F106/F88</f>
        <v>#N/A</v>
      </c>
      <c r="H106" s="88" t="e">
        <f t="shared" si="2"/>
        <v>#N/A</v>
      </c>
      <c r="I106" s="89" t="e">
        <f>IF(COUNTA(B106)&gt;0,INDEX(Data!$D:$D,MATCH(B106,Data!$F:$F,0)),"")</f>
        <v>#N/A</v>
      </c>
      <c r="J106" s="87" t="e">
        <f>1-I106/I88</f>
        <v>#N/A</v>
      </c>
      <c r="K106" s="88" t="e">
        <f t="shared" si="3"/>
        <v>#N/A</v>
      </c>
      <c r="L106" s="89">
        <v>20</v>
      </c>
      <c r="M106" s="89">
        <v>0.85</v>
      </c>
      <c r="N106" s="89">
        <v>3</v>
      </c>
      <c r="O106" s="89">
        <v>3</v>
      </c>
      <c r="P106" s="90">
        <v>0.65</v>
      </c>
      <c r="Q106" s="89">
        <v>0.05</v>
      </c>
      <c r="R106" s="125">
        <v>20</v>
      </c>
      <c r="W106" s="38"/>
    </row>
    <row r="107" spans="1:23" x14ac:dyDescent="0.25">
      <c r="A107" s="77"/>
      <c r="B107" s="78"/>
      <c r="C107" s="79" t="str">
        <f>IF(COUNTA(B107)&gt;0,INDEX(Data!$B:$B,MATCH(B107,Data!$F:$F,0)),"")</f>
        <v/>
      </c>
      <c r="D107" s="80"/>
      <c r="E107" s="81"/>
      <c r="F107" s="82" t="str">
        <f>IF(COUNTA(B107)&gt;0,INDEX(Data!$C:$C,MATCH(B107,Data!$F:$F,0)),"")</f>
        <v/>
      </c>
      <c r="G107" s="80"/>
      <c r="H107" s="81" t="str">
        <f t="shared" si="2"/>
        <v/>
      </c>
      <c r="I107" s="82" t="str">
        <f>IF(COUNTA(B107)&gt;0,INDEX(Data!$D:$D,MATCH(B107,Data!$F:$F,0)),"")</f>
        <v/>
      </c>
      <c r="J107" s="80"/>
      <c r="K107" s="81" t="str">
        <f t="shared" si="3"/>
        <v/>
      </c>
      <c r="L107" s="82"/>
      <c r="M107" s="82"/>
      <c r="N107" s="82"/>
      <c r="O107" s="82"/>
      <c r="P107" s="92"/>
      <c r="Q107" s="82"/>
      <c r="R107" s="83"/>
      <c r="S107" s="77"/>
      <c r="T107" s="77"/>
      <c r="U107" s="77"/>
      <c r="V107" s="77"/>
      <c r="W107" s="78"/>
    </row>
    <row r="108" spans="1:23" x14ac:dyDescent="0.25">
      <c r="A108" s="126" t="s">
        <v>125</v>
      </c>
      <c r="B108" s="127" t="s">
        <v>131</v>
      </c>
      <c r="C108" s="128" t="e">
        <f>IF(COUNTA(B108)&gt;0,INDEX(Data!$B:$B,MATCH(B108,Data!$F:$F,0)),"")</f>
        <v>#N/A</v>
      </c>
      <c r="D108" s="129" t="e">
        <f>1-C108/C89</f>
        <v>#N/A</v>
      </c>
      <c r="E108" s="130" t="e">
        <f>C108/C2</f>
        <v>#N/A</v>
      </c>
      <c r="F108" s="131" t="e">
        <f>IF(COUNTA(B108)&gt;0,INDEX(Data!$C:$C,MATCH(B108,Data!$F:$F,0)),"")</f>
        <v>#N/A</v>
      </c>
      <c r="G108" s="129" t="e">
        <f>1-F108/F89</f>
        <v>#N/A</v>
      </c>
      <c r="H108" s="130" t="e">
        <f t="shared" si="2"/>
        <v>#N/A</v>
      </c>
      <c r="I108" s="131" t="e">
        <f>IF(COUNTA(B108)&gt;0,INDEX(Data!$D:$D,MATCH(B108,Data!$F:$F,0)),"")</f>
        <v>#N/A</v>
      </c>
      <c r="J108" s="129" t="e">
        <f>1-I108/I89</f>
        <v>#N/A</v>
      </c>
      <c r="K108" s="130" t="e">
        <f t="shared" si="3"/>
        <v>#N/A</v>
      </c>
      <c r="L108" s="131">
        <v>20</v>
      </c>
      <c r="M108" s="131">
        <v>0.9</v>
      </c>
      <c r="N108" s="131">
        <v>3</v>
      </c>
      <c r="O108" s="131">
        <v>3</v>
      </c>
      <c r="P108" s="132">
        <v>0.7</v>
      </c>
      <c r="Q108" s="131">
        <v>0.05</v>
      </c>
      <c r="R108" s="133">
        <v>20</v>
      </c>
      <c r="W108" s="38"/>
    </row>
    <row r="109" spans="1:23" x14ac:dyDescent="0.25">
      <c r="A109" s="37" t="s">
        <v>125</v>
      </c>
      <c r="B109" s="27" t="s">
        <v>133</v>
      </c>
      <c r="C109" s="91" t="e">
        <f>IF(COUNTA(B109)&gt;0,INDEX(Data!$B:$B,MATCH(B109,Data!$F:$F,0)),"")</f>
        <v>#N/A</v>
      </c>
      <c r="D109" s="33" t="e">
        <f>1-C109/C89</f>
        <v>#N/A</v>
      </c>
      <c r="E109" s="52" t="e">
        <f>C109/C2</f>
        <v>#N/A</v>
      </c>
      <c r="F109" s="35" t="e">
        <f>IF(COUNTA(B109)&gt;0,INDEX(Data!$C:$C,MATCH(B109,Data!$F:$F,0)),"")</f>
        <v>#N/A</v>
      </c>
      <c r="G109" s="33" t="e">
        <f>1-F109/F89</f>
        <v>#N/A</v>
      </c>
      <c r="H109" s="52" t="e">
        <f t="shared" si="2"/>
        <v>#N/A</v>
      </c>
      <c r="I109" s="35" t="e">
        <f>IF(COUNTA(B109)&gt;0,INDEX(Data!$D:$D,MATCH(B109,Data!$F:$F,0)),"")</f>
        <v>#N/A</v>
      </c>
      <c r="J109" s="33" t="e">
        <f>1-I109/I89</f>
        <v>#N/A</v>
      </c>
      <c r="K109" s="52" t="e">
        <f t="shared" si="3"/>
        <v>#N/A</v>
      </c>
      <c r="L109" s="35">
        <v>20</v>
      </c>
      <c r="M109" s="35">
        <v>0.9</v>
      </c>
      <c r="N109" s="35">
        <v>3</v>
      </c>
      <c r="O109" s="35">
        <v>3</v>
      </c>
      <c r="P109" s="53">
        <v>0.65</v>
      </c>
      <c r="Q109" s="35">
        <v>0.05</v>
      </c>
      <c r="R109" s="36">
        <v>20</v>
      </c>
      <c r="W109" s="38"/>
    </row>
    <row r="110" spans="1:23" x14ac:dyDescent="0.25">
      <c r="A110" s="48"/>
      <c r="B110" s="49"/>
      <c r="C110" s="61" t="str">
        <f>IF(COUNTA(B110)&gt;0,INDEX(Data!$B:$B,MATCH(B110,Data!$F:$F,0)),"")</f>
        <v/>
      </c>
      <c r="D110" s="45"/>
      <c r="E110" s="62"/>
      <c r="F110" s="46" t="str">
        <f>IF(COUNTA(B110)&gt;0,INDEX(Data!$C:$C,MATCH(B110,Data!$F:$F,0)),"")</f>
        <v/>
      </c>
      <c r="G110" s="45"/>
      <c r="H110" s="62" t="str">
        <f t="shared" si="2"/>
        <v/>
      </c>
      <c r="I110" s="46" t="str">
        <f>IF(COUNTA(B110)&gt;0,INDEX(Data!$D:$D,MATCH(B110,Data!$F:$F,0)),"")</f>
        <v/>
      </c>
      <c r="J110" s="45"/>
      <c r="K110" s="62" t="str">
        <f t="shared" si="3"/>
        <v/>
      </c>
      <c r="L110" s="46"/>
      <c r="M110" s="46"/>
      <c r="N110" s="46"/>
      <c r="O110" s="46"/>
      <c r="P110" s="46"/>
      <c r="Q110" s="46"/>
      <c r="R110" s="47"/>
      <c r="S110" s="48"/>
      <c r="T110" s="48"/>
      <c r="U110" s="48"/>
      <c r="V110" s="48"/>
      <c r="W110" s="49"/>
    </row>
    <row r="111" spans="1:23" x14ac:dyDescent="0.25">
      <c r="A111" s="54" t="s">
        <v>135</v>
      </c>
      <c r="B111" s="55"/>
      <c r="C111" s="56" t="str">
        <f>IF(COUNTA(B111)&gt;0,INDEX(Data!$B:$B,MATCH(B111,Data!$F:$F,0)),"")</f>
        <v/>
      </c>
      <c r="D111" s="57"/>
      <c r="E111" s="58"/>
      <c r="F111" s="59" t="str">
        <f>IF(COUNTA(B111)&gt;0,INDEX(Data!$C:$C,MATCH(B111,Data!$F:$F,0)),"")</f>
        <v/>
      </c>
      <c r="G111" s="57"/>
      <c r="H111" s="58" t="str">
        <f t="shared" si="2"/>
        <v/>
      </c>
      <c r="I111" s="59" t="str">
        <f>IF(COUNTA(B111)&gt;0,INDEX(Data!$D:$D,MATCH(B111,Data!$F:$F,0)),"")</f>
        <v/>
      </c>
      <c r="J111" s="57"/>
      <c r="K111" s="58" t="str">
        <f t="shared" si="3"/>
        <v/>
      </c>
      <c r="L111" s="59">
        <v>20</v>
      </c>
      <c r="M111" s="59">
        <v>0.85</v>
      </c>
      <c r="N111" s="59">
        <v>3</v>
      </c>
      <c r="O111" s="59">
        <v>3</v>
      </c>
      <c r="P111" s="59">
        <v>0.65</v>
      </c>
      <c r="Q111" s="59">
        <v>0.03</v>
      </c>
      <c r="R111" s="106">
        <v>20</v>
      </c>
      <c r="S111" s="26"/>
      <c r="T111" s="26"/>
      <c r="U111" s="26"/>
      <c r="V111" s="26"/>
      <c r="W111" s="27"/>
    </row>
    <row r="112" spans="1:23" x14ac:dyDescent="0.25">
      <c r="A112" s="54" t="s">
        <v>137</v>
      </c>
      <c r="B112" s="55"/>
      <c r="C112" s="56" t="str">
        <f>IF(COUNTA(B112)&gt;0,INDEX(Data!$B:$B,MATCH(B112,Data!$F:$F,0)),"")</f>
        <v/>
      </c>
      <c r="D112" s="57"/>
      <c r="E112" s="58"/>
      <c r="F112" s="59" t="str">
        <f>IF(COUNTA(B112)&gt;0,INDEX(Data!$C:$C,MATCH(B112,Data!$F:$F,0)),"")</f>
        <v/>
      </c>
      <c r="G112" s="57"/>
      <c r="H112" s="58" t="str">
        <f t="shared" si="2"/>
        <v/>
      </c>
      <c r="I112" s="59" t="str">
        <f>IF(COUNTA(B112)&gt;0,INDEX(Data!$D:$D,MATCH(B112,Data!$F:$F,0)),"")</f>
        <v/>
      </c>
      <c r="J112" s="57"/>
      <c r="K112" s="58" t="str">
        <f t="shared" si="3"/>
        <v/>
      </c>
      <c r="L112" s="59">
        <v>20</v>
      </c>
      <c r="M112" s="59">
        <v>0.85</v>
      </c>
      <c r="N112" s="59">
        <v>3</v>
      </c>
      <c r="O112" s="59">
        <v>3</v>
      </c>
      <c r="P112" s="59">
        <v>0.65</v>
      </c>
      <c r="Q112" s="59">
        <v>0.03</v>
      </c>
      <c r="R112" s="106">
        <v>20</v>
      </c>
      <c r="S112" s="26"/>
      <c r="T112" s="26"/>
      <c r="U112" s="26"/>
      <c r="V112" s="26"/>
      <c r="W112" s="27"/>
    </row>
    <row r="113" spans="1:23" x14ac:dyDescent="0.25">
      <c r="A113" s="54" t="s">
        <v>138</v>
      </c>
      <c r="B113" s="55"/>
      <c r="C113" s="56" t="str">
        <f>IF(COUNTA(B113)&gt;0,INDEX(Data!$B:$B,MATCH(B113,Data!$F:$F,0)),"")</f>
        <v/>
      </c>
      <c r="D113" s="57"/>
      <c r="E113" s="58"/>
      <c r="F113" s="59" t="str">
        <f>IF(COUNTA(B113)&gt;0,INDEX(Data!$C:$C,MATCH(B113,Data!$F:$F,0)),"")</f>
        <v/>
      </c>
      <c r="G113" s="57"/>
      <c r="H113" s="58" t="str">
        <f t="shared" si="2"/>
        <v/>
      </c>
      <c r="I113" s="59" t="str">
        <f>IF(COUNTA(B113)&gt;0,INDEX(Data!$D:$D,MATCH(B113,Data!$F:$F,0)),"")</f>
        <v/>
      </c>
      <c r="J113" s="57"/>
      <c r="K113" s="58" t="str">
        <f t="shared" si="3"/>
        <v/>
      </c>
      <c r="L113" s="59">
        <v>20</v>
      </c>
      <c r="M113" s="59">
        <v>0.85</v>
      </c>
      <c r="N113" s="59">
        <v>3</v>
      </c>
      <c r="O113" s="59">
        <v>3</v>
      </c>
      <c r="P113" s="59">
        <v>0.65</v>
      </c>
      <c r="Q113" s="59">
        <v>0.03</v>
      </c>
      <c r="R113" s="106">
        <v>20</v>
      </c>
      <c r="S113" s="26"/>
      <c r="T113" s="26"/>
      <c r="U113" s="26"/>
      <c r="V113" s="26"/>
      <c r="W113" s="27"/>
    </row>
    <row r="114" spans="1:23" x14ac:dyDescent="0.25">
      <c r="A114" s="54" t="s">
        <v>139</v>
      </c>
      <c r="B114" s="55" t="s">
        <v>101</v>
      </c>
      <c r="C114" s="56" t="e">
        <f>IF(COUNTA(B114)&gt;0,INDEX(Data!$B:$B,MATCH(B114,Data!$F:$F,0)),"")</f>
        <v>#N/A</v>
      </c>
      <c r="D114" s="57" t="e">
        <f>1-C114/C96</f>
        <v>#N/A</v>
      </c>
      <c r="E114" s="58" t="e">
        <f>C114/C2</f>
        <v>#N/A</v>
      </c>
      <c r="F114" s="59" t="e">
        <f>IF(COUNTA(B114)&gt;0,INDEX(Data!$C:$C,MATCH(B114,Data!$F:$F,0)),"")</f>
        <v>#N/A</v>
      </c>
      <c r="G114" s="57" t="e">
        <f>1-F114/F96</f>
        <v>#N/A</v>
      </c>
      <c r="H114" s="58" t="e">
        <f t="shared" si="2"/>
        <v>#N/A</v>
      </c>
      <c r="I114" s="59" t="e">
        <f>IF(COUNTA(B114)&gt;0,INDEX(Data!$D:$D,MATCH(B114,Data!$F:$F,0)),"")</f>
        <v>#N/A</v>
      </c>
      <c r="J114" s="57" t="e">
        <f>1-I114/I96</f>
        <v>#N/A</v>
      </c>
      <c r="K114" s="58" t="e">
        <f t="shared" si="3"/>
        <v>#N/A</v>
      </c>
      <c r="L114" s="59">
        <v>20</v>
      </c>
      <c r="M114" s="59">
        <v>0.85</v>
      </c>
      <c r="N114" s="59">
        <v>3</v>
      </c>
      <c r="O114" s="59">
        <v>3</v>
      </c>
      <c r="P114" s="59">
        <v>0.65</v>
      </c>
      <c r="Q114" s="59">
        <v>0.03</v>
      </c>
      <c r="R114" s="106">
        <v>20</v>
      </c>
      <c r="S114" s="26"/>
      <c r="T114" s="26"/>
      <c r="U114" s="26"/>
      <c r="V114" s="26"/>
      <c r="W114" s="27"/>
    </row>
    <row r="115" spans="1:23" x14ac:dyDescent="0.25">
      <c r="A115" s="77"/>
      <c r="B115" s="78"/>
      <c r="C115" s="79" t="str">
        <f>IF(COUNTA(B115)&gt;0,INDEX(Data!$B:$B,MATCH(B115,Data!$F:$F,0)),"")</f>
        <v/>
      </c>
      <c r="D115" s="80"/>
      <c r="E115" s="81"/>
      <c r="F115" s="82" t="str">
        <f>IF(COUNTA(B115)&gt;0,INDEX(Data!$C:$C,MATCH(B115,Data!$F:$F,0)),"")</f>
        <v/>
      </c>
      <c r="G115" s="80"/>
      <c r="H115" s="81" t="str">
        <f t="shared" si="2"/>
        <v/>
      </c>
      <c r="I115" s="82" t="str">
        <f>IF(COUNTA(B115)&gt;0,INDEX(Data!$D:$D,MATCH(B115,Data!$F:$F,0)),"")</f>
        <v/>
      </c>
      <c r="J115" s="80"/>
      <c r="K115" s="81" t="str">
        <f t="shared" si="3"/>
        <v/>
      </c>
      <c r="L115" s="82"/>
      <c r="M115" s="82"/>
      <c r="N115" s="82"/>
      <c r="O115" s="82"/>
      <c r="P115" s="82"/>
      <c r="Q115" s="82"/>
      <c r="R115" s="83"/>
      <c r="S115" s="77"/>
      <c r="T115" s="77"/>
      <c r="U115" s="77"/>
      <c r="V115" s="77"/>
      <c r="W115" s="78"/>
    </row>
    <row r="116" spans="1:23" x14ac:dyDescent="0.25">
      <c r="A116" s="117" t="s">
        <v>135</v>
      </c>
      <c r="B116" s="118"/>
      <c r="C116" s="119" t="str">
        <f>IF(COUNTA(B116)&gt;0,INDEX(Data!$B:$B,MATCH(B116,Data!$F:$F,0)),"")</f>
        <v/>
      </c>
      <c r="D116" s="120"/>
      <c r="E116" s="121"/>
      <c r="F116" s="122" t="str">
        <f>IF(COUNTA(B116)&gt;0,INDEX(Data!$C:$C,MATCH(B116,Data!$F:$F,0)),"")</f>
        <v/>
      </c>
      <c r="G116" s="120"/>
      <c r="H116" s="121" t="str">
        <f t="shared" si="2"/>
        <v/>
      </c>
      <c r="I116" s="122" t="str">
        <f>IF(COUNTA(B116)&gt;0,INDEX(Data!$D:$D,MATCH(B116,Data!$F:$F,0)),"")</f>
        <v/>
      </c>
      <c r="J116" s="120"/>
      <c r="K116" s="121" t="str">
        <f t="shared" si="3"/>
        <v/>
      </c>
      <c r="L116" s="122">
        <v>20</v>
      </c>
      <c r="M116" s="122">
        <v>0.9</v>
      </c>
      <c r="N116" s="122">
        <v>3</v>
      </c>
      <c r="O116" s="122">
        <v>3</v>
      </c>
      <c r="P116" s="122">
        <v>0.65</v>
      </c>
      <c r="Q116" s="122">
        <v>0.03</v>
      </c>
      <c r="R116" s="124">
        <v>20</v>
      </c>
      <c r="S116" s="26"/>
      <c r="T116" s="26"/>
      <c r="U116" s="26"/>
      <c r="V116" s="26"/>
      <c r="W116" s="27"/>
    </row>
    <row r="117" spans="1:23" x14ac:dyDescent="0.25">
      <c r="A117" s="117" t="s">
        <v>137</v>
      </c>
      <c r="B117" s="118"/>
      <c r="C117" s="119" t="str">
        <f>IF(COUNTA(B117)&gt;0,INDEX(Data!$B:$B,MATCH(B117,Data!$F:$F,0)),"")</f>
        <v/>
      </c>
      <c r="D117" s="120"/>
      <c r="E117" s="121"/>
      <c r="F117" s="122" t="str">
        <f>IF(COUNTA(B117)&gt;0,INDEX(Data!$C:$C,MATCH(B117,Data!$F:$F,0)),"")</f>
        <v/>
      </c>
      <c r="G117" s="120"/>
      <c r="H117" s="121" t="str">
        <f t="shared" si="2"/>
        <v/>
      </c>
      <c r="I117" s="122" t="str">
        <f>IF(COUNTA(B117)&gt;0,INDEX(Data!$D:$D,MATCH(B117,Data!$F:$F,0)),"")</f>
        <v/>
      </c>
      <c r="J117" s="120"/>
      <c r="K117" s="121" t="str">
        <f t="shared" si="3"/>
        <v/>
      </c>
      <c r="L117" s="122">
        <v>20</v>
      </c>
      <c r="M117" s="122">
        <v>0.9</v>
      </c>
      <c r="N117" s="122">
        <v>3</v>
      </c>
      <c r="O117" s="122">
        <v>3</v>
      </c>
      <c r="P117" s="122">
        <v>0.65</v>
      </c>
      <c r="Q117" s="122">
        <v>0.03</v>
      </c>
      <c r="R117" s="124">
        <v>20</v>
      </c>
      <c r="S117" s="26"/>
      <c r="T117" s="26"/>
      <c r="U117" s="26"/>
      <c r="V117" s="26"/>
      <c r="W117" s="27"/>
    </row>
    <row r="118" spans="1:23" x14ac:dyDescent="0.25">
      <c r="A118" s="117" t="s">
        <v>138</v>
      </c>
      <c r="B118" s="118"/>
      <c r="C118" s="119" t="str">
        <f>IF(COUNTA(B118)&gt;0,INDEX(Data!$B:$B,MATCH(B118,Data!$F:$F,0)),"")</f>
        <v/>
      </c>
      <c r="D118" s="120"/>
      <c r="E118" s="121"/>
      <c r="F118" s="122" t="str">
        <f>IF(COUNTA(B118)&gt;0,INDEX(Data!$C:$C,MATCH(B118,Data!$F:$F,0)),"")</f>
        <v/>
      </c>
      <c r="G118" s="120"/>
      <c r="H118" s="121" t="str">
        <f t="shared" si="2"/>
        <v/>
      </c>
      <c r="I118" s="122" t="str">
        <f>IF(COUNTA(B118)&gt;0,INDEX(Data!$D:$D,MATCH(B118,Data!$F:$F,0)),"")</f>
        <v/>
      </c>
      <c r="J118" s="120"/>
      <c r="K118" s="121" t="str">
        <f t="shared" si="3"/>
        <v/>
      </c>
      <c r="L118" s="122">
        <v>20</v>
      </c>
      <c r="M118" s="122">
        <v>0.9</v>
      </c>
      <c r="N118" s="122">
        <v>3</v>
      </c>
      <c r="O118" s="122">
        <v>3</v>
      </c>
      <c r="P118" s="122">
        <v>0.65</v>
      </c>
      <c r="Q118" s="122">
        <v>0.03</v>
      </c>
      <c r="R118" s="124">
        <v>20</v>
      </c>
      <c r="S118" s="26"/>
      <c r="T118" s="26"/>
      <c r="U118" s="26"/>
      <c r="V118" s="26"/>
      <c r="W118" s="27"/>
    </row>
    <row r="119" spans="1:23" x14ac:dyDescent="0.25">
      <c r="A119" s="117" t="s">
        <v>139</v>
      </c>
      <c r="B119" s="118" t="s">
        <v>112</v>
      </c>
      <c r="C119" s="119" t="e">
        <f>IF(COUNTA(B119)&gt;0,INDEX(Data!$B:$B,MATCH(B119,Data!$F:$F,0)),"")</f>
        <v>#N/A</v>
      </c>
      <c r="D119" s="120" t="e">
        <f>1-C119/C101</f>
        <v>#N/A</v>
      </c>
      <c r="E119" s="121" t="e">
        <f>C119/C2</f>
        <v>#N/A</v>
      </c>
      <c r="F119" s="122" t="e">
        <f>IF(COUNTA(B119)&gt;0,INDEX(Data!$C:$C,MATCH(B119,Data!$F:$F,0)),"")</f>
        <v>#N/A</v>
      </c>
      <c r="G119" s="120" t="e">
        <f>1-F119/F101</f>
        <v>#N/A</v>
      </c>
      <c r="H119" s="121" t="e">
        <f t="shared" si="2"/>
        <v>#N/A</v>
      </c>
      <c r="I119" s="122" t="e">
        <f>IF(COUNTA(B119)&gt;0,INDEX(Data!$D:$D,MATCH(B119,Data!$F:$F,0)),"")</f>
        <v>#N/A</v>
      </c>
      <c r="J119" s="120" t="e">
        <f>1-I119/I101</f>
        <v>#N/A</v>
      </c>
      <c r="K119" s="121" t="e">
        <f t="shared" si="3"/>
        <v>#N/A</v>
      </c>
      <c r="L119" s="122">
        <v>20</v>
      </c>
      <c r="M119" s="122">
        <v>0.9</v>
      </c>
      <c r="N119" s="122">
        <v>3</v>
      </c>
      <c r="O119" s="122">
        <v>3</v>
      </c>
      <c r="P119" s="122">
        <v>0.65</v>
      </c>
      <c r="Q119" s="122">
        <v>0.03</v>
      </c>
      <c r="R119" s="124">
        <v>20</v>
      </c>
      <c r="S119" s="26"/>
      <c r="T119" s="26"/>
      <c r="U119" s="26"/>
      <c r="V119" s="26"/>
      <c r="W119" s="27"/>
    </row>
    <row r="120" spans="1:23" x14ac:dyDescent="0.25">
      <c r="A120" s="77"/>
      <c r="B120" s="78"/>
      <c r="C120" s="79" t="str">
        <f>IF(COUNTA(B120)&gt;0,INDEX(Data!$B:$B,MATCH(B120,Data!$F:$F,0)),"")</f>
        <v/>
      </c>
      <c r="D120" s="80"/>
      <c r="E120" s="81"/>
      <c r="F120" s="82" t="str">
        <f>IF(COUNTA(B120)&gt;0,INDEX(Data!$C:$C,MATCH(B120,Data!$F:$F,0)),"")</f>
        <v/>
      </c>
      <c r="G120" s="80"/>
      <c r="H120" s="81" t="str">
        <f t="shared" si="2"/>
        <v/>
      </c>
      <c r="I120" s="82" t="str">
        <f>IF(COUNTA(B120)&gt;0,INDEX(Data!$D:$D,MATCH(B120,Data!$F:$F,0)),"")</f>
        <v/>
      </c>
      <c r="J120" s="80"/>
      <c r="K120" s="81" t="str">
        <f t="shared" si="3"/>
        <v/>
      </c>
      <c r="L120" s="82"/>
      <c r="M120" s="82"/>
      <c r="N120" s="82"/>
      <c r="O120" s="82"/>
      <c r="P120" s="82"/>
      <c r="Q120" s="82"/>
      <c r="R120" s="83"/>
      <c r="S120" s="77"/>
      <c r="T120" s="77"/>
      <c r="U120" s="77"/>
      <c r="V120" s="77"/>
      <c r="W120" s="78"/>
    </row>
    <row r="121" spans="1:23" x14ac:dyDescent="0.25">
      <c r="A121" s="17" t="s">
        <v>135</v>
      </c>
      <c r="B121" s="50"/>
      <c r="C121" s="19" t="str">
        <f>IF(COUNTA(B121)&gt;0,INDEX(Data!$B:$B,MATCH(B121,Data!$F:$F,0)),"")</f>
        <v/>
      </c>
      <c r="D121" s="20"/>
      <c r="E121" s="21"/>
      <c r="F121" s="22" t="str">
        <f>IF(COUNTA(B121)&gt;0,INDEX(Data!$C:$C,MATCH(B121,Data!$F:$F,0)),"")</f>
        <v/>
      </c>
      <c r="G121" s="20"/>
      <c r="H121" s="21" t="str">
        <f t="shared" si="2"/>
        <v/>
      </c>
      <c r="I121" s="22" t="str">
        <f>IF(COUNTA(B121)&gt;0,INDEX(Data!$D:$D,MATCH(B121,Data!$F:$F,0)),"")</f>
        <v/>
      </c>
      <c r="J121" s="20"/>
      <c r="K121" s="21" t="str">
        <f t="shared" si="3"/>
        <v/>
      </c>
      <c r="L121" s="136">
        <v>20</v>
      </c>
      <c r="M121" s="136" t="s">
        <v>119</v>
      </c>
      <c r="N121" s="136">
        <v>3</v>
      </c>
      <c r="O121" s="136">
        <v>3</v>
      </c>
      <c r="P121" s="136">
        <v>0.8</v>
      </c>
      <c r="Q121" s="136">
        <v>0.05</v>
      </c>
      <c r="R121" s="137">
        <v>20</v>
      </c>
      <c r="S121" s="26"/>
      <c r="T121" s="26"/>
      <c r="U121" s="26"/>
      <c r="V121" s="26"/>
      <c r="W121" s="27"/>
    </row>
    <row r="122" spans="1:23" x14ac:dyDescent="0.25">
      <c r="A122" s="17" t="s">
        <v>137</v>
      </c>
      <c r="B122" s="50"/>
      <c r="C122" s="19" t="str">
        <f>IF(COUNTA(B122)&gt;0,INDEX(Data!$B:$B,MATCH(B122,Data!$F:$F,0)),"")</f>
        <v/>
      </c>
      <c r="D122" s="20"/>
      <c r="E122" s="21"/>
      <c r="F122" s="22" t="str">
        <f>IF(COUNTA(B122)&gt;0,INDEX(Data!$C:$C,MATCH(B122,Data!$F:$F,0)),"")</f>
        <v/>
      </c>
      <c r="G122" s="20"/>
      <c r="H122" s="21" t="str">
        <f t="shared" si="2"/>
        <v/>
      </c>
      <c r="I122" s="22" t="str">
        <f>IF(COUNTA(B122)&gt;0,INDEX(Data!$D:$D,MATCH(B122,Data!$F:$F,0)),"")</f>
        <v/>
      </c>
      <c r="J122" s="20"/>
      <c r="K122" s="21" t="str">
        <f t="shared" si="3"/>
        <v/>
      </c>
      <c r="L122" s="136">
        <v>20</v>
      </c>
      <c r="M122" s="136" t="s">
        <v>119</v>
      </c>
      <c r="N122" s="136">
        <v>3</v>
      </c>
      <c r="O122" s="136">
        <v>3</v>
      </c>
      <c r="P122" s="136">
        <v>0.8</v>
      </c>
      <c r="Q122" s="136">
        <v>0.05</v>
      </c>
      <c r="R122" s="137">
        <v>20</v>
      </c>
      <c r="S122" s="26"/>
      <c r="T122" s="26"/>
      <c r="U122" s="26"/>
      <c r="V122" s="26"/>
      <c r="W122" s="27"/>
    </row>
    <row r="123" spans="1:23" x14ac:dyDescent="0.25">
      <c r="A123" s="17" t="s">
        <v>138</v>
      </c>
      <c r="B123" s="50"/>
      <c r="C123" s="19" t="str">
        <f>IF(COUNTA(B123)&gt;0,INDEX(Data!$B:$B,MATCH(B123,Data!$F:$F,0)),"")</f>
        <v/>
      </c>
      <c r="D123" s="20"/>
      <c r="E123" s="21"/>
      <c r="F123" s="22" t="str">
        <f>IF(COUNTA(B123)&gt;0,INDEX(Data!$C:$C,MATCH(B123,Data!$F:$F,0)),"")</f>
        <v/>
      </c>
      <c r="G123" s="20"/>
      <c r="H123" s="21" t="str">
        <f t="shared" si="2"/>
        <v/>
      </c>
      <c r="I123" s="22" t="str">
        <f>IF(COUNTA(B123)&gt;0,INDEX(Data!$D:$D,MATCH(B123,Data!$F:$F,0)),"")</f>
        <v/>
      </c>
      <c r="J123" s="20"/>
      <c r="K123" s="21" t="str">
        <f t="shared" si="3"/>
        <v/>
      </c>
      <c r="L123" s="136">
        <v>20</v>
      </c>
      <c r="M123" s="136" t="s">
        <v>119</v>
      </c>
      <c r="N123" s="136">
        <v>3</v>
      </c>
      <c r="O123" s="136">
        <v>3</v>
      </c>
      <c r="P123" s="136">
        <v>0.8</v>
      </c>
      <c r="Q123" s="136">
        <v>0.05</v>
      </c>
      <c r="R123" s="137">
        <v>20</v>
      </c>
      <c r="S123" s="26"/>
      <c r="T123" s="26"/>
      <c r="U123" s="26"/>
      <c r="V123" s="26"/>
      <c r="W123" s="27"/>
    </row>
    <row r="124" spans="1:23" x14ac:dyDescent="0.25">
      <c r="A124" s="17" t="s">
        <v>139</v>
      </c>
      <c r="B124" s="50" t="s">
        <v>61</v>
      </c>
      <c r="C124" s="19" t="e">
        <f>IF(COUNTA(B124)&gt;0,INDEX(Data!$B:$B,MATCH(B124,Data!$F:$F,0)),"")</f>
        <v>#N/A</v>
      </c>
      <c r="D124" s="20" t="e">
        <f>1-C124/C93</f>
        <v>#N/A</v>
      </c>
      <c r="E124" s="21" t="e">
        <f>C124/C2</f>
        <v>#N/A</v>
      </c>
      <c r="F124" s="22" t="e">
        <f>IF(COUNTA(B124)&gt;0,INDEX(Data!$C:$C,MATCH(B124,Data!$F:$F,0)),"")</f>
        <v>#N/A</v>
      </c>
      <c r="G124" s="20" t="e">
        <f>1-F124/F93</f>
        <v>#N/A</v>
      </c>
      <c r="H124" s="21" t="e">
        <f t="shared" si="2"/>
        <v>#N/A</v>
      </c>
      <c r="I124" s="22" t="e">
        <f>IF(COUNTA(B124)&gt;0,INDEX(Data!$D:$D,MATCH(B124,Data!$F:$F,0)),"")</f>
        <v>#N/A</v>
      </c>
      <c r="J124" s="20" t="e">
        <f>1-I124/I93</f>
        <v>#N/A</v>
      </c>
      <c r="K124" s="21" t="e">
        <f t="shared" si="3"/>
        <v>#N/A</v>
      </c>
      <c r="L124" s="136">
        <v>20</v>
      </c>
      <c r="M124" s="136" t="s">
        <v>119</v>
      </c>
      <c r="N124" s="136">
        <v>3</v>
      </c>
      <c r="O124" s="136">
        <v>3</v>
      </c>
      <c r="P124" s="136">
        <v>0.8</v>
      </c>
      <c r="Q124" s="136">
        <v>0.05</v>
      </c>
      <c r="R124" s="137">
        <v>20</v>
      </c>
      <c r="S124" s="26"/>
      <c r="T124" s="26"/>
      <c r="U124" s="26"/>
      <c r="V124" s="26"/>
      <c r="W124" s="27"/>
    </row>
    <row r="125" spans="1:23" x14ac:dyDescent="0.25">
      <c r="A125" s="77"/>
      <c r="B125" s="78"/>
      <c r="C125" s="79" t="str">
        <f>IF(COUNTA(B125)&gt;0,INDEX(Data!$B:$B,MATCH(B125,Data!$F:$F,0)),"")</f>
        <v/>
      </c>
      <c r="D125" s="80"/>
      <c r="E125" s="81"/>
      <c r="F125" s="82" t="str">
        <f>IF(COUNTA(B125)&gt;0,INDEX(Data!$C:$C,MATCH(B125,Data!$F:$F,0)),"")</f>
        <v/>
      </c>
      <c r="G125" s="80"/>
      <c r="H125" s="81" t="str">
        <f t="shared" si="2"/>
        <v/>
      </c>
      <c r="I125" s="82" t="str">
        <f>IF(COUNTA(B125)&gt;0,INDEX(Data!$D:$D,MATCH(B125,Data!$F:$F,0)),"")</f>
        <v/>
      </c>
      <c r="J125" s="80"/>
      <c r="K125" s="81" t="str">
        <f t="shared" si="3"/>
        <v/>
      </c>
      <c r="L125" s="82"/>
      <c r="M125" s="82"/>
      <c r="N125" s="82"/>
      <c r="O125" s="82"/>
      <c r="P125" s="82"/>
      <c r="Q125" s="82"/>
      <c r="R125" s="83"/>
      <c r="S125" s="77"/>
      <c r="T125" s="77"/>
      <c r="U125" s="77"/>
      <c r="V125" s="77"/>
      <c r="W125" s="78"/>
    </row>
    <row r="126" spans="1:23" x14ac:dyDescent="0.25">
      <c r="A126" s="84" t="s">
        <v>135</v>
      </c>
      <c r="B126" s="85"/>
      <c r="C126" s="86" t="str">
        <f>IF(COUNTA(B126)&gt;0,INDEX(Data!$B:$B,MATCH(B126,Data!$F:$F,0)),"")</f>
        <v/>
      </c>
      <c r="D126" s="87"/>
      <c r="E126" s="88"/>
      <c r="F126" s="89" t="str">
        <f>IF(COUNTA(B126)&gt;0,INDEX(Data!$C:$C,MATCH(B126,Data!$F:$F,0)),"")</f>
        <v/>
      </c>
      <c r="G126" s="87"/>
      <c r="H126" s="88" t="str">
        <f t="shared" si="2"/>
        <v/>
      </c>
      <c r="I126" s="89" t="str">
        <f>IF(COUNTA(B126)&gt;0,INDEX(Data!$D:$D,MATCH(B126,Data!$F:$F,0)),"")</f>
        <v/>
      </c>
      <c r="J126" s="87"/>
      <c r="K126" s="88" t="str">
        <f t="shared" si="3"/>
        <v/>
      </c>
      <c r="L126" s="138">
        <v>20</v>
      </c>
      <c r="M126" s="138">
        <v>0.85</v>
      </c>
      <c r="N126" s="138">
        <v>3</v>
      </c>
      <c r="O126" s="138">
        <v>3</v>
      </c>
      <c r="P126" s="138">
        <v>0.65</v>
      </c>
      <c r="Q126" s="138">
        <v>0.05</v>
      </c>
      <c r="R126" s="139">
        <v>20</v>
      </c>
      <c r="W126" s="38"/>
    </row>
    <row r="127" spans="1:23" x14ac:dyDescent="0.25">
      <c r="A127" s="84" t="s">
        <v>137</v>
      </c>
      <c r="B127" s="85"/>
      <c r="C127" s="86" t="str">
        <f>IF(COUNTA(B127)&gt;0,INDEX(Data!$B:$B,MATCH(B127,Data!$F:$F,0)),"")</f>
        <v/>
      </c>
      <c r="D127" s="87"/>
      <c r="E127" s="88"/>
      <c r="F127" s="89" t="str">
        <f>IF(COUNTA(B127)&gt;0,INDEX(Data!$C:$C,MATCH(B127,Data!$F:$F,0)),"")</f>
        <v/>
      </c>
      <c r="G127" s="87"/>
      <c r="H127" s="88" t="str">
        <f t="shared" si="2"/>
        <v/>
      </c>
      <c r="I127" s="89" t="str">
        <f>IF(COUNTA(B127)&gt;0,INDEX(Data!$D:$D,MATCH(B127,Data!$F:$F,0)),"")</f>
        <v/>
      </c>
      <c r="J127" s="87"/>
      <c r="K127" s="88" t="str">
        <f t="shared" si="3"/>
        <v/>
      </c>
      <c r="L127" s="138">
        <v>20</v>
      </c>
      <c r="M127" s="138">
        <v>0.85</v>
      </c>
      <c r="N127" s="138">
        <v>3</v>
      </c>
      <c r="O127" s="138">
        <v>3</v>
      </c>
      <c r="P127" s="138">
        <v>0.65</v>
      </c>
      <c r="Q127" s="138">
        <v>0.05</v>
      </c>
      <c r="R127" s="139">
        <v>20</v>
      </c>
      <c r="W127" s="38"/>
    </row>
    <row r="128" spans="1:23" x14ac:dyDescent="0.25">
      <c r="A128" s="84" t="s">
        <v>138</v>
      </c>
      <c r="B128" s="85"/>
      <c r="C128" s="86" t="str">
        <f>IF(COUNTA(B128)&gt;0,INDEX(Data!$B:$B,MATCH(B128,Data!$F:$F,0)),"")</f>
        <v/>
      </c>
      <c r="D128" s="87"/>
      <c r="E128" s="88"/>
      <c r="F128" s="89" t="str">
        <f>IF(COUNTA(B128)&gt;0,INDEX(Data!$C:$C,MATCH(B128,Data!$F:$F,0)),"")</f>
        <v/>
      </c>
      <c r="G128" s="87"/>
      <c r="H128" s="88" t="str">
        <f t="shared" si="2"/>
        <v/>
      </c>
      <c r="I128" s="89" t="str">
        <f>IF(COUNTA(B128)&gt;0,INDEX(Data!$D:$D,MATCH(B128,Data!$F:$F,0)),"")</f>
        <v/>
      </c>
      <c r="J128" s="87"/>
      <c r="K128" s="88" t="str">
        <f t="shared" si="3"/>
        <v/>
      </c>
      <c r="L128" s="138">
        <v>20</v>
      </c>
      <c r="M128" s="138">
        <v>0.85</v>
      </c>
      <c r="N128" s="138">
        <v>3</v>
      </c>
      <c r="O128" s="138">
        <v>3</v>
      </c>
      <c r="P128" s="138">
        <v>0.65</v>
      </c>
      <c r="Q128" s="138">
        <v>0.05</v>
      </c>
      <c r="R128" s="139">
        <v>20</v>
      </c>
      <c r="W128" s="38"/>
    </row>
    <row r="129" spans="1:23" x14ac:dyDescent="0.25">
      <c r="A129" s="84" t="s">
        <v>139</v>
      </c>
      <c r="B129" s="85" t="s">
        <v>127</v>
      </c>
      <c r="C129" s="86" t="e">
        <f>IF(COUNTA(B129)&gt;0,INDEX(Data!$B:$B,MATCH(B129,Data!$F:$F,0)),"")</f>
        <v>#N/A</v>
      </c>
      <c r="D129" s="87" t="e">
        <f>1-C129/C106</f>
        <v>#N/A</v>
      </c>
      <c r="E129" s="88" t="e">
        <f>C129/C2</f>
        <v>#N/A</v>
      </c>
      <c r="F129" s="89" t="e">
        <f>IF(COUNTA(B129)&gt;0,INDEX(Data!$C:$C,MATCH(B129,Data!$F:$F,0)),"")</f>
        <v>#N/A</v>
      </c>
      <c r="G129" s="87" t="e">
        <f>1-F129/F106</f>
        <v>#N/A</v>
      </c>
      <c r="H129" s="88" t="e">
        <f t="shared" si="2"/>
        <v>#N/A</v>
      </c>
      <c r="I129" s="89" t="e">
        <f>IF(COUNTA(B129)&gt;0,INDEX(Data!$D:$D,MATCH(B129,Data!$F:$F,0)),"")</f>
        <v>#N/A</v>
      </c>
      <c r="J129" s="87" t="e">
        <f>1-I129/I106</f>
        <v>#N/A</v>
      </c>
      <c r="K129" s="88" t="e">
        <f t="shared" si="3"/>
        <v>#N/A</v>
      </c>
      <c r="L129" s="138">
        <v>20</v>
      </c>
      <c r="M129" s="138">
        <v>0.85</v>
      </c>
      <c r="N129" s="138">
        <v>3</v>
      </c>
      <c r="O129" s="138">
        <v>3</v>
      </c>
      <c r="P129" s="138">
        <v>0.65</v>
      </c>
      <c r="Q129" s="138">
        <v>0.05</v>
      </c>
      <c r="R129" s="139">
        <v>20</v>
      </c>
      <c r="W129" s="38"/>
    </row>
    <row r="130" spans="1:23" x14ac:dyDescent="0.25">
      <c r="A130" s="77"/>
      <c r="B130" s="78"/>
      <c r="C130" s="79" t="str">
        <f>IF(COUNTA(B130)&gt;0,INDEX(Data!$B:$B,MATCH(B130,Data!$F:$F,0)),"")</f>
        <v/>
      </c>
      <c r="D130" s="80"/>
      <c r="E130" s="81"/>
      <c r="F130" s="82" t="str">
        <f>IF(COUNTA(B130)&gt;0,INDEX(Data!$C:$C,MATCH(B130,Data!$F:$F,0)),"")</f>
        <v/>
      </c>
      <c r="G130" s="80"/>
      <c r="H130" s="81" t="str">
        <f t="shared" si="2"/>
        <v/>
      </c>
      <c r="I130" s="82" t="str">
        <f>IF(COUNTA(B130)&gt;0,INDEX(Data!$D:$D,MATCH(B130,Data!$F:$F,0)),"")</f>
        <v/>
      </c>
      <c r="J130" s="80"/>
      <c r="K130" s="81" t="str">
        <f t="shared" si="3"/>
        <v/>
      </c>
      <c r="L130" s="82"/>
      <c r="M130" s="82"/>
      <c r="N130" s="82"/>
      <c r="O130" s="82"/>
      <c r="P130" s="82"/>
      <c r="Q130" s="82"/>
      <c r="R130" s="83"/>
      <c r="S130" s="77"/>
      <c r="T130" s="77"/>
      <c r="U130" s="77"/>
      <c r="V130" s="77"/>
      <c r="W130" s="78"/>
    </row>
    <row r="131" spans="1:23" x14ac:dyDescent="0.25">
      <c r="A131" s="126" t="s">
        <v>135</v>
      </c>
      <c r="B131" s="127"/>
      <c r="C131" s="128" t="str">
        <f>IF(COUNTA(B131)&gt;0,INDEX(Data!$B:$B,MATCH(B131,Data!$F:$F,0)),"")</f>
        <v/>
      </c>
      <c r="D131" s="129"/>
      <c r="E131" s="130"/>
      <c r="F131" s="131" t="str">
        <f>IF(COUNTA(B131)&gt;0,INDEX(Data!$C:$C,MATCH(B131,Data!$F:$F,0)),"")</f>
        <v/>
      </c>
      <c r="G131" s="129"/>
      <c r="H131" s="130" t="str">
        <f t="shared" si="2"/>
        <v/>
      </c>
      <c r="I131" s="131" t="str">
        <f>IF(COUNTA(B131)&gt;0,INDEX(Data!$D:$D,MATCH(B131,Data!$F:$F,0)),"")</f>
        <v/>
      </c>
      <c r="J131" s="129"/>
      <c r="K131" s="130" t="str">
        <f t="shared" si="3"/>
        <v/>
      </c>
      <c r="L131" s="131">
        <v>20</v>
      </c>
      <c r="M131" s="131">
        <v>0.9</v>
      </c>
      <c r="N131" s="131">
        <v>3</v>
      </c>
      <c r="O131" s="131">
        <v>3</v>
      </c>
      <c r="P131" s="140">
        <v>0.7</v>
      </c>
      <c r="Q131" s="131">
        <v>0.05</v>
      </c>
      <c r="R131" s="133">
        <v>20</v>
      </c>
      <c r="S131" s="26"/>
      <c r="T131" s="26"/>
      <c r="U131" s="26"/>
      <c r="V131" s="26"/>
      <c r="W131" s="27"/>
    </row>
    <row r="132" spans="1:23" x14ac:dyDescent="0.25">
      <c r="A132" s="126" t="s">
        <v>137</v>
      </c>
      <c r="B132" s="127"/>
      <c r="C132" s="128" t="str">
        <f>IF(COUNTA(B132)&gt;0,INDEX(Data!$B:$B,MATCH(B132,Data!$F:$F,0)),"")</f>
        <v/>
      </c>
      <c r="D132" s="129"/>
      <c r="E132" s="130"/>
      <c r="F132" s="131" t="str">
        <f>IF(COUNTA(B132)&gt;0,INDEX(Data!$C:$C,MATCH(B132,Data!$F:$F,0)),"")</f>
        <v/>
      </c>
      <c r="G132" s="129"/>
      <c r="H132" s="130" t="str">
        <f t="shared" ref="H132:H168" si="4">IF(COUNTA(B132)&gt;0,F132/$F$2,"")</f>
        <v/>
      </c>
      <c r="I132" s="131" t="str">
        <f>IF(COUNTA(B132)&gt;0,INDEX(Data!$D:$D,MATCH(B132,Data!$F:$F,0)),"")</f>
        <v/>
      </c>
      <c r="J132" s="129"/>
      <c r="K132" s="130" t="str">
        <f t="shared" ref="K132:K168" si="5">IF(COUNTA(B132)&gt;0,I132/$I$2,"")</f>
        <v/>
      </c>
      <c r="L132" s="131">
        <v>20</v>
      </c>
      <c r="M132" s="131">
        <v>0.9</v>
      </c>
      <c r="N132" s="131">
        <v>3</v>
      </c>
      <c r="O132" s="131">
        <v>3</v>
      </c>
      <c r="P132" s="140">
        <v>0.7</v>
      </c>
      <c r="Q132" s="131">
        <v>0.05</v>
      </c>
      <c r="R132" s="133">
        <v>20</v>
      </c>
      <c r="S132" s="26"/>
      <c r="T132" s="26"/>
      <c r="U132" s="26"/>
      <c r="V132" s="26"/>
      <c r="W132" s="27"/>
    </row>
    <row r="133" spans="1:23" x14ac:dyDescent="0.25">
      <c r="A133" s="126" t="s">
        <v>138</v>
      </c>
      <c r="B133" s="127"/>
      <c r="C133" s="128" t="str">
        <f>IF(COUNTA(B133)&gt;0,INDEX(Data!$B:$B,MATCH(B133,Data!$F:$F,0)),"")</f>
        <v/>
      </c>
      <c r="D133" s="129"/>
      <c r="E133" s="130"/>
      <c r="F133" s="131" t="str">
        <f>IF(COUNTA(B133)&gt;0,INDEX(Data!$C:$C,MATCH(B133,Data!$F:$F,0)),"")</f>
        <v/>
      </c>
      <c r="G133" s="129"/>
      <c r="H133" s="130" t="str">
        <f t="shared" si="4"/>
        <v/>
      </c>
      <c r="I133" s="131" t="str">
        <f>IF(COUNTA(B133)&gt;0,INDEX(Data!$D:$D,MATCH(B133,Data!$F:$F,0)),"")</f>
        <v/>
      </c>
      <c r="J133" s="129"/>
      <c r="K133" s="130" t="str">
        <f t="shared" si="5"/>
        <v/>
      </c>
      <c r="L133" s="131">
        <v>20</v>
      </c>
      <c r="M133" s="131">
        <v>0.9</v>
      </c>
      <c r="N133" s="131">
        <v>3</v>
      </c>
      <c r="O133" s="131">
        <v>3</v>
      </c>
      <c r="P133" s="140">
        <v>0.7</v>
      </c>
      <c r="Q133" s="131">
        <v>0.05</v>
      </c>
      <c r="R133" s="133">
        <v>20</v>
      </c>
      <c r="S133" s="26"/>
      <c r="T133" s="26"/>
      <c r="U133" s="26"/>
      <c r="V133" s="26"/>
      <c r="W133" s="27"/>
    </row>
    <row r="134" spans="1:23" x14ac:dyDescent="0.25">
      <c r="A134" s="126" t="s">
        <v>139</v>
      </c>
      <c r="B134" s="127" t="s">
        <v>131</v>
      </c>
      <c r="C134" s="128" t="e">
        <f>IF(COUNTA(B134)&gt;0,INDEX(Data!$B:$B,MATCH(B134,Data!$F:$F,0)),"")</f>
        <v>#N/A</v>
      </c>
      <c r="D134" s="129" t="e">
        <f>1-C134/C108</f>
        <v>#N/A</v>
      </c>
      <c r="E134" s="130" t="e">
        <f>C134/C2</f>
        <v>#N/A</v>
      </c>
      <c r="F134" s="131" t="e">
        <f>IF(COUNTA(B134)&gt;0,INDEX(Data!$C:$C,MATCH(B134,Data!$F:$F,0)),"")</f>
        <v>#N/A</v>
      </c>
      <c r="G134" s="129" t="e">
        <f>1-F134/F108</f>
        <v>#N/A</v>
      </c>
      <c r="H134" s="130" t="e">
        <f t="shared" si="4"/>
        <v>#N/A</v>
      </c>
      <c r="I134" s="131" t="e">
        <f>IF(COUNTA(B134)&gt;0,INDEX(Data!$D:$D,MATCH(B134,Data!$F:$F,0)),"")</f>
        <v>#N/A</v>
      </c>
      <c r="J134" s="129" t="e">
        <f>1-I134/I108</f>
        <v>#N/A</v>
      </c>
      <c r="K134" s="130" t="e">
        <f t="shared" si="5"/>
        <v>#N/A</v>
      </c>
      <c r="L134" s="131">
        <v>20</v>
      </c>
      <c r="M134" s="131">
        <v>0.9</v>
      </c>
      <c r="N134" s="131">
        <v>3</v>
      </c>
      <c r="O134" s="131">
        <v>3</v>
      </c>
      <c r="P134" s="140">
        <v>0.7</v>
      </c>
      <c r="Q134" s="131">
        <v>0.05</v>
      </c>
      <c r="R134" s="133">
        <v>20</v>
      </c>
      <c r="S134" s="26"/>
      <c r="T134" s="26"/>
      <c r="U134" s="26"/>
      <c r="V134" s="26"/>
      <c r="W134" s="27"/>
    </row>
    <row r="135" spans="1:23" x14ac:dyDescent="0.25">
      <c r="A135" s="48"/>
      <c r="B135" s="49"/>
      <c r="C135" s="61" t="str">
        <f>IF(COUNTA(B135)&gt;0,INDEX(Data!$B:$B,MATCH(B135,Data!$F:$F,0)),"")</f>
        <v/>
      </c>
      <c r="D135" s="45"/>
      <c r="E135" s="62"/>
      <c r="F135" s="46" t="str">
        <f>IF(COUNTA(B135)&gt;0,INDEX(Data!$C:$C,MATCH(B135,Data!$F:$F,0)),"")</f>
        <v/>
      </c>
      <c r="G135" s="45"/>
      <c r="H135" s="62" t="str">
        <f t="shared" si="4"/>
        <v/>
      </c>
      <c r="I135" s="46" t="str">
        <f>IF(COUNTA(B135)&gt;0,INDEX(Data!$D:$D,MATCH(B135,Data!$F:$F,0)),"")</f>
        <v/>
      </c>
      <c r="J135" s="45"/>
      <c r="K135" s="62" t="str">
        <f t="shared" si="5"/>
        <v/>
      </c>
      <c r="L135" s="46"/>
      <c r="M135" s="46"/>
      <c r="N135" s="46"/>
      <c r="O135" s="46"/>
      <c r="P135" s="46"/>
      <c r="Q135" s="46"/>
      <c r="R135" s="47"/>
      <c r="S135" s="48"/>
      <c r="T135" s="48"/>
      <c r="U135" s="48"/>
      <c r="V135" s="48"/>
      <c r="W135" s="49"/>
    </row>
    <row r="136" spans="1:23" x14ac:dyDescent="0.25">
      <c r="A136" s="17" t="s">
        <v>140</v>
      </c>
      <c r="B136" s="50" t="s">
        <v>61</v>
      </c>
      <c r="C136" s="19" t="e">
        <f>IF(COUNTA(B136)&gt;0,INDEX(Data!$B:$B,MATCH(B136,Data!$F:$F,0)),"")</f>
        <v>#N/A</v>
      </c>
      <c r="D136" s="20" t="e">
        <f>1-C136/C124</f>
        <v>#N/A</v>
      </c>
      <c r="E136" s="21" t="e">
        <f>C136/C2</f>
        <v>#N/A</v>
      </c>
      <c r="F136" s="22" t="e">
        <f>IF(COUNTA(B136)&gt;0,INDEX(Data!$C:$C,MATCH(B136,Data!$F:$F,0)),"")</f>
        <v>#N/A</v>
      </c>
      <c r="G136" s="20" t="e">
        <f>1-F136/F124</f>
        <v>#N/A</v>
      </c>
      <c r="H136" s="21" t="e">
        <f t="shared" si="4"/>
        <v>#N/A</v>
      </c>
      <c r="I136" s="22" t="e">
        <f>IF(COUNTA(B136)&gt;0,INDEX(Data!$D:$D,MATCH(B136,Data!$F:$F,0)),"")</f>
        <v>#N/A</v>
      </c>
      <c r="J136" s="20" t="e">
        <f>1-I136/I124</f>
        <v>#N/A</v>
      </c>
      <c r="K136" s="21" t="e">
        <f t="shared" si="5"/>
        <v>#N/A</v>
      </c>
      <c r="L136" s="136">
        <v>20</v>
      </c>
      <c r="M136" s="136" t="s">
        <v>119</v>
      </c>
      <c r="N136" s="136">
        <v>3</v>
      </c>
      <c r="O136" s="136">
        <v>3</v>
      </c>
      <c r="P136" s="136">
        <v>0.8</v>
      </c>
      <c r="Q136" s="136">
        <v>0.05</v>
      </c>
      <c r="R136" s="137">
        <v>20</v>
      </c>
      <c r="W136" s="38"/>
    </row>
    <row r="137" spans="1:23" x14ac:dyDescent="0.25">
      <c r="A137" s="54" t="s">
        <v>140</v>
      </c>
      <c r="B137" s="55" t="s">
        <v>101</v>
      </c>
      <c r="C137" s="56" t="e">
        <f>IF(COUNTA(B137)&gt;0,INDEX(Data!$B:$B,MATCH(B137,Data!$F:$F,0)),"")</f>
        <v>#N/A</v>
      </c>
      <c r="D137" s="57" t="e">
        <f>1-C137/C114</f>
        <v>#N/A</v>
      </c>
      <c r="E137" s="58" t="e">
        <f>C137/C2</f>
        <v>#N/A</v>
      </c>
      <c r="F137" s="59" t="e">
        <f>IF(COUNTA(B137)&gt;0,INDEX(Data!$C:$C,MATCH(B137,Data!$F:$F,0)),"")</f>
        <v>#N/A</v>
      </c>
      <c r="G137" s="57" t="e">
        <f>1-F137/F114</f>
        <v>#N/A</v>
      </c>
      <c r="H137" s="58" t="e">
        <f t="shared" si="4"/>
        <v>#N/A</v>
      </c>
      <c r="I137" s="59" t="e">
        <f>IF(COUNTA(B137)&gt;0,INDEX(Data!$D:$D,MATCH(B137,Data!$F:$F,0)),"")</f>
        <v>#N/A</v>
      </c>
      <c r="J137" s="57" t="e">
        <f>1-I137/I114</f>
        <v>#N/A</v>
      </c>
      <c r="K137" s="58" t="e">
        <f t="shared" si="5"/>
        <v>#N/A</v>
      </c>
      <c r="L137" s="59">
        <v>20</v>
      </c>
      <c r="M137" s="59">
        <v>0.85</v>
      </c>
      <c r="N137" s="59">
        <v>3</v>
      </c>
      <c r="O137" s="59">
        <v>3</v>
      </c>
      <c r="P137" s="59">
        <v>0.65</v>
      </c>
      <c r="Q137" s="59">
        <v>0.03</v>
      </c>
      <c r="R137" s="106">
        <v>20</v>
      </c>
      <c r="W137" s="38"/>
    </row>
    <row r="138" spans="1:23" x14ac:dyDescent="0.25">
      <c r="A138" s="84" t="s">
        <v>140</v>
      </c>
      <c r="B138" s="85" t="s">
        <v>127</v>
      </c>
      <c r="C138" s="86" t="e">
        <f>IF(COUNTA(B138)&gt;0,INDEX(Data!$B:$B,MATCH(B138,Data!$F:$F,0)),"")</f>
        <v>#N/A</v>
      </c>
      <c r="D138" s="87" t="e">
        <f>1-C138/C129</f>
        <v>#N/A</v>
      </c>
      <c r="E138" s="88" t="e">
        <f>C138/C2</f>
        <v>#N/A</v>
      </c>
      <c r="F138" s="89" t="e">
        <f>IF(COUNTA(B138)&gt;0,INDEX(Data!$C:$C,MATCH(B138,Data!$F:$F,0)),"")</f>
        <v>#N/A</v>
      </c>
      <c r="G138" s="87" t="e">
        <f>1-F138/F129</f>
        <v>#N/A</v>
      </c>
      <c r="H138" s="88" t="e">
        <f t="shared" si="4"/>
        <v>#N/A</v>
      </c>
      <c r="I138" s="89" t="e">
        <f>IF(COUNTA(B138)&gt;0,INDEX(Data!$D:$D,MATCH(B138,Data!$F:$F,0)),"")</f>
        <v>#N/A</v>
      </c>
      <c r="J138" s="87" t="e">
        <f>1-I138/I129</f>
        <v>#N/A</v>
      </c>
      <c r="K138" s="88" t="e">
        <f t="shared" si="5"/>
        <v>#N/A</v>
      </c>
      <c r="L138" s="89">
        <v>20</v>
      </c>
      <c r="M138" s="89">
        <v>0.85</v>
      </c>
      <c r="N138" s="89">
        <v>3</v>
      </c>
      <c r="O138" s="89">
        <v>3</v>
      </c>
      <c r="P138" s="89">
        <v>0.65</v>
      </c>
      <c r="Q138" s="89">
        <v>0.05</v>
      </c>
      <c r="R138" s="125">
        <v>20</v>
      </c>
      <c r="W138" s="38"/>
    </row>
    <row r="139" spans="1:23" x14ac:dyDescent="0.25">
      <c r="A139" s="126" t="s">
        <v>140</v>
      </c>
      <c r="B139" s="127" t="s">
        <v>131</v>
      </c>
      <c r="C139" s="128" t="e">
        <f>IF(COUNTA(B139)&gt;0,INDEX(Data!$B:$B,MATCH(B139,Data!$F:$F,0)),"")</f>
        <v>#N/A</v>
      </c>
      <c r="D139" s="129" t="e">
        <f>1-C139/C134</f>
        <v>#N/A</v>
      </c>
      <c r="E139" s="130" t="e">
        <f>C139/C2</f>
        <v>#N/A</v>
      </c>
      <c r="F139" s="131" t="e">
        <f>IF(COUNTA(B139)&gt;0,INDEX(Data!$C:$C,MATCH(B139,Data!$F:$F,0)),"")</f>
        <v>#N/A</v>
      </c>
      <c r="G139" s="129" t="e">
        <f>1-F139/F134</f>
        <v>#N/A</v>
      </c>
      <c r="H139" s="130" t="e">
        <f t="shared" si="4"/>
        <v>#N/A</v>
      </c>
      <c r="I139" s="131" t="e">
        <f>IF(COUNTA(B139)&gt;0,INDEX(Data!$D:$D,MATCH(B139,Data!$F:$F,0)),"")</f>
        <v>#N/A</v>
      </c>
      <c r="J139" s="129" t="e">
        <f>1-I139/I134</f>
        <v>#N/A</v>
      </c>
      <c r="K139" s="130" t="e">
        <f t="shared" si="5"/>
        <v>#N/A</v>
      </c>
      <c r="L139" s="131">
        <v>20</v>
      </c>
      <c r="M139" s="131">
        <v>0.9</v>
      </c>
      <c r="N139" s="131">
        <v>3</v>
      </c>
      <c r="O139" s="131">
        <v>3</v>
      </c>
      <c r="P139" s="140">
        <v>0.7</v>
      </c>
      <c r="Q139" s="131">
        <v>0.05</v>
      </c>
      <c r="R139" s="133">
        <v>20</v>
      </c>
      <c r="W139" s="38"/>
    </row>
    <row r="140" spans="1:23" x14ac:dyDescent="0.25">
      <c r="A140" s="117" t="s">
        <v>140</v>
      </c>
      <c r="B140" s="118" t="s">
        <v>112</v>
      </c>
      <c r="C140" s="119" t="e">
        <f>IF(COUNTA(B140)&gt;0,INDEX(Data!$B:$B,MATCH(B140,Data!$F:$F,0)),"")</f>
        <v>#N/A</v>
      </c>
      <c r="D140" s="120" t="e">
        <f>1-C140/C119</f>
        <v>#N/A</v>
      </c>
      <c r="E140" s="121" t="e">
        <f>C140/C2</f>
        <v>#N/A</v>
      </c>
      <c r="F140" s="122" t="e">
        <f>IF(COUNTA(B140)&gt;0,INDEX(Data!$C:$C,MATCH(B140,Data!$F:$F,0)),"")</f>
        <v>#N/A</v>
      </c>
      <c r="G140" s="120" t="e">
        <f>1-F140/F119</f>
        <v>#N/A</v>
      </c>
      <c r="H140" s="121" t="e">
        <f t="shared" si="4"/>
        <v>#N/A</v>
      </c>
      <c r="I140" s="122" t="e">
        <f>IF(COUNTA(B140)&gt;0,INDEX(Data!$D:$D,MATCH(B140,Data!$F:$F,0)),"")</f>
        <v>#N/A</v>
      </c>
      <c r="J140" s="120" t="e">
        <f>1-I140/I119</f>
        <v>#N/A</v>
      </c>
      <c r="K140" s="121" t="e">
        <f t="shared" si="5"/>
        <v>#N/A</v>
      </c>
      <c r="L140" s="122">
        <v>20</v>
      </c>
      <c r="M140" s="122">
        <v>0.9</v>
      </c>
      <c r="N140" s="122">
        <v>3</v>
      </c>
      <c r="O140" s="122">
        <v>3</v>
      </c>
      <c r="P140" s="122">
        <v>0.65</v>
      </c>
      <c r="Q140" s="122">
        <v>0.03</v>
      </c>
      <c r="R140" s="124">
        <v>20</v>
      </c>
      <c r="W140" s="38"/>
    </row>
    <row r="141" spans="1:23" x14ac:dyDescent="0.25">
      <c r="A141" s="48"/>
      <c r="B141" s="49"/>
      <c r="C141" s="61" t="str">
        <f>IF(COUNTA(B141)&gt;0,INDEX(Data!$B:$B,MATCH(B141,Data!$F:$F,0)),"")</f>
        <v/>
      </c>
      <c r="D141" s="45"/>
      <c r="E141" s="62"/>
      <c r="F141" s="46" t="str">
        <f>IF(COUNTA(B141)&gt;0,INDEX(Data!$C:$C,MATCH(B141,Data!$F:$F,0)),"")</f>
        <v/>
      </c>
      <c r="G141" s="45"/>
      <c r="H141" s="62" t="str">
        <f t="shared" si="4"/>
        <v/>
      </c>
      <c r="I141" s="46" t="str">
        <f>IF(COUNTA(B141)&gt;0,INDEX(Data!$D:$D,MATCH(B141,Data!$F:$F,0)),"")</f>
        <v/>
      </c>
      <c r="J141" s="45"/>
      <c r="K141" s="62" t="str">
        <f t="shared" si="5"/>
        <v/>
      </c>
      <c r="L141" s="46"/>
      <c r="M141" s="46"/>
      <c r="N141" s="46"/>
      <c r="O141" s="46"/>
      <c r="P141" s="46"/>
      <c r="Q141" s="46"/>
      <c r="R141" s="47"/>
      <c r="S141" s="48"/>
      <c r="T141" s="48"/>
      <c r="U141" s="48"/>
      <c r="V141" s="48"/>
      <c r="W141" s="49"/>
    </row>
    <row r="142" spans="1:23" x14ac:dyDescent="0.25">
      <c r="A142" s="26" t="s">
        <v>141</v>
      </c>
      <c r="B142" s="50" t="s">
        <v>68</v>
      </c>
      <c r="C142" s="51" t="e">
        <f>IF(COUNTA(B142)&gt;0,INDEX(Data!$B:$B,MATCH(B142,Data!$F:$F,0)),"")</f>
        <v>#N/A</v>
      </c>
      <c r="D142" s="134" t="e">
        <f>1-C142/C136</f>
        <v>#N/A</v>
      </c>
      <c r="E142" s="135" t="e">
        <f>C142/C2</f>
        <v>#N/A</v>
      </c>
      <c r="F142" s="24" t="e">
        <f>IF(COUNTA(B142)&gt;0,INDEX(Data!$C:$C,MATCH(B142,Data!$F:$F,0)),"")</f>
        <v>#N/A</v>
      </c>
      <c r="G142" s="134" t="e">
        <f>1-F142/F136</f>
        <v>#N/A</v>
      </c>
      <c r="H142" s="135" t="e">
        <f t="shared" si="4"/>
        <v>#N/A</v>
      </c>
      <c r="I142" s="24" t="e">
        <f>IF(COUNTA(B142)&gt;0,INDEX(Data!$D:$D,MATCH(B142,Data!$F:$F,0)),"")</f>
        <v>#N/A</v>
      </c>
      <c r="J142" s="134" t="e">
        <f>1-I142/I136</f>
        <v>#N/A</v>
      </c>
      <c r="K142" s="135" t="e">
        <f t="shared" si="5"/>
        <v>#N/A</v>
      </c>
      <c r="L142" s="136">
        <v>20</v>
      </c>
      <c r="M142" s="136" t="s">
        <v>119</v>
      </c>
      <c r="N142" s="136">
        <v>3</v>
      </c>
      <c r="O142" s="136">
        <v>3</v>
      </c>
      <c r="P142" s="136">
        <v>0.8</v>
      </c>
      <c r="Q142" s="136">
        <v>0.05</v>
      </c>
      <c r="R142" s="137">
        <v>20</v>
      </c>
      <c r="W142" s="38"/>
    </row>
    <row r="143" spans="1:23" x14ac:dyDescent="0.25">
      <c r="A143" s="26" t="s">
        <v>141</v>
      </c>
      <c r="B143" s="55" t="s">
        <v>107</v>
      </c>
      <c r="C143" s="51" t="e">
        <f>IF(COUNTA(B143)&gt;0,INDEX(Data!$B:$B,MATCH(B143,Data!$F:$F,0)),"")</f>
        <v>#N/A</v>
      </c>
      <c r="D143" s="134" t="e">
        <f>1-C143/C137</f>
        <v>#N/A</v>
      </c>
      <c r="E143" s="135" t="e">
        <f>C143/C2</f>
        <v>#N/A</v>
      </c>
      <c r="F143" s="24" t="e">
        <f>IF(COUNTA(B143)&gt;0,INDEX(Data!$C:$C,MATCH(B143,Data!$F:$F,0)),"")</f>
        <v>#N/A</v>
      </c>
      <c r="G143" s="134" t="e">
        <f>1-F143/F137</f>
        <v>#N/A</v>
      </c>
      <c r="H143" s="135" t="e">
        <f t="shared" si="4"/>
        <v>#N/A</v>
      </c>
      <c r="I143" s="24" t="e">
        <f>IF(COUNTA(B143)&gt;0,INDEX(Data!$D:$D,MATCH(B143,Data!$F:$F,0)),"")</f>
        <v>#N/A</v>
      </c>
      <c r="J143" s="134" t="e">
        <f>1-I143/I137</f>
        <v>#N/A</v>
      </c>
      <c r="K143" s="135" t="e">
        <f t="shared" si="5"/>
        <v>#N/A</v>
      </c>
      <c r="L143" s="59">
        <v>20</v>
      </c>
      <c r="M143" s="59">
        <v>0.85</v>
      </c>
      <c r="N143" s="59">
        <v>3</v>
      </c>
      <c r="O143" s="59">
        <v>3</v>
      </c>
      <c r="P143" s="59">
        <v>0.65</v>
      </c>
      <c r="Q143" s="60">
        <v>0.05</v>
      </c>
      <c r="R143" s="106">
        <v>20</v>
      </c>
      <c r="W143" s="38"/>
    </row>
    <row r="144" spans="1:23" x14ac:dyDescent="0.25">
      <c r="A144" s="26" t="s">
        <v>141</v>
      </c>
      <c r="B144" s="85" t="s">
        <v>130</v>
      </c>
      <c r="C144" s="51" t="e">
        <f>IF(COUNTA(B144)&gt;0,INDEX(Data!$B:$B,MATCH(B144,Data!$F:$F,0)),"")</f>
        <v>#N/A</v>
      </c>
      <c r="D144" s="134" t="e">
        <f>1-C144/C138</f>
        <v>#N/A</v>
      </c>
      <c r="E144" s="135" t="e">
        <f>C144/C2</f>
        <v>#N/A</v>
      </c>
      <c r="F144" s="24" t="e">
        <f>IF(COUNTA(B144)&gt;0,INDEX(Data!$C:$C,MATCH(B144,Data!$F:$F,0)),"")</f>
        <v>#N/A</v>
      </c>
      <c r="G144" s="134" t="e">
        <f>1-F144/F138</f>
        <v>#N/A</v>
      </c>
      <c r="H144" s="135" t="e">
        <f t="shared" si="4"/>
        <v>#N/A</v>
      </c>
      <c r="I144" s="24" t="e">
        <f>IF(COUNTA(B144)&gt;0,INDEX(Data!$D:$D,MATCH(B144,Data!$F:$F,0)),"")</f>
        <v>#N/A</v>
      </c>
      <c r="J144" s="134" t="e">
        <f>1-I144/I138</f>
        <v>#N/A</v>
      </c>
      <c r="K144" s="135" t="e">
        <f t="shared" si="5"/>
        <v>#N/A</v>
      </c>
      <c r="L144" s="89">
        <v>20</v>
      </c>
      <c r="M144" s="89">
        <v>0.85</v>
      </c>
      <c r="N144" s="89">
        <v>3</v>
      </c>
      <c r="O144" s="89">
        <v>3</v>
      </c>
      <c r="P144" s="89">
        <v>0.65</v>
      </c>
      <c r="Q144" s="89">
        <v>0.05</v>
      </c>
      <c r="R144" s="125">
        <v>20</v>
      </c>
      <c r="W144" s="38"/>
    </row>
    <row r="145" spans="1:23" x14ac:dyDescent="0.25">
      <c r="A145" s="26" t="s">
        <v>141</v>
      </c>
      <c r="B145" s="127" t="s">
        <v>136</v>
      </c>
      <c r="C145" s="51" t="e">
        <f>IF(COUNTA(B145)&gt;0,INDEX(Data!$B:$B,MATCH(B145,Data!$F:$F,0)),"")</f>
        <v>#N/A</v>
      </c>
      <c r="D145" s="134" t="e">
        <f>1-C145/C139</f>
        <v>#N/A</v>
      </c>
      <c r="E145" s="135" t="e">
        <f>C145/C2</f>
        <v>#N/A</v>
      </c>
      <c r="F145" s="24" t="e">
        <f>IF(COUNTA(B145)&gt;0,INDEX(Data!$C:$C,MATCH(B145,Data!$F:$F,0)),"")</f>
        <v>#N/A</v>
      </c>
      <c r="G145" s="134" t="e">
        <f>1-F145/F139</f>
        <v>#N/A</v>
      </c>
      <c r="H145" s="135" t="e">
        <f t="shared" si="4"/>
        <v>#N/A</v>
      </c>
      <c r="I145" s="24" t="e">
        <f>IF(COUNTA(B145)&gt;0,INDEX(Data!$D:$D,MATCH(B145,Data!$F:$F,0)),"")</f>
        <v>#N/A</v>
      </c>
      <c r="J145" s="134" t="e">
        <f>1-I145/I139</f>
        <v>#N/A</v>
      </c>
      <c r="K145" s="135" t="e">
        <f t="shared" si="5"/>
        <v>#N/A</v>
      </c>
      <c r="L145" s="131">
        <v>20</v>
      </c>
      <c r="M145" s="131">
        <v>0.9</v>
      </c>
      <c r="N145" s="131">
        <v>3</v>
      </c>
      <c r="O145" s="131">
        <v>3</v>
      </c>
      <c r="P145" s="140">
        <v>0.7</v>
      </c>
      <c r="Q145" s="131">
        <v>0.05</v>
      </c>
      <c r="R145" s="133">
        <v>20</v>
      </c>
      <c r="W145" s="38"/>
    </row>
    <row r="146" spans="1:23" x14ac:dyDescent="0.25">
      <c r="A146" s="26" t="s">
        <v>141</v>
      </c>
      <c r="B146" s="118" t="s">
        <v>120</v>
      </c>
      <c r="C146" s="91" t="e">
        <f>IF(COUNTA(B146)&gt;0,INDEX(Data!$B:$B,MATCH(B146,Data!$F:$F,0)),"")</f>
        <v>#N/A</v>
      </c>
      <c r="D146" s="33" t="e">
        <f>1-C146/C140</f>
        <v>#N/A</v>
      </c>
      <c r="E146" s="52" t="e">
        <f>C146/C2</f>
        <v>#N/A</v>
      </c>
      <c r="F146" s="35" t="e">
        <f>IF(COUNTA(B146)&gt;0,INDEX(Data!$C:$C,MATCH(B146,Data!$F:$F,0)),"")</f>
        <v>#N/A</v>
      </c>
      <c r="G146" s="33" t="e">
        <f>1-F146/F140</f>
        <v>#N/A</v>
      </c>
      <c r="H146" s="52" t="e">
        <f t="shared" si="4"/>
        <v>#N/A</v>
      </c>
      <c r="I146" s="35" t="e">
        <f>IF(COUNTA(B146)&gt;0,INDEX(Data!$D:$D,MATCH(B146,Data!$F:$F,0)),"")</f>
        <v>#N/A</v>
      </c>
      <c r="J146" s="33" t="e">
        <f>1-I146/I140</f>
        <v>#N/A</v>
      </c>
      <c r="K146" s="52" t="e">
        <f t="shared" si="5"/>
        <v>#N/A</v>
      </c>
      <c r="L146" s="122">
        <v>20</v>
      </c>
      <c r="M146" s="122">
        <v>0.9</v>
      </c>
      <c r="N146" s="122">
        <v>3</v>
      </c>
      <c r="O146" s="122">
        <v>3</v>
      </c>
      <c r="P146" s="122">
        <v>0.65</v>
      </c>
      <c r="Q146" s="123">
        <v>0.05</v>
      </c>
      <c r="R146" s="124">
        <v>20</v>
      </c>
      <c r="W146" s="38"/>
    </row>
    <row r="147" spans="1:23" x14ac:dyDescent="0.25">
      <c r="A147" s="48"/>
      <c r="B147" s="49"/>
      <c r="C147" s="61" t="str">
        <f>IF(COUNTA(B147)&gt;0,INDEX(Data!$B:$B,MATCH(B147,Data!$F:$F,0)),"")</f>
        <v/>
      </c>
      <c r="D147" s="45"/>
      <c r="E147" s="62"/>
      <c r="F147" s="46" t="str">
        <f>IF(COUNTA(B147)&gt;0,INDEX(Data!$C:$C,MATCH(B147,Data!$F:$F,0)),"")</f>
        <v/>
      </c>
      <c r="G147" s="45"/>
      <c r="H147" s="62" t="str">
        <f t="shared" si="4"/>
        <v/>
      </c>
      <c r="I147" s="46" t="str">
        <f>IF(COUNTA(B147)&gt;0,INDEX(Data!$D:$D,MATCH(B147,Data!$F:$F,0)),"")</f>
        <v/>
      </c>
      <c r="J147" s="45"/>
      <c r="K147" s="62" t="str">
        <f t="shared" si="5"/>
        <v/>
      </c>
      <c r="L147" s="46"/>
      <c r="M147" s="46"/>
      <c r="N147" s="46"/>
      <c r="O147" s="46"/>
      <c r="P147" s="46"/>
      <c r="Q147" s="46"/>
      <c r="R147" s="47"/>
      <c r="S147" s="48"/>
      <c r="T147" s="48"/>
      <c r="U147" s="48"/>
      <c r="V147" s="48"/>
      <c r="W147" s="49"/>
    </row>
    <row r="148" spans="1:23" x14ac:dyDescent="0.25">
      <c r="A148" s="26" t="s">
        <v>142</v>
      </c>
      <c r="B148" s="50" t="s">
        <v>64</v>
      </c>
      <c r="C148" s="91" t="e">
        <f>IF(COUNTA(B148)&gt;0,INDEX(Data!$B:$B,MATCH(B148,Data!$F:$F,0)),"")</f>
        <v>#N/A</v>
      </c>
      <c r="D148" s="33" t="e">
        <f>1-C148/C142</f>
        <v>#N/A</v>
      </c>
      <c r="E148" s="135" t="e">
        <f t="shared" ref="E148:E157" si="6">C148/$C$2</f>
        <v>#N/A</v>
      </c>
      <c r="F148" s="35" t="e">
        <f>IF(COUNTA(B148)&gt;0,INDEX(Data!$C:$C,MATCH(B148,Data!$F:$F,0)),"")</f>
        <v>#N/A</v>
      </c>
      <c r="G148" s="33" t="e">
        <f>1-F148/F142</f>
        <v>#N/A</v>
      </c>
      <c r="H148" s="52" t="e">
        <f t="shared" si="4"/>
        <v>#N/A</v>
      </c>
      <c r="I148" s="35" t="e">
        <f>IF(COUNTA(B148)&gt;0,INDEX(Data!$D:$D,MATCH(B148,Data!$F:$F,0)),"")</f>
        <v>#N/A</v>
      </c>
      <c r="J148" s="33" t="e">
        <f>1-I148/I142</f>
        <v>#N/A</v>
      </c>
      <c r="K148" s="135" t="e">
        <f t="shared" si="5"/>
        <v>#N/A</v>
      </c>
      <c r="L148" s="136">
        <v>20</v>
      </c>
      <c r="M148" s="23">
        <v>0.95</v>
      </c>
      <c r="N148" s="136">
        <v>3</v>
      </c>
      <c r="O148" s="136">
        <v>3</v>
      </c>
      <c r="P148" s="136">
        <v>0.8</v>
      </c>
      <c r="Q148" s="136">
        <v>0.05</v>
      </c>
      <c r="R148" s="137">
        <v>20</v>
      </c>
      <c r="W148" s="38"/>
    </row>
    <row r="149" spans="1:23" x14ac:dyDescent="0.25">
      <c r="A149" s="26" t="s">
        <v>142</v>
      </c>
      <c r="B149" s="50" t="s">
        <v>65</v>
      </c>
      <c r="C149" s="91" t="e">
        <f>IF(COUNTA(B149)&gt;0,INDEX(Data!$B:$B,MATCH(B149,Data!$F:$F,0)),"")</f>
        <v>#N/A</v>
      </c>
      <c r="E149" s="135" t="e">
        <f t="shared" si="6"/>
        <v>#N/A</v>
      </c>
      <c r="F149" s="35" t="e">
        <f>IF(COUNTA(B149)&gt;0,INDEX(Data!$C:$C,MATCH(B149,Data!$F:$F,0)),"")</f>
        <v>#N/A</v>
      </c>
      <c r="H149" s="52" t="e">
        <f t="shared" si="4"/>
        <v>#N/A</v>
      </c>
      <c r="I149" s="35" t="e">
        <f>IF(COUNTA(B149)&gt;0,INDEX(Data!$D:$D,MATCH(B149,Data!$F:$F,0)),"")</f>
        <v>#N/A</v>
      </c>
      <c r="K149" s="135" t="e">
        <f t="shared" si="5"/>
        <v>#N/A</v>
      </c>
      <c r="L149" s="136">
        <v>20</v>
      </c>
      <c r="M149" s="23">
        <v>0.9</v>
      </c>
      <c r="N149" s="136">
        <v>3</v>
      </c>
      <c r="O149" s="136">
        <v>3</v>
      </c>
      <c r="P149" s="136">
        <v>0.8</v>
      </c>
      <c r="Q149" s="136">
        <v>0.05</v>
      </c>
      <c r="R149" s="137">
        <v>20</v>
      </c>
      <c r="W149" s="38"/>
    </row>
    <row r="150" spans="1:23" x14ac:dyDescent="0.25">
      <c r="A150" s="26" t="s">
        <v>142</v>
      </c>
      <c r="B150" s="55" t="s">
        <v>105</v>
      </c>
      <c r="C150" s="91" t="e">
        <f>IF(COUNTA(B150)&gt;0,INDEX(Data!$B:$B,MATCH(B150,Data!$F:$F,0)),"")</f>
        <v>#N/A</v>
      </c>
      <c r="D150" s="33" t="e">
        <f>1-C150/C143</f>
        <v>#N/A</v>
      </c>
      <c r="E150" s="135" t="e">
        <f t="shared" si="6"/>
        <v>#N/A</v>
      </c>
      <c r="F150" s="35" t="e">
        <f>IF(COUNTA(B150)&gt;0,INDEX(Data!$C:$C,MATCH(B150,Data!$F:$F,0)),"")</f>
        <v>#N/A</v>
      </c>
      <c r="G150" s="33" t="e">
        <f>1-F150/F143</f>
        <v>#N/A</v>
      </c>
      <c r="H150" s="52" t="e">
        <f t="shared" si="4"/>
        <v>#N/A</v>
      </c>
      <c r="I150" s="35" t="e">
        <f>IF(COUNTA(B150)&gt;0,INDEX(Data!$D:$D,MATCH(B150,Data!$F:$F,0)),"")</f>
        <v>#N/A</v>
      </c>
      <c r="J150" s="33" t="e">
        <f>1-I150/I143</f>
        <v>#N/A</v>
      </c>
      <c r="K150" s="135" t="e">
        <f t="shared" si="5"/>
        <v>#N/A</v>
      </c>
      <c r="L150" s="59">
        <v>20</v>
      </c>
      <c r="M150" s="60">
        <v>0.95</v>
      </c>
      <c r="N150" s="59">
        <v>3</v>
      </c>
      <c r="O150" s="59">
        <v>3</v>
      </c>
      <c r="P150" s="59">
        <v>0.65</v>
      </c>
      <c r="Q150" s="141">
        <v>0.05</v>
      </c>
      <c r="R150" s="106">
        <v>20</v>
      </c>
      <c r="W150" s="38"/>
    </row>
    <row r="151" spans="1:23" x14ac:dyDescent="0.25">
      <c r="A151" s="26" t="s">
        <v>142</v>
      </c>
      <c r="B151" s="55" t="s">
        <v>106</v>
      </c>
      <c r="C151" s="91" t="e">
        <f>IF(COUNTA(B151)&gt;0,INDEX(Data!$B:$B,MATCH(B151,Data!$F:$F,0)),"")</f>
        <v>#N/A</v>
      </c>
      <c r="E151" s="135" t="e">
        <f t="shared" si="6"/>
        <v>#N/A</v>
      </c>
      <c r="F151" s="35" t="e">
        <f>IF(COUNTA(B151)&gt;0,INDEX(Data!$C:$C,MATCH(B151,Data!$F:$F,0)),"")</f>
        <v>#N/A</v>
      </c>
      <c r="H151" s="52" t="e">
        <f t="shared" si="4"/>
        <v>#N/A</v>
      </c>
      <c r="I151" s="35" t="e">
        <f>IF(COUNTA(B151)&gt;0,INDEX(Data!$D:$D,MATCH(B151,Data!$F:$F,0)),"")</f>
        <v>#N/A</v>
      </c>
      <c r="K151" s="135" t="e">
        <f t="shared" si="5"/>
        <v>#N/A</v>
      </c>
      <c r="L151" s="141">
        <v>20</v>
      </c>
      <c r="M151" s="60">
        <v>0.9</v>
      </c>
      <c r="N151" s="141">
        <v>3</v>
      </c>
      <c r="O151" s="141">
        <v>3</v>
      </c>
      <c r="P151" s="141">
        <v>0.8</v>
      </c>
      <c r="Q151" s="141">
        <v>0.05</v>
      </c>
      <c r="R151" s="142">
        <v>20</v>
      </c>
      <c r="W151" s="38"/>
    </row>
    <row r="152" spans="1:23" x14ac:dyDescent="0.25">
      <c r="A152" s="26" t="s">
        <v>142</v>
      </c>
      <c r="B152" s="85" t="s">
        <v>128</v>
      </c>
      <c r="C152" s="91" t="e">
        <f>IF(COUNTA(B152)&gt;0,INDEX(Data!$B:$B,MATCH(B152,Data!$F:$F,0)),"")</f>
        <v>#N/A</v>
      </c>
      <c r="D152" s="33" t="e">
        <f>1-C152/C144</f>
        <v>#N/A</v>
      </c>
      <c r="E152" s="135" t="e">
        <f t="shared" si="6"/>
        <v>#N/A</v>
      </c>
      <c r="F152" s="35" t="e">
        <f>IF(COUNTA(B152)&gt;0,INDEX(Data!$C:$C,MATCH(B152,Data!$F:$F,0)),"")</f>
        <v>#N/A</v>
      </c>
      <c r="G152" s="33" t="e">
        <f>1-F152/F144</f>
        <v>#N/A</v>
      </c>
      <c r="H152" s="52" t="e">
        <f t="shared" si="4"/>
        <v>#N/A</v>
      </c>
      <c r="I152" s="35" t="e">
        <f>IF(COUNTA(B152)&gt;0,INDEX(Data!$D:$D,MATCH(B152,Data!$F:$F,0)),"")</f>
        <v>#N/A</v>
      </c>
      <c r="J152" s="33" t="e">
        <f>1-I152/I144</f>
        <v>#N/A</v>
      </c>
      <c r="K152" s="135" t="e">
        <f t="shared" si="5"/>
        <v>#N/A</v>
      </c>
      <c r="L152" s="89">
        <v>20</v>
      </c>
      <c r="M152" s="90">
        <v>0.95</v>
      </c>
      <c r="N152" s="89">
        <v>3</v>
      </c>
      <c r="O152" s="89">
        <v>3</v>
      </c>
      <c r="P152" s="89">
        <v>0.65</v>
      </c>
      <c r="Q152" s="138">
        <v>0.05</v>
      </c>
      <c r="R152" s="125">
        <v>20</v>
      </c>
      <c r="W152" s="38"/>
    </row>
    <row r="153" spans="1:23" x14ac:dyDescent="0.25">
      <c r="A153" s="26" t="s">
        <v>142</v>
      </c>
      <c r="B153" s="85" t="s">
        <v>129</v>
      </c>
      <c r="C153" s="91" t="e">
        <f>IF(COUNTA(B153)&gt;0,INDEX(Data!$B:$B,MATCH(B153,Data!$F:$F,0)),"")</f>
        <v>#N/A</v>
      </c>
      <c r="E153" s="135" t="e">
        <f t="shared" si="6"/>
        <v>#N/A</v>
      </c>
      <c r="F153" s="35" t="e">
        <f>IF(COUNTA(B153)&gt;0,INDEX(Data!$C:$C,MATCH(B153,Data!$F:$F,0)),"")</f>
        <v>#N/A</v>
      </c>
      <c r="H153" s="52" t="e">
        <f t="shared" si="4"/>
        <v>#N/A</v>
      </c>
      <c r="I153" s="35" t="e">
        <f>IF(COUNTA(B153)&gt;0,INDEX(Data!$D:$D,MATCH(B153,Data!$F:$F,0)),"")</f>
        <v>#N/A</v>
      </c>
      <c r="K153" s="135" t="e">
        <f t="shared" si="5"/>
        <v>#N/A</v>
      </c>
      <c r="L153" s="138">
        <v>20</v>
      </c>
      <c r="M153" s="90">
        <v>0.9</v>
      </c>
      <c r="N153" s="138">
        <v>3</v>
      </c>
      <c r="O153" s="138">
        <v>3</v>
      </c>
      <c r="P153" s="138">
        <v>0.8</v>
      </c>
      <c r="Q153" s="138">
        <v>0.05</v>
      </c>
      <c r="R153" s="139">
        <v>20</v>
      </c>
      <c r="W153" s="38"/>
    </row>
    <row r="154" spans="1:23" x14ac:dyDescent="0.25">
      <c r="A154" s="26" t="s">
        <v>142</v>
      </c>
      <c r="B154" s="127" t="s">
        <v>132</v>
      </c>
      <c r="C154" s="91" t="e">
        <f>IF(COUNTA(B154)&gt;0,INDEX(Data!$B:$B,MATCH(B154,Data!$F:$F,0)),"")</f>
        <v>#N/A</v>
      </c>
      <c r="D154" s="33" t="e">
        <f>1-C154/C145</f>
        <v>#N/A</v>
      </c>
      <c r="E154" s="135" t="e">
        <f t="shared" si="6"/>
        <v>#N/A</v>
      </c>
      <c r="F154" s="35" t="e">
        <f>IF(COUNTA(B154)&gt;0,INDEX(Data!$C:$C,MATCH(B154,Data!$F:$F,0)),"")</f>
        <v>#N/A</v>
      </c>
      <c r="G154" s="33" t="e">
        <f>1-F154/F145</f>
        <v>#N/A</v>
      </c>
      <c r="H154" s="52" t="e">
        <f t="shared" si="4"/>
        <v>#N/A</v>
      </c>
      <c r="I154" s="35" t="e">
        <f>IF(COUNTA(B154)&gt;0,INDEX(Data!$D:$D,MATCH(B154,Data!$F:$F,0)),"")</f>
        <v>#N/A</v>
      </c>
      <c r="J154" s="33" t="e">
        <f>1-I154/I145</f>
        <v>#N/A</v>
      </c>
      <c r="K154" s="135" t="e">
        <f t="shared" si="5"/>
        <v>#N/A</v>
      </c>
      <c r="L154" s="131">
        <v>20</v>
      </c>
      <c r="M154" s="132">
        <v>0.95</v>
      </c>
      <c r="N154" s="131">
        <v>3</v>
      </c>
      <c r="O154" s="131">
        <v>3</v>
      </c>
      <c r="P154" s="140">
        <v>0.7</v>
      </c>
      <c r="Q154" s="140">
        <v>0.05</v>
      </c>
      <c r="R154" s="133">
        <v>20</v>
      </c>
      <c r="W154" s="38"/>
    </row>
    <row r="155" spans="1:23" x14ac:dyDescent="0.25">
      <c r="A155" s="26" t="s">
        <v>142</v>
      </c>
      <c r="B155" s="127" t="s">
        <v>134</v>
      </c>
      <c r="C155" s="91" t="e">
        <f>IF(COUNTA(B155)&gt;0,INDEX(Data!$B:$B,MATCH(B155,Data!$F:$F,0)),"")</f>
        <v>#N/A</v>
      </c>
      <c r="E155" s="135" t="e">
        <f t="shared" si="6"/>
        <v>#N/A</v>
      </c>
      <c r="F155" s="35" t="e">
        <f>IF(COUNTA(B155)&gt;0,INDEX(Data!$C:$C,MATCH(B155,Data!$F:$F,0)),"")</f>
        <v>#N/A</v>
      </c>
      <c r="H155" s="52" t="e">
        <f t="shared" si="4"/>
        <v>#N/A</v>
      </c>
      <c r="I155" s="35" t="e">
        <f>IF(COUNTA(B155)&gt;0,INDEX(Data!$D:$D,MATCH(B155,Data!$F:$F,0)),"")</f>
        <v>#N/A</v>
      </c>
      <c r="K155" s="135" t="e">
        <f t="shared" si="5"/>
        <v>#N/A</v>
      </c>
      <c r="L155" s="140">
        <v>20</v>
      </c>
      <c r="M155" s="132">
        <v>0.9</v>
      </c>
      <c r="N155" s="140">
        <v>3</v>
      </c>
      <c r="O155" s="140">
        <v>3</v>
      </c>
      <c r="P155" s="140">
        <v>0.8</v>
      </c>
      <c r="Q155" s="140">
        <v>0.05</v>
      </c>
      <c r="R155" s="143">
        <v>20</v>
      </c>
      <c r="W155" s="38"/>
    </row>
    <row r="156" spans="1:23" x14ac:dyDescent="0.25">
      <c r="A156" s="26" t="s">
        <v>142</v>
      </c>
      <c r="B156" s="118" t="s">
        <v>115</v>
      </c>
      <c r="C156" s="91" t="e">
        <f>IF(COUNTA(B156)&gt;0,INDEX(Data!$B:$B,MATCH(B156,Data!$F:$F,0)),"")</f>
        <v>#N/A</v>
      </c>
      <c r="D156" s="134" t="e">
        <f>1-C156/C146</f>
        <v>#N/A</v>
      </c>
      <c r="E156" s="135" t="e">
        <f t="shared" si="6"/>
        <v>#N/A</v>
      </c>
      <c r="F156" s="24" t="e">
        <f>IF(COUNTA(B156)&gt;0,INDEX(Data!$C:$C,MATCH(B156,Data!$F:$F,0)),"")</f>
        <v>#N/A</v>
      </c>
      <c r="G156" s="134" t="e">
        <f>1-F156/F146</f>
        <v>#N/A</v>
      </c>
      <c r="H156" s="135" t="e">
        <f t="shared" si="4"/>
        <v>#N/A</v>
      </c>
      <c r="I156" s="35" t="e">
        <f>IF(COUNTA(B156)&gt;0,INDEX(Data!$D:$D,MATCH(B156,Data!$F:$F,0)),"")</f>
        <v>#N/A</v>
      </c>
      <c r="J156" s="134" t="e">
        <f>1-I156/I146</f>
        <v>#N/A</v>
      </c>
      <c r="K156" s="135" t="e">
        <f t="shared" si="5"/>
        <v>#N/A</v>
      </c>
      <c r="L156" s="122">
        <v>20</v>
      </c>
      <c r="M156" s="123">
        <v>0.95</v>
      </c>
      <c r="N156" s="122">
        <v>3</v>
      </c>
      <c r="O156" s="122">
        <v>3</v>
      </c>
      <c r="P156" s="122">
        <v>0.65</v>
      </c>
      <c r="Q156" s="144">
        <v>0.05</v>
      </c>
      <c r="R156" s="124">
        <v>20</v>
      </c>
      <c r="W156" s="38"/>
    </row>
    <row r="157" spans="1:23" x14ac:dyDescent="0.25">
      <c r="A157" s="26" t="s">
        <v>142</v>
      </c>
      <c r="B157" s="118" t="s">
        <v>118</v>
      </c>
      <c r="C157" s="91" t="e">
        <f>IF(COUNTA(B157)&gt;0,INDEX(Data!$B:$B,MATCH(B157,Data!$F:$F,0)),"")</f>
        <v>#N/A</v>
      </c>
      <c r="D157" s="134"/>
      <c r="E157" s="135" t="e">
        <f t="shared" si="6"/>
        <v>#N/A</v>
      </c>
      <c r="F157" s="24" t="e">
        <f>IF(COUNTA(B157)&gt;0,INDEX(Data!$C:$C,MATCH(B157,Data!$F:$F,0)),"")</f>
        <v>#N/A</v>
      </c>
      <c r="G157" s="134"/>
      <c r="H157" s="135" t="e">
        <f t="shared" si="4"/>
        <v>#N/A</v>
      </c>
      <c r="I157" s="35" t="e">
        <f>IF(COUNTA(B157)&gt;0,INDEX(Data!$D:$D,MATCH(B157,Data!$F:$F,0)),"")</f>
        <v>#N/A</v>
      </c>
      <c r="J157" s="134"/>
      <c r="K157" s="135" t="e">
        <f t="shared" si="5"/>
        <v>#N/A</v>
      </c>
      <c r="L157" s="144">
        <v>20</v>
      </c>
      <c r="M157" s="123">
        <v>0.9</v>
      </c>
      <c r="N157" s="144">
        <v>3</v>
      </c>
      <c r="O157" s="144">
        <v>3</v>
      </c>
      <c r="P157" s="144">
        <v>0.8</v>
      </c>
      <c r="Q157" s="144">
        <v>0.05</v>
      </c>
      <c r="R157" s="145">
        <v>20</v>
      </c>
      <c r="W157" s="38"/>
    </row>
    <row r="158" spans="1:23" x14ac:dyDescent="0.25">
      <c r="A158" s="48"/>
      <c r="B158" s="49"/>
      <c r="C158" s="61" t="str">
        <f>IF(COUNTA(B158)&gt;0,INDEX(Data!$B:$B,MATCH(B158,Data!$F:$F,0)),"")</f>
        <v/>
      </c>
      <c r="D158" s="45"/>
      <c r="E158" s="62"/>
      <c r="F158" s="46" t="str">
        <f>IF(COUNTA(B158)&gt;0,INDEX(Data!$C:$C,MATCH(B158,Data!$F:$F,0)),"")</f>
        <v/>
      </c>
      <c r="G158" s="45"/>
      <c r="H158" s="62" t="str">
        <f t="shared" si="4"/>
        <v/>
      </c>
      <c r="I158" s="46" t="str">
        <f>IF(COUNTA(B158)&gt;0,INDEX(Data!$D:$D,MATCH(B158,Data!$F:$F,0)),"")</f>
        <v/>
      </c>
      <c r="J158" s="45"/>
      <c r="K158" s="62" t="str">
        <f t="shared" si="5"/>
        <v/>
      </c>
      <c r="L158" s="46"/>
      <c r="M158" s="46"/>
      <c r="N158" s="46"/>
      <c r="O158" s="46"/>
      <c r="P158" s="46"/>
      <c r="Q158" s="46"/>
      <c r="R158" s="47"/>
      <c r="S158" s="48"/>
      <c r="T158" s="48"/>
      <c r="U158" s="48"/>
      <c r="V158" s="48"/>
      <c r="W158" s="49"/>
    </row>
    <row r="159" spans="1:23" x14ac:dyDescent="0.25">
      <c r="A159" s="26" t="s">
        <v>143</v>
      </c>
      <c r="B159" s="50" t="s">
        <v>152</v>
      </c>
      <c r="C159" s="51" t="e">
        <f>IF(COUNTA(B159)&gt;0,INDEX(Data!$B:$B,MATCH(B159,Data!$F:$F,0)),"")</f>
        <v>#N/A</v>
      </c>
      <c r="D159" s="134" t="e">
        <f>1-C159/C148</f>
        <v>#N/A</v>
      </c>
      <c r="E159" s="135" t="e">
        <f>C159/C2</f>
        <v>#N/A</v>
      </c>
      <c r="F159" s="24" t="e">
        <f>IF(COUNTA(B159)&gt;0,INDEX(Data!$C:$C,MATCH(B159,Data!$F:$F,0)),"")</f>
        <v>#N/A</v>
      </c>
      <c r="G159" s="134" t="e">
        <f>1-F159/F148</f>
        <v>#N/A</v>
      </c>
      <c r="H159" s="135" t="e">
        <f t="shared" si="4"/>
        <v>#N/A</v>
      </c>
      <c r="I159" s="24" t="e">
        <f>IF(COUNTA(B159)&gt;0,INDEX(Data!$D:$D,MATCH(B159,Data!$F:$F,0)),"")</f>
        <v>#N/A</v>
      </c>
      <c r="J159" s="134" t="e">
        <f t="shared" ref="J159:J168" si="7">1-I159/I148</f>
        <v>#N/A</v>
      </c>
      <c r="K159" s="135" t="e">
        <f t="shared" si="5"/>
        <v>#N/A</v>
      </c>
      <c r="L159" s="136">
        <v>20</v>
      </c>
      <c r="M159" s="136">
        <v>0.95</v>
      </c>
      <c r="N159" s="136">
        <v>3</v>
      </c>
      <c r="O159" s="136">
        <v>3</v>
      </c>
      <c r="P159" s="23">
        <v>0.5</v>
      </c>
      <c r="Q159" s="136">
        <v>0.05</v>
      </c>
      <c r="R159" s="137">
        <v>20</v>
      </c>
      <c r="W159" s="38"/>
    </row>
    <row r="160" spans="1:23" x14ac:dyDescent="0.25">
      <c r="A160" s="26" t="s">
        <v>143</v>
      </c>
      <c r="B160" s="50" t="s">
        <v>153</v>
      </c>
      <c r="C160" s="51" t="e">
        <f>IF(COUNTA(B160)&gt;0,INDEX(Data!$B:$B,MATCH(B160,Data!$F:$F,0)),"")</f>
        <v>#N/A</v>
      </c>
      <c r="D160" s="134" t="e">
        <f t="shared" ref="D160:D168" si="8">1-C160/C149</f>
        <v>#N/A</v>
      </c>
      <c r="E160" s="135" t="e">
        <f t="shared" ref="E160" si="9">C160/$C$2</f>
        <v>#N/A</v>
      </c>
      <c r="F160" s="24" t="e">
        <f>IF(COUNTA(B160)&gt;0,INDEX(Data!$C:$C,MATCH(B160,Data!$F:$F,0)),"")</f>
        <v>#N/A</v>
      </c>
      <c r="G160" s="134" t="e">
        <f t="shared" ref="G160:G168" si="10">1-F160/F149</f>
        <v>#N/A</v>
      </c>
      <c r="H160" s="135" t="e">
        <f t="shared" si="4"/>
        <v>#N/A</v>
      </c>
      <c r="I160" s="24" t="e">
        <f>IF(COUNTA(B160)&gt;0,INDEX(Data!$D:$D,MATCH(B160,Data!$F:$F,0)),"")</f>
        <v>#N/A</v>
      </c>
      <c r="J160" s="134" t="e">
        <f t="shared" si="7"/>
        <v>#N/A</v>
      </c>
      <c r="K160" s="135" t="e">
        <f t="shared" si="5"/>
        <v>#N/A</v>
      </c>
      <c r="L160" s="136">
        <v>20</v>
      </c>
      <c r="M160" s="136">
        <v>0.9</v>
      </c>
      <c r="N160" s="136">
        <v>3</v>
      </c>
      <c r="O160" s="136">
        <v>3</v>
      </c>
      <c r="P160" s="23">
        <v>0.5</v>
      </c>
      <c r="Q160" s="136">
        <v>0.05</v>
      </c>
      <c r="R160" s="137">
        <v>20</v>
      </c>
      <c r="W160" s="38"/>
    </row>
    <row r="161" spans="1:23" x14ac:dyDescent="0.25">
      <c r="A161" s="26" t="s">
        <v>143</v>
      </c>
      <c r="B161" s="55" t="s">
        <v>154</v>
      </c>
      <c r="C161" s="51" t="e">
        <f>IF(COUNTA(B161)&gt;0,INDEX(Data!$B:$B,MATCH(B161,Data!$F:$F,0)),"")</f>
        <v>#N/A</v>
      </c>
      <c r="D161" s="134" t="e">
        <f t="shared" si="8"/>
        <v>#N/A</v>
      </c>
      <c r="E161" s="135" t="e">
        <f>C161/$C$2</f>
        <v>#N/A</v>
      </c>
      <c r="F161" s="24" t="e">
        <f>IF(COUNTA(B161)&gt;0,INDEX(Data!$C:$C,MATCH(B161,Data!$F:$F,0)),"")</f>
        <v>#N/A</v>
      </c>
      <c r="G161" s="134" t="e">
        <f t="shared" si="10"/>
        <v>#N/A</v>
      </c>
      <c r="H161" s="135" t="e">
        <f t="shared" si="4"/>
        <v>#N/A</v>
      </c>
      <c r="I161" s="24" t="e">
        <f>IF(COUNTA(B161)&gt;0,INDEX(Data!$D:$D,MATCH(B161,Data!$F:$F,0)),"")</f>
        <v>#N/A</v>
      </c>
      <c r="J161" s="134" t="e">
        <f t="shared" si="7"/>
        <v>#N/A</v>
      </c>
      <c r="K161" s="135" t="e">
        <f t="shared" si="5"/>
        <v>#N/A</v>
      </c>
      <c r="L161" s="59">
        <v>20</v>
      </c>
      <c r="M161" s="141">
        <v>0.95</v>
      </c>
      <c r="N161" s="59">
        <v>3</v>
      </c>
      <c r="O161" s="59">
        <v>3</v>
      </c>
      <c r="P161" s="60">
        <v>0.5</v>
      </c>
      <c r="Q161" s="141">
        <v>0.05</v>
      </c>
      <c r="R161" s="106">
        <v>20</v>
      </c>
      <c r="W161" s="38"/>
    </row>
    <row r="162" spans="1:23" x14ac:dyDescent="0.25">
      <c r="A162" s="26" t="s">
        <v>143</v>
      </c>
      <c r="B162" s="55" t="s">
        <v>155</v>
      </c>
      <c r="C162" s="51" t="e">
        <f>IF(COUNTA(B162)&gt;0,INDEX(Data!$B:$B,MATCH(B162,Data!$F:$F,0)),"")</f>
        <v>#N/A</v>
      </c>
      <c r="D162" s="134" t="e">
        <f t="shared" si="8"/>
        <v>#N/A</v>
      </c>
      <c r="E162" s="135" t="e">
        <f t="shared" ref="E162:E168" si="11">C162/$C$2</f>
        <v>#N/A</v>
      </c>
      <c r="F162" s="24" t="e">
        <f>IF(COUNTA(B162)&gt;0,INDEX(Data!$C:$C,MATCH(B162,Data!$F:$F,0)),"")</f>
        <v>#N/A</v>
      </c>
      <c r="G162" s="134" t="e">
        <f t="shared" si="10"/>
        <v>#N/A</v>
      </c>
      <c r="H162" s="135" t="e">
        <f t="shared" si="4"/>
        <v>#N/A</v>
      </c>
      <c r="I162" s="24" t="e">
        <f>IF(COUNTA(B162)&gt;0,INDEX(Data!$D:$D,MATCH(B162,Data!$F:$F,0)),"")</f>
        <v>#N/A</v>
      </c>
      <c r="J162" s="134" t="e">
        <f t="shared" si="7"/>
        <v>#N/A</v>
      </c>
      <c r="K162" s="135" t="e">
        <f t="shared" si="5"/>
        <v>#N/A</v>
      </c>
      <c r="L162" s="59">
        <v>20</v>
      </c>
      <c r="M162" s="141">
        <v>0.9</v>
      </c>
      <c r="N162" s="59">
        <v>3</v>
      </c>
      <c r="O162" s="59">
        <v>3</v>
      </c>
      <c r="P162" s="60">
        <v>0.5</v>
      </c>
      <c r="Q162" s="141">
        <v>0.05</v>
      </c>
      <c r="R162" s="106">
        <v>20</v>
      </c>
      <c r="W162" s="38"/>
    </row>
    <row r="163" spans="1:23" x14ac:dyDescent="0.25">
      <c r="A163" s="26" t="s">
        <v>143</v>
      </c>
      <c r="B163" s="85" t="s">
        <v>156</v>
      </c>
      <c r="C163" s="51" t="e">
        <f>IF(COUNTA(B163)&gt;0,INDEX(Data!$B:$B,MATCH(B163,Data!$F:$F,0)),"")</f>
        <v>#N/A</v>
      </c>
      <c r="D163" s="134" t="e">
        <f t="shared" si="8"/>
        <v>#N/A</v>
      </c>
      <c r="E163" s="135" t="e">
        <f t="shared" si="11"/>
        <v>#N/A</v>
      </c>
      <c r="F163" s="24" t="e">
        <f>IF(COUNTA(B163)&gt;0,INDEX(Data!$C:$C,MATCH(B163,Data!$F:$F,0)),"")</f>
        <v>#N/A</v>
      </c>
      <c r="G163" s="134" t="e">
        <f t="shared" si="10"/>
        <v>#N/A</v>
      </c>
      <c r="H163" s="135" t="e">
        <f t="shared" si="4"/>
        <v>#N/A</v>
      </c>
      <c r="I163" s="24" t="e">
        <f>IF(COUNTA(B163)&gt;0,INDEX(Data!$D:$D,MATCH(B163,Data!$F:$F,0)),"")</f>
        <v>#N/A</v>
      </c>
      <c r="J163" s="134" t="e">
        <f t="shared" si="7"/>
        <v>#N/A</v>
      </c>
      <c r="K163" s="135" t="e">
        <f t="shared" si="5"/>
        <v>#N/A</v>
      </c>
      <c r="L163" s="89">
        <v>20</v>
      </c>
      <c r="M163" s="138">
        <v>0.95</v>
      </c>
      <c r="N163" s="89">
        <v>3</v>
      </c>
      <c r="O163" s="89">
        <v>3</v>
      </c>
      <c r="P163" s="90">
        <v>0.5</v>
      </c>
      <c r="Q163" s="138">
        <v>0.05</v>
      </c>
      <c r="R163" s="125">
        <v>20</v>
      </c>
      <c r="W163" s="38"/>
    </row>
    <row r="164" spans="1:23" x14ac:dyDescent="0.25">
      <c r="A164" s="26" t="s">
        <v>143</v>
      </c>
      <c r="B164" s="85" t="s">
        <v>157</v>
      </c>
      <c r="C164" s="51" t="e">
        <f>IF(COUNTA(B164)&gt;0,INDEX(Data!$B:$B,MATCH(B164,Data!$F:$F,0)),"")</f>
        <v>#N/A</v>
      </c>
      <c r="D164" s="134" t="e">
        <f t="shared" si="8"/>
        <v>#N/A</v>
      </c>
      <c r="E164" s="135" t="e">
        <f t="shared" si="11"/>
        <v>#N/A</v>
      </c>
      <c r="F164" s="24" t="e">
        <f>IF(COUNTA(B164)&gt;0,INDEX(Data!$C:$C,MATCH(B164,Data!$F:$F,0)),"")</f>
        <v>#N/A</v>
      </c>
      <c r="G164" s="134" t="e">
        <f t="shared" si="10"/>
        <v>#N/A</v>
      </c>
      <c r="H164" s="135" t="e">
        <f t="shared" si="4"/>
        <v>#N/A</v>
      </c>
      <c r="I164" s="24" t="e">
        <f>IF(COUNTA(B164)&gt;0,INDEX(Data!$D:$D,MATCH(B164,Data!$F:$F,0)),"")</f>
        <v>#N/A</v>
      </c>
      <c r="J164" s="134" t="e">
        <f t="shared" si="7"/>
        <v>#N/A</v>
      </c>
      <c r="K164" s="135" t="e">
        <f t="shared" si="5"/>
        <v>#N/A</v>
      </c>
      <c r="L164" s="89">
        <v>20</v>
      </c>
      <c r="M164" s="138">
        <v>0.9</v>
      </c>
      <c r="N164" s="89">
        <v>3</v>
      </c>
      <c r="O164" s="89">
        <v>3</v>
      </c>
      <c r="P164" s="90">
        <v>0.5</v>
      </c>
      <c r="Q164" s="138">
        <v>0.05</v>
      </c>
      <c r="R164" s="125">
        <v>20</v>
      </c>
      <c r="W164" s="38"/>
    </row>
    <row r="165" spans="1:23" x14ac:dyDescent="0.25">
      <c r="A165" s="26" t="s">
        <v>143</v>
      </c>
      <c r="B165" s="127" t="s">
        <v>151</v>
      </c>
      <c r="C165" s="51" t="e">
        <f>IF(COUNTA(B165)&gt;0,INDEX(Data!$B:$B,MATCH(B165,Data!$F:$F,0)),"")</f>
        <v>#N/A</v>
      </c>
      <c r="D165" s="134" t="e">
        <f t="shared" si="8"/>
        <v>#N/A</v>
      </c>
      <c r="E165" s="135" t="e">
        <f t="shared" si="11"/>
        <v>#N/A</v>
      </c>
      <c r="F165" s="24" t="e">
        <f>IF(COUNTA(B165)&gt;0,INDEX(Data!$C:$C,MATCH(B165,Data!$F:$F,0)),"")</f>
        <v>#N/A</v>
      </c>
      <c r="G165" s="134" t="e">
        <f t="shared" si="10"/>
        <v>#N/A</v>
      </c>
      <c r="H165" s="135" t="e">
        <f t="shared" si="4"/>
        <v>#N/A</v>
      </c>
      <c r="I165" s="24" t="e">
        <f>IF(COUNTA(B165)&gt;0,INDEX(Data!$D:$D,MATCH(B165,Data!$F:$F,0)),"")</f>
        <v>#N/A</v>
      </c>
      <c r="J165" s="134" t="e">
        <f t="shared" si="7"/>
        <v>#N/A</v>
      </c>
      <c r="K165" s="135" t="e">
        <f t="shared" si="5"/>
        <v>#N/A</v>
      </c>
      <c r="L165" s="131">
        <v>20</v>
      </c>
      <c r="M165" s="140">
        <v>0.95</v>
      </c>
      <c r="N165" s="131">
        <v>3</v>
      </c>
      <c r="O165" s="131">
        <v>3</v>
      </c>
      <c r="P165" s="132">
        <v>0.5</v>
      </c>
      <c r="Q165" s="140">
        <v>0.05</v>
      </c>
      <c r="R165" s="133">
        <v>20</v>
      </c>
      <c r="W165" s="38"/>
    </row>
    <row r="166" spans="1:23" x14ac:dyDescent="0.25">
      <c r="A166" s="26" t="s">
        <v>143</v>
      </c>
      <c r="B166" s="127" t="s">
        <v>158</v>
      </c>
      <c r="C166" s="51" t="e">
        <f>IF(COUNTA(B166)&gt;0,INDEX(Data!$B:$B,MATCH(B166,Data!$F:$F,0)),"")</f>
        <v>#N/A</v>
      </c>
      <c r="D166" s="134" t="e">
        <f t="shared" si="8"/>
        <v>#N/A</v>
      </c>
      <c r="E166" s="135" t="e">
        <f t="shared" si="11"/>
        <v>#N/A</v>
      </c>
      <c r="F166" s="24" t="e">
        <f>IF(COUNTA(B166)&gt;0,INDEX(Data!$C:$C,MATCH(B166,Data!$F:$F,0)),"")</f>
        <v>#N/A</v>
      </c>
      <c r="G166" s="134" t="e">
        <f t="shared" si="10"/>
        <v>#N/A</v>
      </c>
      <c r="H166" s="135" t="e">
        <f t="shared" si="4"/>
        <v>#N/A</v>
      </c>
      <c r="I166" s="24" t="e">
        <f>IF(COUNTA(B166)&gt;0,INDEX(Data!$D:$D,MATCH(B166,Data!$F:$F,0)),"")</f>
        <v>#N/A</v>
      </c>
      <c r="J166" s="134" t="e">
        <f t="shared" si="7"/>
        <v>#N/A</v>
      </c>
      <c r="K166" s="135" t="e">
        <f t="shared" si="5"/>
        <v>#N/A</v>
      </c>
      <c r="L166" s="131">
        <v>20</v>
      </c>
      <c r="M166" s="140">
        <v>0.9</v>
      </c>
      <c r="N166" s="131">
        <v>3</v>
      </c>
      <c r="O166" s="131">
        <v>3</v>
      </c>
      <c r="P166" s="132">
        <v>0.5</v>
      </c>
      <c r="Q166" s="140">
        <v>0.05</v>
      </c>
      <c r="R166" s="133">
        <v>20</v>
      </c>
      <c r="W166" s="38"/>
    </row>
    <row r="167" spans="1:23" x14ac:dyDescent="0.25">
      <c r="A167" s="26" t="s">
        <v>143</v>
      </c>
      <c r="B167" s="118" t="s">
        <v>159</v>
      </c>
      <c r="C167" s="51" t="e">
        <f>IF(COUNTA(B167)&gt;0,INDEX(Data!$B:$B,MATCH(B167,Data!$F:$F,0)),"")</f>
        <v>#N/A</v>
      </c>
      <c r="D167" s="134" t="e">
        <f t="shared" si="8"/>
        <v>#N/A</v>
      </c>
      <c r="E167" s="135" t="e">
        <f t="shared" si="11"/>
        <v>#N/A</v>
      </c>
      <c r="F167" s="24" t="e">
        <f>IF(COUNTA(B167)&gt;0,INDEX(Data!$C:$C,MATCH(B167,Data!$F:$F,0)),"")</f>
        <v>#N/A</v>
      </c>
      <c r="G167" s="134" t="e">
        <f t="shared" si="10"/>
        <v>#N/A</v>
      </c>
      <c r="H167" s="135" t="e">
        <f t="shared" si="4"/>
        <v>#N/A</v>
      </c>
      <c r="I167" s="24" t="e">
        <f>IF(COUNTA(B167)&gt;0,INDEX(Data!$D:$D,MATCH(B167,Data!$F:$F,0)),"")</f>
        <v>#N/A</v>
      </c>
      <c r="J167" s="134" t="e">
        <f t="shared" si="7"/>
        <v>#N/A</v>
      </c>
      <c r="K167" s="135" t="e">
        <f t="shared" si="5"/>
        <v>#N/A</v>
      </c>
      <c r="L167" s="122">
        <v>20</v>
      </c>
      <c r="M167" s="144">
        <v>0.95</v>
      </c>
      <c r="N167" s="122">
        <v>3</v>
      </c>
      <c r="O167" s="122">
        <v>3</v>
      </c>
      <c r="P167" s="123">
        <v>0.5</v>
      </c>
      <c r="Q167" s="144">
        <v>0.05</v>
      </c>
      <c r="R167" s="124">
        <v>20</v>
      </c>
      <c r="W167" s="38"/>
    </row>
    <row r="168" spans="1:23" x14ac:dyDescent="0.25">
      <c r="A168" s="26" t="s">
        <v>143</v>
      </c>
      <c r="B168" s="118" t="s">
        <v>160</v>
      </c>
      <c r="C168" s="51" t="e">
        <f>IF(COUNTA(B168)&gt;0,INDEX(Data!$B:$B,MATCH(B168,Data!$F:$F,0)),"")</f>
        <v>#N/A</v>
      </c>
      <c r="D168" s="134" t="e">
        <f t="shared" si="8"/>
        <v>#N/A</v>
      </c>
      <c r="E168" s="135" t="e">
        <f t="shared" si="11"/>
        <v>#N/A</v>
      </c>
      <c r="F168" s="24" t="e">
        <f>IF(COUNTA(B168)&gt;0,INDEX(Data!$C:$C,MATCH(B168,Data!$F:$F,0)),"")</f>
        <v>#N/A</v>
      </c>
      <c r="G168" s="134" t="e">
        <f t="shared" si="10"/>
        <v>#N/A</v>
      </c>
      <c r="H168" s="135" t="e">
        <f t="shared" si="4"/>
        <v>#N/A</v>
      </c>
      <c r="I168" s="24" t="e">
        <f>IF(COUNTA(B168)&gt;0,INDEX(Data!$D:$D,MATCH(B168,Data!$F:$F,0)),"")</f>
        <v>#N/A</v>
      </c>
      <c r="J168" s="134" t="e">
        <f t="shared" si="7"/>
        <v>#N/A</v>
      </c>
      <c r="K168" s="135" t="e">
        <f t="shared" si="5"/>
        <v>#N/A</v>
      </c>
      <c r="L168" s="122">
        <v>20</v>
      </c>
      <c r="M168" s="144">
        <v>0.9</v>
      </c>
      <c r="N168" s="122">
        <v>3</v>
      </c>
      <c r="O168" s="122">
        <v>3</v>
      </c>
      <c r="P168" s="123">
        <v>0.5</v>
      </c>
      <c r="Q168" s="144">
        <v>0.05</v>
      </c>
      <c r="R168" s="124">
        <v>20</v>
      </c>
      <c r="W168" s="38"/>
    </row>
    <row r="169" spans="1:23" x14ac:dyDescent="0.25">
      <c r="A169" s="10" t="s">
        <v>144</v>
      </c>
      <c r="B169" s="11"/>
      <c r="C169" s="15" t="e">
        <f>INDEX(C$2:C$168,MATCH(#REF!,$B$3:$B$168,0))</f>
        <v>#REF!</v>
      </c>
      <c r="D169" s="13"/>
      <c r="E169" s="15" t="e">
        <f>INDEX(E$2:E$168,MATCH(#REF!,$B$3:$B$168,0))</f>
        <v>#REF!</v>
      </c>
      <c r="F169" s="15" t="e">
        <f>INDEX(F$2:F$168,MATCH(#REF!,$B$3:$B$168,0))</f>
        <v>#REF!</v>
      </c>
      <c r="G169" s="13"/>
      <c r="H169" s="15" t="e">
        <f>INDEX(H$2:H$168,MATCH(#REF!,$B$3:$B$168,0))</f>
        <v>#REF!</v>
      </c>
      <c r="I169" s="15" t="e">
        <f>INDEX(I$2:I$168,MATCH(#REF!,$B$3:$B$168,0))</f>
        <v>#REF!</v>
      </c>
      <c r="J169" s="13"/>
      <c r="K169" s="15" t="e">
        <f>INDEX(K$2:K$168,MATCH(A169,$B$3:$B$168,0))</f>
        <v>#N/A</v>
      </c>
      <c r="L169" s="15" t="e">
        <f>INDEX(L$2:L$168,MATCH(B169,$B$3:$B$168,0))</f>
        <v>#N/A</v>
      </c>
      <c r="M169" s="15" t="e">
        <f t="shared" ref="M169:R169" si="12">INDEX(M$2:M$168,MATCH(C169,$B$3:$B$168,0))</f>
        <v>#REF!</v>
      </c>
      <c r="N169" s="15" t="e">
        <f t="shared" si="12"/>
        <v>#N/A</v>
      </c>
      <c r="O169" s="15" t="e">
        <f t="shared" si="12"/>
        <v>#REF!</v>
      </c>
      <c r="P169" s="15" t="e">
        <f t="shared" si="12"/>
        <v>#REF!</v>
      </c>
      <c r="Q169" s="15" t="e">
        <f t="shared" si="12"/>
        <v>#N/A</v>
      </c>
      <c r="R169" s="15" t="e">
        <f t="shared" si="12"/>
        <v>#REF!</v>
      </c>
      <c r="S169" s="146"/>
      <c r="T169" s="146"/>
      <c r="U169" s="146"/>
      <c r="V169" s="146"/>
      <c r="W169" s="147"/>
    </row>
    <row r="171" spans="1:23" x14ac:dyDescent="0.25">
      <c r="A171" s="37" t="s">
        <v>145</v>
      </c>
    </row>
    <row r="173" spans="1:23" x14ac:dyDescent="0.25">
      <c r="A173" t="s">
        <v>161</v>
      </c>
      <c r="B173" t="e">
        <f>INDEX(B159:B168,MATCH($C173,$C$159:$C$168,0))</f>
        <v>#N/A</v>
      </c>
      <c r="C173" s="148" t="e">
        <f>MAX(C159,C161,C163,C165,C167)</f>
        <v>#N/A</v>
      </c>
      <c r="D173" s="149" t="e">
        <f>INDEX(D159:D168,MATCH($C173,$C$159:$C$168,0))</f>
        <v>#N/A</v>
      </c>
      <c r="E173" s="149" t="e">
        <f t="shared" ref="E173:K173" si="13">INDEX(E159:E168,MATCH($C173,$C$159:$C$168,0))</f>
        <v>#N/A</v>
      </c>
      <c r="F173" s="148" t="e">
        <f t="shared" si="13"/>
        <v>#N/A</v>
      </c>
      <c r="G173" s="149" t="e">
        <f t="shared" si="13"/>
        <v>#N/A</v>
      </c>
      <c r="H173" s="149" t="e">
        <f t="shared" si="13"/>
        <v>#N/A</v>
      </c>
      <c r="I173" s="148" t="e">
        <f t="shared" si="13"/>
        <v>#N/A</v>
      </c>
      <c r="J173" s="149" t="e">
        <f t="shared" si="13"/>
        <v>#N/A</v>
      </c>
      <c r="K173" s="149" t="e">
        <f t="shared" si="13"/>
        <v>#N/A</v>
      </c>
    </row>
    <row r="174" spans="1:23" x14ac:dyDescent="0.25">
      <c r="A174" t="s">
        <v>162</v>
      </c>
      <c r="B174" t="e">
        <f>INDEX(B$159:B$168,MATCH($F174,$F$159:$F$168,0))</f>
        <v>#N/A</v>
      </c>
      <c r="C174" s="148" t="e">
        <f t="shared" ref="C174:K174" si="14">INDEX(C$159:C$168,MATCH($F174,$F$159:$F$168,0))</f>
        <v>#N/A</v>
      </c>
      <c r="D174" s="149" t="e">
        <f t="shared" si="14"/>
        <v>#N/A</v>
      </c>
      <c r="E174" s="149" t="e">
        <f t="shared" si="14"/>
        <v>#N/A</v>
      </c>
      <c r="F174" s="148" t="e">
        <f>MAX(F159,F161,F163,F165,F167)</f>
        <v>#N/A</v>
      </c>
      <c r="G174" s="149" t="e">
        <f t="shared" si="14"/>
        <v>#N/A</v>
      </c>
      <c r="H174" s="149" t="e">
        <f t="shared" si="14"/>
        <v>#N/A</v>
      </c>
      <c r="I174" s="148" t="e">
        <f t="shared" si="14"/>
        <v>#N/A</v>
      </c>
      <c r="J174" s="149" t="e">
        <f t="shared" si="14"/>
        <v>#N/A</v>
      </c>
      <c r="K174" s="149" t="e">
        <f t="shared" si="14"/>
        <v>#N/A</v>
      </c>
    </row>
    <row r="175" spans="1:23" x14ac:dyDescent="0.25">
      <c r="A175" t="s">
        <v>163</v>
      </c>
      <c r="B175" t="e">
        <f>INDEX(B$159:B$168,MATCH($I175,$I$159:$I$168,0))</f>
        <v>#N/A</v>
      </c>
      <c r="C175" s="148" t="e">
        <f>INDEX(C$159:C$168,MATCH($I175,$I$159:$I$168,0))</f>
        <v>#N/A</v>
      </c>
      <c r="D175" s="149" t="e">
        <f t="shared" ref="D175:K175" si="15">INDEX(D$159:D$168,MATCH($I175,$I$159:$I$168,0))</f>
        <v>#N/A</v>
      </c>
      <c r="E175" s="149" t="e">
        <f t="shared" si="15"/>
        <v>#N/A</v>
      </c>
      <c r="F175" s="148" t="e">
        <f t="shared" si="15"/>
        <v>#N/A</v>
      </c>
      <c r="G175" s="149" t="e">
        <f t="shared" si="15"/>
        <v>#N/A</v>
      </c>
      <c r="H175" s="149" t="e">
        <f t="shared" si="15"/>
        <v>#N/A</v>
      </c>
      <c r="I175" s="148" t="e">
        <f>MAX(I159,I161,I163,I165,I167)</f>
        <v>#N/A</v>
      </c>
      <c r="J175" s="149" t="e">
        <f t="shared" si="15"/>
        <v>#N/A</v>
      </c>
      <c r="K175" s="149" t="e">
        <f t="shared" si="15"/>
        <v>#N/A</v>
      </c>
    </row>
  </sheetData>
  <autoFilter ref="A1:W171" xr:uid="{42EA9CAD-67FB-4299-B979-D189B222EF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Fields</dc:creator>
  <cp:lastModifiedBy>Fields, Andrew</cp:lastModifiedBy>
  <dcterms:created xsi:type="dcterms:W3CDTF">2019-06-05T21:20:27Z</dcterms:created>
  <dcterms:modified xsi:type="dcterms:W3CDTF">2021-11-01T17:53:14Z</dcterms:modified>
</cp:coreProperties>
</file>