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rahcshi/Documents/MATLAB/"/>
    </mc:Choice>
  </mc:AlternateContent>
  <xr:revisionPtr revIDLastSave="0" documentId="13_ncr:1_{05DD3E0C-FB98-8646-80CF-630DFCB1C0E1}" xr6:coauthVersionLast="47" xr6:coauthVersionMax="47" xr10:uidLastSave="{00000000-0000-0000-0000-000000000000}"/>
  <bookViews>
    <workbookView xWindow="12420" yWindow="500" windowWidth="21140" windowHeight="19600" xr2:uid="{1F055657-76D0-254F-862C-71F5F99CA9C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D79" i="1" l="1"/>
  <c r="BC79" i="1"/>
  <c r="AZ79" i="1"/>
  <c r="AY79" i="1"/>
  <c r="AW79" i="1"/>
  <c r="AS79" i="1"/>
  <c r="Y79" i="1"/>
  <c r="BF79" i="1" s="1"/>
  <c r="X79" i="1"/>
  <c r="BE79" i="1" s="1"/>
  <c r="W79" i="1"/>
  <c r="BB79" i="1" s="1"/>
  <c r="V79" i="1"/>
  <c r="BA79" i="1" s="1"/>
  <c r="O79" i="1"/>
  <c r="N79" i="1"/>
  <c r="M79" i="1"/>
  <c r="K79" i="1"/>
  <c r="J79" i="1"/>
  <c r="BD78" i="1"/>
  <c r="BC78" i="1"/>
  <c r="BA78" i="1"/>
  <c r="AZ78" i="1"/>
  <c r="AY78" i="1"/>
  <c r="AW78" i="1"/>
  <c r="AS78" i="1"/>
  <c r="Y78" i="1"/>
  <c r="BF78" i="1" s="1"/>
  <c r="X78" i="1"/>
  <c r="BE78" i="1" s="1"/>
  <c r="W78" i="1"/>
  <c r="BB78" i="1" s="1"/>
  <c r="V78" i="1"/>
  <c r="O78" i="1"/>
  <c r="N78" i="1"/>
  <c r="M78" i="1"/>
  <c r="K78" i="1"/>
  <c r="J78" i="1"/>
  <c r="BD77" i="1"/>
  <c r="BC77" i="1"/>
  <c r="AZ77" i="1"/>
  <c r="AY77" i="1"/>
  <c r="AW77" i="1"/>
  <c r="AS77" i="1"/>
  <c r="Y77" i="1"/>
  <c r="BF77" i="1" s="1"/>
  <c r="X77" i="1"/>
  <c r="BE77" i="1" s="1"/>
  <c r="W77" i="1"/>
  <c r="BB77" i="1" s="1"/>
  <c r="V77" i="1"/>
  <c r="BA77" i="1" s="1"/>
  <c r="O77" i="1"/>
  <c r="N77" i="1"/>
  <c r="M77" i="1"/>
  <c r="K77" i="1"/>
  <c r="J77" i="1"/>
  <c r="AW76" i="1"/>
  <c r="AS76" i="1"/>
  <c r="Y76" i="1"/>
  <c r="X76" i="1"/>
  <c r="W76" i="1"/>
  <c r="V76" i="1"/>
  <c r="O76" i="1"/>
  <c r="N76" i="1"/>
  <c r="M76" i="1"/>
  <c r="K76" i="1"/>
  <c r="J76" i="1"/>
  <c r="AW75" i="1"/>
  <c r="AS75" i="1"/>
  <c r="Y75" i="1"/>
  <c r="X75" i="1"/>
  <c r="W75" i="1"/>
  <c r="V75" i="1"/>
  <c r="O75" i="1"/>
  <c r="N75" i="1"/>
  <c r="M75" i="1"/>
  <c r="K75" i="1"/>
  <c r="J75" i="1"/>
  <c r="BD74" i="1"/>
  <c r="BC74" i="1"/>
  <c r="AZ74" i="1"/>
  <c r="AY74" i="1"/>
  <c r="AW74" i="1"/>
  <c r="AS74" i="1"/>
  <c r="Y74" i="1"/>
  <c r="BF74" i="1" s="1"/>
  <c r="X74" i="1"/>
  <c r="BE74" i="1" s="1"/>
  <c r="W74" i="1"/>
  <c r="BB74" i="1" s="1"/>
  <c r="V74" i="1"/>
  <c r="BA74" i="1" s="1"/>
  <c r="O74" i="1"/>
  <c r="N74" i="1"/>
  <c r="M74" i="1"/>
  <c r="K74" i="1"/>
  <c r="J74" i="1"/>
  <c r="AW73" i="1"/>
  <c r="AS73" i="1"/>
  <c r="Y73" i="1"/>
  <c r="X73" i="1"/>
  <c r="W73" i="1"/>
  <c r="V73" i="1"/>
  <c r="O73" i="1"/>
  <c r="N73" i="1"/>
  <c r="M73" i="1"/>
  <c r="K73" i="1"/>
  <c r="J73" i="1"/>
  <c r="BD72" i="1"/>
  <c r="BC72" i="1"/>
  <c r="AZ72" i="1"/>
  <c r="AY72" i="1"/>
  <c r="AW72" i="1"/>
  <c r="AS72" i="1"/>
  <c r="Y72" i="1"/>
  <c r="BF72" i="1" s="1"/>
  <c r="X72" i="1"/>
  <c r="BE72" i="1" s="1"/>
  <c r="W72" i="1"/>
  <c r="BB72" i="1" s="1"/>
  <c r="V72" i="1"/>
  <c r="BA72" i="1" s="1"/>
  <c r="O72" i="1"/>
  <c r="N72" i="1"/>
  <c r="M72" i="1"/>
  <c r="K72" i="1"/>
  <c r="J72" i="1"/>
  <c r="BD71" i="1"/>
  <c r="BC71" i="1"/>
  <c r="AZ71" i="1"/>
  <c r="AY71" i="1"/>
  <c r="AW71" i="1"/>
  <c r="AS71" i="1"/>
  <c r="Y71" i="1"/>
  <c r="BF71" i="1" s="1"/>
  <c r="X71" i="1"/>
  <c r="BE71" i="1" s="1"/>
  <c r="W71" i="1"/>
  <c r="BB71" i="1" s="1"/>
  <c r="V71" i="1"/>
  <c r="BA71" i="1" s="1"/>
  <c r="O71" i="1"/>
  <c r="N71" i="1"/>
  <c r="M71" i="1"/>
  <c r="K71" i="1"/>
  <c r="J71" i="1"/>
  <c r="BD70" i="1"/>
  <c r="BC70" i="1"/>
  <c r="AZ70" i="1"/>
  <c r="AY70" i="1"/>
  <c r="AW70" i="1"/>
  <c r="AS70" i="1"/>
  <c r="Y70" i="1"/>
  <c r="BF70" i="1" s="1"/>
  <c r="X70" i="1"/>
  <c r="BE70" i="1" s="1"/>
  <c r="W70" i="1"/>
  <c r="BB70" i="1" s="1"/>
  <c r="V70" i="1"/>
  <c r="BA70" i="1" s="1"/>
  <c r="O70" i="1"/>
  <c r="N70" i="1"/>
  <c r="M70" i="1"/>
  <c r="K70" i="1"/>
  <c r="J70" i="1"/>
  <c r="AW69" i="1"/>
  <c r="AS69" i="1"/>
  <c r="Y69" i="1"/>
  <c r="X69" i="1"/>
  <c r="W69" i="1"/>
  <c r="V69" i="1"/>
  <c r="O69" i="1"/>
  <c r="N69" i="1"/>
  <c r="M69" i="1"/>
  <c r="K69" i="1"/>
  <c r="J69" i="1"/>
  <c r="AW68" i="1"/>
  <c r="AS68" i="1"/>
  <c r="Y68" i="1"/>
  <c r="X68" i="1"/>
  <c r="W68" i="1"/>
  <c r="V68" i="1"/>
  <c r="O68" i="1"/>
  <c r="N68" i="1"/>
  <c r="M68" i="1"/>
  <c r="K68" i="1"/>
  <c r="J68" i="1"/>
  <c r="BD67" i="1"/>
  <c r="BC67" i="1"/>
  <c r="AZ67" i="1"/>
  <c r="AY67" i="1"/>
  <c r="AW67" i="1"/>
  <c r="AS67" i="1"/>
  <c r="Y67" i="1"/>
  <c r="BF67" i="1" s="1"/>
  <c r="X67" i="1"/>
  <c r="BE67" i="1" s="1"/>
  <c r="W67" i="1"/>
  <c r="BB67" i="1" s="1"/>
  <c r="V67" i="1"/>
  <c r="BA67" i="1" s="1"/>
  <c r="O67" i="1"/>
  <c r="N67" i="1"/>
  <c r="M67" i="1"/>
  <c r="K67" i="1"/>
  <c r="J67" i="1"/>
  <c r="BD66" i="1"/>
  <c r="BC66" i="1"/>
  <c r="AZ66" i="1"/>
  <c r="AY66" i="1"/>
  <c r="AW66" i="1"/>
  <c r="AS66" i="1"/>
  <c r="Y66" i="1"/>
  <c r="BF66" i="1" s="1"/>
  <c r="X66" i="1"/>
  <c r="BE66" i="1" s="1"/>
  <c r="W66" i="1"/>
  <c r="BB66" i="1" s="1"/>
  <c r="V66" i="1"/>
  <c r="BA66" i="1" s="1"/>
  <c r="O66" i="1"/>
  <c r="N66" i="1"/>
  <c r="M66" i="1"/>
  <c r="K66" i="1"/>
  <c r="J66" i="1"/>
  <c r="BD65" i="1"/>
  <c r="BC65" i="1"/>
  <c r="AZ65" i="1"/>
  <c r="AY65" i="1"/>
  <c r="AW65" i="1"/>
  <c r="AS65" i="1"/>
  <c r="Y65" i="1"/>
  <c r="BF65" i="1" s="1"/>
  <c r="X65" i="1"/>
  <c r="BE65" i="1" s="1"/>
  <c r="W65" i="1"/>
  <c r="BB65" i="1" s="1"/>
  <c r="V65" i="1"/>
  <c r="BA65" i="1" s="1"/>
  <c r="O65" i="1"/>
  <c r="N65" i="1"/>
  <c r="M65" i="1"/>
  <c r="K65" i="1"/>
  <c r="J65" i="1"/>
  <c r="BD64" i="1"/>
  <c r="BC64" i="1"/>
  <c r="AZ64" i="1"/>
  <c r="AY64" i="1"/>
  <c r="AW64" i="1"/>
  <c r="AS64" i="1"/>
  <c r="Y64" i="1"/>
  <c r="BF64" i="1" s="1"/>
  <c r="X64" i="1"/>
  <c r="BE64" i="1" s="1"/>
  <c r="W64" i="1"/>
  <c r="BB64" i="1" s="1"/>
  <c r="V64" i="1"/>
  <c r="BA64" i="1" s="1"/>
  <c r="O64" i="1"/>
  <c r="N64" i="1"/>
  <c r="M64" i="1"/>
  <c r="K64" i="1"/>
  <c r="J64" i="1"/>
  <c r="BD63" i="1"/>
  <c r="BC63" i="1"/>
  <c r="AZ63" i="1"/>
  <c r="AY63" i="1"/>
  <c r="AW63" i="1"/>
  <c r="AS63" i="1"/>
  <c r="Y63" i="1"/>
  <c r="BF63" i="1" s="1"/>
  <c r="X63" i="1"/>
  <c r="BE63" i="1" s="1"/>
  <c r="W63" i="1"/>
  <c r="BB63" i="1" s="1"/>
  <c r="V63" i="1"/>
  <c r="BA63" i="1" s="1"/>
  <c r="O63" i="1"/>
  <c r="N63" i="1"/>
  <c r="M63" i="1"/>
  <c r="K63" i="1"/>
  <c r="J63" i="1"/>
  <c r="BD62" i="1"/>
  <c r="BC62" i="1"/>
  <c r="AZ62" i="1"/>
  <c r="AY62" i="1"/>
  <c r="AW62" i="1"/>
  <c r="AS62" i="1"/>
  <c r="Y62" i="1"/>
  <c r="BF62" i="1" s="1"/>
  <c r="X62" i="1"/>
  <c r="BE62" i="1" s="1"/>
  <c r="W62" i="1"/>
  <c r="BB62" i="1" s="1"/>
  <c r="V62" i="1"/>
  <c r="BA62" i="1" s="1"/>
  <c r="O62" i="1"/>
  <c r="N62" i="1"/>
  <c r="M62" i="1"/>
  <c r="K62" i="1"/>
  <c r="J62" i="1"/>
  <c r="BD61" i="1"/>
  <c r="BC61" i="1"/>
  <c r="AZ61" i="1"/>
  <c r="AY61" i="1"/>
  <c r="AW61" i="1"/>
  <c r="AS61" i="1"/>
  <c r="Y61" i="1"/>
  <c r="BF61" i="1" s="1"/>
  <c r="X61" i="1"/>
  <c r="BE61" i="1" s="1"/>
  <c r="W61" i="1"/>
  <c r="BB61" i="1" s="1"/>
  <c r="V61" i="1"/>
  <c r="BA61" i="1" s="1"/>
  <c r="O61" i="1"/>
  <c r="N61" i="1"/>
  <c r="M61" i="1"/>
  <c r="K61" i="1"/>
  <c r="J61" i="1"/>
  <c r="BD60" i="1"/>
  <c r="BC60" i="1"/>
  <c r="AZ60" i="1"/>
  <c r="AY60" i="1"/>
  <c r="AW60" i="1"/>
  <c r="AS60" i="1"/>
  <c r="Y60" i="1"/>
  <c r="BF60" i="1" s="1"/>
  <c r="X60" i="1"/>
  <c r="BE60" i="1" s="1"/>
  <c r="W60" i="1"/>
  <c r="BB60" i="1" s="1"/>
  <c r="V60" i="1"/>
  <c r="BA60" i="1" s="1"/>
  <c r="O60" i="1"/>
  <c r="N60" i="1"/>
  <c r="M60" i="1"/>
  <c r="K60" i="1"/>
  <c r="J60" i="1"/>
  <c r="BD59" i="1"/>
  <c r="BC59" i="1"/>
  <c r="AZ59" i="1"/>
  <c r="AY59" i="1"/>
  <c r="AW59" i="1"/>
  <c r="AS59" i="1"/>
  <c r="Y59" i="1"/>
  <c r="BF59" i="1" s="1"/>
  <c r="X59" i="1"/>
  <c r="BE59" i="1" s="1"/>
  <c r="W59" i="1"/>
  <c r="BB59" i="1" s="1"/>
  <c r="V59" i="1"/>
  <c r="BA59" i="1" s="1"/>
  <c r="O59" i="1"/>
  <c r="N59" i="1"/>
  <c r="M59" i="1"/>
  <c r="K59" i="1"/>
  <c r="J59" i="1"/>
  <c r="BD58" i="1"/>
  <c r="BC58" i="1"/>
  <c r="AZ58" i="1"/>
  <c r="AY58" i="1"/>
  <c r="AW58" i="1"/>
  <c r="AS58" i="1"/>
  <c r="Y58" i="1"/>
  <c r="BF58" i="1" s="1"/>
  <c r="X58" i="1"/>
  <c r="BE58" i="1" s="1"/>
  <c r="W58" i="1"/>
  <c r="BB58" i="1" s="1"/>
  <c r="V58" i="1"/>
  <c r="BA58" i="1" s="1"/>
  <c r="O58" i="1"/>
  <c r="N58" i="1"/>
  <c r="M58" i="1"/>
  <c r="K58" i="1"/>
  <c r="J58" i="1"/>
  <c r="BD57" i="1"/>
  <c r="BC57" i="1"/>
  <c r="AZ57" i="1"/>
  <c r="AY57" i="1"/>
  <c r="AW57" i="1"/>
  <c r="AS57" i="1"/>
  <c r="Y57" i="1"/>
  <c r="BF57" i="1" s="1"/>
  <c r="X57" i="1"/>
  <c r="BE57" i="1" s="1"/>
  <c r="W57" i="1"/>
  <c r="BB57" i="1" s="1"/>
  <c r="V57" i="1"/>
  <c r="BA57" i="1" s="1"/>
  <c r="O57" i="1"/>
  <c r="N57" i="1"/>
  <c r="M57" i="1"/>
  <c r="K57" i="1"/>
  <c r="J57" i="1"/>
  <c r="AW56" i="1"/>
  <c r="AS56" i="1"/>
  <c r="Y56" i="1"/>
  <c r="X56" i="1"/>
  <c r="W56" i="1"/>
  <c r="V56" i="1"/>
  <c r="O56" i="1"/>
  <c r="N56" i="1"/>
  <c r="M56" i="1"/>
  <c r="K56" i="1"/>
  <c r="J56" i="1"/>
  <c r="BD55" i="1"/>
  <c r="BC55" i="1"/>
  <c r="AZ55" i="1"/>
  <c r="AY55" i="1"/>
  <c r="AW55" i="1"/>
  <c r="AS55" i="1"/>
  <c r="Y55" i="1"/>
  <c r="BF55" i="1" s="1"/>
  <c r="X55" i="1"/>
  <c r="BE55" i="1" s="1"/>
  <c r="W55" i="1"/>
  <c r="BB55" i="1" s="1"/>
  <c r="V55" i="1"/>
  <c r="BA55" i="1" s="1"/>
  <c r="O55" i="1"/>
  <c r="N55" i="1"/>
  <c r="M55" i="1"/>
  <c r="K55" i="1"/>
  <c r="J55" i="1"/>
  <c r="BD54" i="1"/>
  <c r="BC54" i="1"/>
  <c r="AZ54" i="1"/>
  <c r="AY54" i="1"/>
  <c r="AW54" i="1"/>
  <c r="AS54" i="1"/>
  <c r="Y54" i="1"/>
  <c r="BF54" i="1" s="1"/>
  <c r="X54" i="1"/>
  <c r="BE54" i="1" s="1"/>
  <c r="W54" i="1"/>
  <c r="BB54" i="1" s="1"/>
  <c r="V54" i="1"/>
  <c r="BA54" i="1" s="1"/>
  <c r="O54" i="1"/>
  <c r="N54" i="1"/>
  <c r="M54" i="1"/>
  <c r="K54" i="1"/>
  <c r="J54" i="1"/>
  <c r="BD53" i="1"/>
  <c r="BC53" i="1"/>
  <c r="BA53" i="1"/>
  <c r="AZ53" i="1"/>
  <c r="AY53" i="1"/>
  <c r="AW53" i="1"/>
  <c r="AS53" i="1"/>
  <c r="Y53" i="1"/>
  <c r="BF53" i="1" s="1"/>
  <c r="X53" i="1"/>
  <c r="BE53" i="1" s="1"/>
  <c r="W53" i="1"/>
  <c r="BB53" i="1" s="1"/>
  <c r="V53" i="1"/>
  <c r="O53" i="1"/>
  <c r="N53" i="1"/>
  <c r="M53" i="1"/>
  <c r="K53" i="1"/>
  <c r="J53" i="1"/>
  <c r="BD52" i="1"/>
  <c r="BC52" i="1"/>
  <c r="AZ52" i="1"/>
  <c r="AY52" i="1"/>
  <c r="AW52" i="1"/>
  <c r="AS52" i="1"/>
  <c r="Y52" i="1"/>
  <c r="BF52" i="1" s="1"/>
  <c r="X52" i="1"/>
  <c r="BE52" i="1" s="1"/>
  <c r="W52" i="1"/>
  <c r="BB52" i="1" s="1"/>
  <c r="V52" i="1"/>
  <c r="BA52" i="1" s="1"/>
  <c r="O52" i="1"/>
  <c r="N52" i="1"/>
  <c r="M52" i="1"/>
  <c r="K52" i="1"/>
  <c r="J52" i="1"/>
  <c r="BD51" i="1"/>
  <c r="BC51" i="1"/>
  <c r="AZ51" i="1"/>
  <c r="AY51" i="1"/>
  <c r="AW51" i="1"/>
  <c r="AS51" i="1"/>
  <c r="Y51" i="1"/>
  <c r="BF51" i="1" s="1"/>
  <c r="X51" i="1"/>
  <c r="BE51" i="1" s="1"/>
  <c r="W51" i="1"/>
  <c r="BB51" i="1" s="1"/>
  <c r="V51" i="1"/>
  <c r="BA51" i="1" s="1"/>
  <c r="O51" i="1"/>
  <c r="N51" i="1"/>
  <c r="M51" i="1"/>
  <c r="K51" i="1"/>
  <c r="J51" i="1"/>
  <c r="AW50" i="1"/>
  <c r="AS50" i="1"/>
  <c r="Y50" i="1"/>
  <c r="X50" i="1"/>
  <c r="W50" i="1"/>
  <c r="V50" i="1"/>
  <c r="O50" i="1"/>
  <c r="N50" i="1"/>
  <c r="M50" i="1"/>
  <c r="K50" i="1"/>
  <c r="J50" i="1"/>
  <c r="BD49" i="1"/>
  <c r="BC49" i="1"/>
  <c r="BB49" i="1"/>
  <c r="AZ49" i="1"/>
  <c r="AY49" i="1"/>
  <c r="AW49" i="1"/>
  <c r="AS49" i="1"/>
  <c r="Y49" i="1"/>
  <c r="BF49" i="1" s="1"/>
  <c r="X49" i="1"/>
  <c r="BE49" i="1" s="1"/>
  <c r="W49" i="1"/>
  <c r="V49" i="1"/>
  <c r="BA49" i="1" s="1"/>
  <c r="O49" i="1"/>
  <c r="N49" i="1"/>
  <c r="M49" i="1"/>
  <c r="K49" i="1"/>
  <c r="J49" i="1"/>
  <c r="BD48" i="1"/>
  <c r="BC48" i="1"/>
  <c r="AZ48" i="1"/>
  <c r="AY48" i="1"/>
  <c r="AW48" i="1"/>
  <c r="AS48" i="1"/>
  <c r="Y48" i="1"/>
  <c r="BF48" i="1" s="1"/>
  <c r="X48" i="1"/>
  <c r="BE48" i="1" s="1"/>
  <c r="W48" i="1"/>
  <c r="BB48" i="1" s="1"/>
  <c r="V48" i="1"/>
  <c r="BA48" i="1" s="1"/>
  <c r="O48" i="1"/>
  <c r="N48" i="1"/>
  <c r="M48" i="1"/>
  <c r="K48" i="1"/>
  <c r="J48" i="1"/>
  <c r="AW47" i="1"/>
  <c r="AS47" i="1"/>
  <c r="Y47" i="1"/>
  <c r="X47" i="1"/>
  <c r="W47" i="1"/>
  <c r="V47" i="1"/>
  <c r="O47" i="1"/>
  <c r="N47" i="1"/>
  <c r="M47" i="1"/>
  <c r="K47" i="1"/>
  <c r="J47" i="1"/>
  <c r="AW46" i="1"/>
  <c r="AS46" i="1"/>
  <c r="Y46" i="1"/>
  <c r="X46" i="1"/>
  <c r="W46" i="1"/>
  <c r="V46" i="1"/>
  <c r="O46" i="1"/>
  <c r="N46" i="1"/>
  <c r="M46" i="1"/>
  <c r="K46" i="1"/>
  <c r="J46" i="1"/>
  <c r="BD45" i="1"/>
  <c r="BC45" i="1"/>
  <c r="AZ45" i="1"/>
  <c r="AY45" i="1"/>
  <c r="AW45" i="1"/>
  <c r="AS45" i="1"/>
  <c r="Y45" i="1"/>
  <c r="BF45" i="1" s="1"/>
  <c r="X45" i="1"/>
  <c r="BE45" i="1" s="1"/>
  <c r="W45" i="1"/>
  <c r="BB45" i="1" s="1"/>
  <c r="V45" i="1"/>
  <c r="BA45" i="1" s="1"/>
  <c r="O45" i="1"/>
  <c r="N45" i="1"/>
  <c r="M45" i="1"/>
  <c r="K45" i="1"/>
  <c r="J45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S3" i="1"/>
  <c r="AS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2" i="1"/>
  <c r="AY28" i="1" l="1"/>
  <c r="AZ28" i="1"/>
  <c r="BC28" i="1"/>
  <c r="BD28" i="1"/>
  <c r="AY32" i="1"/>
  <c r="AZ32" i="1"/>
  <c r="BC32" i="1"/>
  <c r="BD32" i="1"/>
  <c r="AY38" i="1"/>
  <c r="AZ38" i="1"/>
  <c r="BC38" i="1"/>
  <c r="BD38" i="1"/>
  <c r="AY39" i="1"/>
  <c r="AZ39" i="1"/>
  <c r="BC39" i="1"/>
  <c r="BD39" i="1"/>
  <c r="BD25" i="1"/>
  <c r="BC25" i="1"/>
  <c r="AZ25" i="1"/>
  <c r="AY25" i="1"/>
  <c r="BD23" i="1"/>
  <c r="BC23" i="1"/>
  <c r="AZ23" i="1"/>
  <c r="AY23" i="1"/>
  <c r="BD22" i="1"/>
  <c r="BC22" i="1"/>
  <c r="AZ22" i="1"/>
  <c r="AY22" i="1"/>
  <c r="V23" i="1"/>
  <c r="BA23" i="1" s="1"/>
  <c r="V24" i="1"/>
  <c r="V25" i="1"/>
  <c r="BA25" i="1" s="1"/>
  <c r="V26" i="1"/>
  <c r="V27" i="1"/>
  <c r="V28" i="1"/>
  <c r="BA28" i="1" s="1"/>
  <c r="V29" i="1"/>
  <c r="V30" i="1"/>
  <c r="V31" i="1"/>
  <c r="V32" i="1"/>
  <c r="BA32" i="1" s="1"/>
  <c r="V33" i="1"/>
  <c r="V34" i="1"/>
  <c r="V35" i="1"/>
  <c r="V36" i="1"/>
  <c r="V37" i="1"/>
  <c r="V38" i="1"/>
  <c r="BA38" i="1" s="1"/>
  <c r="V39" i="1"/>
  <c r="BA39" i="1" s="1"/>
  <c r="V40" i="1"/>
  <c r="V41" i="1"/>
  <c r="V42" i="1"/>
  <c r="V43" i="1"/>
  <c r="V44" i="1"/>
  <c r="V22" i="1"/>
  <c r="BA22" i="1" s="1"/>
  <c r="X23" i="1"/>
  <c r="BE23" i="1" s="1"/>
  <c r="X24" i="1"/>
  <c r="X25" i="1"/>
  <c r="BE25" i="1" s="1"/>
  <c r="X26" i="1"/>
  <c r="X27" i="1"/>
  <c r="X28" i="1"/>
  <c r="BE28" i="1" s="1"/>
  <c r="X29" i="1"/>
  <c r="X30" i="1"/>
  <c r="X31" i="1"/>
  <c r="X32" i="1"/>
  <c r="BE32" i="1" s="1"/>
  <c r="X33" i="1"/>
  <c r="X34" i="1"/>
  <c r="X35" i="1"/>
  <c r="X36" i="1"/>
  <c r="X37" i="1"/>
  <c r="X38" i="1"/>
  <c r="BE38" i="1" s="1"/>
  <c r="X39" i="1"/>
  <c r="BE39" i="1" s="1"/>
  <c r="X40" i="1"/>
  <c r="X41" i="1"/>
  <c r="X42" i="1"/>
  <c r="X43" i="1"/>
  <c r="X44" i="1"/>
  <c r="X22" i="1"/>
  <c r="BE22" i="1" s="1"/>
  <c r="M24" i="1"/>
  <c r="N24" i="1"/>
  <c r="O24" i="1"/>
  <c r="M25" i="1"/>
  <c r="N25" i="1"/>
  <c r="O25" i="1"/>
  <c r="M26" i="1"/>
  <c r="N26" i="1"/>
  <c r="O26" i="1"/>
  <c r="M27" i="1"/>
  <c r="N27" i="1"/>
  <c r="O27" i="1"/>
  <c r="M28" i="1"/>
  <c r="N28" i="1"/>
  <c r="O28" i="1"/>
  <c r="M29" i="1"/>
  <c r="N29" i="1"/>
  <c r="O29" i="1"/>
  <c r="M30" i="1"/>
  <c r="N30" i="1"/>
  <c r="O30" i="1"/>
  <c r="M31" i="1"/>
  <c r="N31" i="1"/>
  <c r="O31" i="1"/>
  <c r="M32" i="1"/>
  <c r="N32" i="1"/>
  <c r="O32" i="1"/>
  <c r="M33" i="1"/>
  <c r="N33" i="1"/>
  <c r="O33" i="1"/>
  <c r="M34" i="1"/>
  <c r="N34" i="1"/>
  <c r="O34" i="1"/>
  <c r="M35" i="1"/>
  <c r="N35" i="1"/>
  <c r="O35" i="1"/>
  <c r="M36" i="1"/>
  <c r="N36" i="1"/>
  <c r="O36" i="1"/>
  <c r="M37" i="1"/>
  <c r="N37" i="1"/>
  <c r="O37" i="1"/>
  <c r="M38" i="1"/>
  <c r="N38" i="1"/>
  <c r="O38" i="1"/>
  <c r="M39" i="1"/>
  <c r="N39" i="1"/>
  <c r="O39" i="1"/>
  <c r="M40" i="1"/>
  <c r="N40" i="1"/>
  <c r="O40" i="1"/>
  <c r="M41" i="1"/>
  <c r="N41" i="1"/>
  <c r="O41" i="1"/>
  <c r="M42" i="1"/>
  <c r="N42" i="1"/>
  <c r="O42" i="1"/>
  <c r="M43" i="1"/>
  <c r="N43" i="1"/>
  <c r="O43" i="1"/>
  <c r="M44" i="1"/>
  <c r="N44" i="1"/>
  <c r="O44" i="1"/>
  <c r="O23" i="1"/>
  <c r="N23" i="1"/>
  <c r="M23" i="1"/>
  <c r="O22" i="1"/>
  <c r="N22" i="1"/>
  <c r="M22" i="1"/>
  <c r="W23" i="1"/>
  <c r="BB23" i="1" s="1"/>
  <c r="Y23" i="1"/>
  <c r="BF23" i="1" s="1"/>
  <c r="W24" i="1"/>
  <c r="Y24" i="1"/>
  <c r="W25" i="1"/>
  <c r="BB25" i="1" s="1"/>
  <c r="Y25" i="1"/>
  <c r="BF25" i="1" s="1"/>
  <c r="W26" i="1"/>
  <c r="Y26" i="1"/>
  <c r="W27" i="1"/>
  <c r="Y27" i="1"/>
  <c r="W28" i="1"/>
  <c r="BB28" i="1" s="1"/>
  <c r="Y28" i="1"/>
  <c r="BF28" i="1" s="1"/>
  <c r="W29" i="1"/>
  <c r="Y29" i="1"/>
  <c r="W30" i="1"/>
  <c r="Y30" i="1"/>
  <c r="W31" i="1"/>
  <c r="Y31" i="1"/>
  <c r="W32" i="1"/>
  <c r="BB32" i="1" s="1"/>
  <c r="Y32" i="1"/>
  <c r="BF32" i="1" s="1"/>
  <c r="W33" i="1"/>
  <c r="Y33" i="1"/>
  <c r="W34" i="1"/>
  <c r="Y34" i="1"/>
  <c r="W35" i="1"/>
  <c r="Y35" i="1"/>
  <c r="W36" i="1"/>
  <c r="Y36" i="1"/>
  <c r="W37" i="1"/>
  <c r="Y37" i="1"/>
  <c r="W38" i="1"/>
  <c r="BB38" i="1" s="1"/>
  <c r="Y38" i="1"/>
  <c r="BF38" i="1" s="1"/>
  <c r="W39" i="1"/>
  <c r="BB39" i="1" s="1"/>
  <c r="Y39" i="1"/>
  <c r="BF39" i="1" s="1"/>
  <c r="W40" i="1"/>
  <c r="Y40" i="1"/>
  <c r="W41" i="1"/>
  <c r="Y41" i="1"/>
  <c r="W42" i="1"/>
  <c r="Y42" i="1"/>
  <c r="W43" i="1"/>
  <c r="Y43" i="1"/>
  <c r="W44" i="1"/>
  <c r="Y44" i="1"/>
  <c r="Y22" i="1"/>
  <c r="BF22" i="1" s="1"/>
  <c r="W22" i="1"/>
  <c r="BB22" i="1" s="1"/>
  <c r="J23" i="1"/>
  <c r="K23" i="1"/>
  <c r="J24" i="1"/>
  <c r="K24" i="1"/>
  <c r="J25" i="1"/>
  <c r="K25" i="1"/>
  <c r="J26" i="1"/>
  <c r="K26" i="1"/>
  <c r="J27" i="1"/>
  <c r="K27" i="1"/>
  <c r="J28" i="1"/>
  <c r="K28" i="1"/>
  <c r="J29" i="1"/>
  <c r="K29" i="1"/>
  <c r="J30" i="1"/>
  <c r="K30" i="1"/>
  <c r="J31" i="1"/>
  <c r="K31" i="1"/>
  <c r="J32" i="1"/>
  <c r="K32" i="1"/>
  <c r="J33" i="1"/>
  <c r="K33" i="1"/>
  <c r="J34" i="1"/>
  <c r="K34" i="1"/>
  <c r="J35" i="1"/>
  <c r="K35" i="1"/>
  <c r="J36" i="1"/>
  <c r="K36" i="1"/>
  <c r="J37" i="1"/>
  <c r="K37" i="1"/>
  <c r="J38" i="1"/>
  <c r="K38" i="1"/>
  <c r="J39" i="1"/>
  <c r="K39" i="1"/>
  <c r="J40" i="1"/>
  <c r="K40" i="1"/>
  <c r="J41" i="1"/>
  <c r="K41" i="1"/>
  <c r="J42" i="1"/>
  <c r="K42" i="1"/>
  <c r="J43" i="1"/>
  <c r="K43" i="1"/>
  <c r="J44" i="1"/>
  <c r="K44" i="1"/>
  <c r="K22" i="1"/>
  <c r="J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<sst xmlns="http://schemas.openxmlformats.org/spreadsheetml/2006/main" count="459" uniqueCount="135">
  <si>
    <t>H2OT_3550_M</t>
  </si>
  <si>
    <t>H2OT_3550_STD</t>
  </si>
  <si>
    <t>H2Om_1635_BP</t>
  </si>
  <si>
    <t>H2Om_1635_STD</t>
  </si>
  <si>
    <t>CO2_1515_BP</t>
  </si>
  <si>
    <t>CO2_1515_STD</t>
  </si>
  <si>
    <t>CO2_1430_BP</t>
  </si>
  <si>
    <t>CO2_1430_STD</t>
  </si>
  <si>
    <t>H2OT_3550_SAT</t>
  </si>
  <si>
    <t>H2Om_5200_M</t>
  </si>
  <si>
    <t>H2Om_5200_M_STD</t>
  </si>
  <si>
    <t>OH_4500_M</t>
  </si>
  <si>
    <t>OH_4500_M_STD</t>
  </si>
  <si>
    <t>P_H5200_S2N</t>
  </si>
  <si>
    <t>P_H4500_S2N</t>
  </si>
  <si>
    <t>ERR_5200</t>
  </si>
  <si>
    <t>ERR_4500</t>
  </si>
  <si>
    <t>AC4_EUH102_030920_256s_15x20_b</t>
  </si>
  <si>
    <t>-</t>
  </si>
  <si>
    <t>AC4_EUH33_030920_256s_20x20_a</t>
  </si>
  <si>
    <t>*</t>
  </si>
  <si>
    <t>AC4_OL21_012821_256s_20x20_b</t>
  </si>
  <si>
    <t>AC4_OL24_020320_256s_25x30_H2O_c</t>
  </si>
  <si>
    <t>AC4_OL27_020520_256s_20x25_a</t>
  </si>
  <si>
    <t>AC4_OL29_012821_256s_12x22_a</t>
  </si>
  <si>
    <t>AC4_OL32_MI1_021420_256s_25x30_c</t>
  </si>
  <si>
    <t>AC4_OL32_MI2_021220_20x35_256s_b</t>
  </si>
  <si>
    <t>AC4_OL36_MI1_021420_256s_20x25_H2O_b</t>
  </si>
  <si>
    <t>AC4_OL36_MI2_021420_256s_15x20_a</t>
  </si>
  <si>
    <t>AC4_OL3_101220_256s_30x30_a</t>
  </si>
  <si>
    <t>AC4_OL40_021420_256s_15x25_b</t>
  </si>
  <si>
    <t>AC4_OL43_101220_256s_30x30_b</t>
  </si>
  <si>
    <t>AC4_OL44_021420_256s_25x25_c</t>
  </si>
  <si>
    <t>AC4_OL45_012821_256s_20x25_a</t>
  </si>
  <si>
    <t>AC4_OL46_021420_256s_30x30_b</t>
  </si>
  <si>
    <t>AC4_OL48_021720_256s_25x25_CO2_a</t>
  </si>
  <si>
    <t>AC4_OL48_021720_256s_25x25_H2O_b</t>
  </si>
  <si>
    <t>AC4_OL49_021920_30x30_H2O_a</t>
  </si>
  <si>
    <t>AC4_OL50_021920_256s_20x20_c</t>
  </si>
  <si>
    <t>AC4_OL51_021920_15x20_a</t>
  </si>
  <si>
    <t>AC4_OL53_101220_256s_30x30_b</t>
  </si>
  <si>
    <t>AC4_RH1_OL2_022120_256s_30x30_a</t>
  </si>
  <si>
    <t>AC4_RH1_OL3_MI1_022120_256s_20x25_b</t>
  </si>
  <si>
    <t>AC4_RH1_OL3_MI2_022120_256s_20x20_a</t>
  </si>
  <si>
    <t>AC4_RH3_OL1BIG_022120_256s_20x25_a</t>
  </si>
  <si>
    <t>AC4_RH3_OL2_022120_256s_30x30_c</t>
  </si>
  <si>
    <t>AC4_RH3_OL3_022120_256s_20x20_b</t>
  </si>
  <si>
    <t>VF74_127-7_101220_256s_15x20_c</t>
  </si>
  <si>
    <t>VF74_131-1_101220_256s_25x50_c</t>
  </si>
  <si>
    <t>VF74_131-9_MI1_101220_256s_15x30_b</t>
  </si>
  <si>
    <t>VF74_131-9_MI2_101220_256s_20x25_c</t>
  </si>
  <si>
    <t>VF74_132-1_101220_256s_40x50_c</t>
  </si>
  <si>
    <t>VF74_132-2_101220_256s_20x25_c</t>
  </si>
  <si>
    <t>VF74_136-3_101220_256s_20x30_b</t>
  </si>
  <si>
    <t>AL</t>
  </si>
  <si>
    <t>RH</t>
  </si>
  <si>
    <t>Year</t>
  </si>
  <si>
    <r>
      <t>SiO</t>
    </r>
    <r>
      <rPr>
        <b/>
        <vertAlign val="subscript"/>
        <sz val="12"/>
        <color theme="1"/>
        <rFont val="Avenir Book"/>
        <family val="2"/>
      </rPr>
      <t>2</t>
    </r>
  </si>
  <si>
    <r>
      <t>TiO</t>
    </r>
    <r>
      <rPr>
        <b/>
        <vertAlign val="subscript"/>
        <sz val="12"/>
        <color theme="1"/>
        <rFont val="Avenir Book"/>
        <family val="2"/>
      </rPr>
      <t>2</t>
    </r>
  </si>
  <si>
    <r>
      <t>Al</t>
    </r>
    <r>
      <rPr>
        <b/>
        <vertAlign val="subscript"/>
        <sz val="12"/>
        <color theme="1"/>
        <rFont val="Avenir Book"/>
        <family val="2"/>
      </rPr>
      <t>2</t>
    </r>
    <r>
      <rPr>
        <b/>
        <sz val="12"/>
        <color theme="1"/>
        <rFont val="Avenir Book"/>
        <family val="2"/>
      </rPr>
      <t>O</t>
    </r>
    <r>
      <rPr>
        <b/>
        <vertAlign val="subscript"/>
        <sz val="12"/>
        <color theme="1"/>
        <rFont val="Avenir Book"/>
        <family val="2"/>
      </rPr>
      <t>3</t>
    </r>
  </si>
  <si>
    <t>FeO*</t>
  </si>
  <si>
    <t>MnO</t>
  </si>
  <si>
    <t>MgO</t>
  </si>
  <si>
    <t>CaO</t>
  </si>
  <si>
    <r>
      <t>Na</t>
    </r>
    <r>
      <rPr>
        <b/>
        <vertAlign val="subscript"/>
        <sz val="12"/>
        <color theme="1"/>
        <rFont val="Avenir Book"/>
        <family val="2"/>
      </rPr>
      <t>2</t>
    </r>
    <r>
      <rPr>
        <b/>
        <sz val="12"/>
        <color theme="1"/>
        <rFont val="Avenir Book"/>
        <family val="2"/>
      </rPr>
      <t>O</t>
    </r>
  </si>
  <si>
    <r>
      <t>K</t>
    </r>
    <r>
      <rPr>
        <b/>
        <vertAlign val="subscript"/>
        <sz val="12"/>
        <color theme="1"/>
        <rFont val="Avenir Book"/>
        <family val="2"/>
      </rPr>
      <t>2</t>
    </r>
    <r>
      <rPr>
        <b/>
        <sz val="12"/>
        <color theme="1"/>
        <rFont val="Avenir Book"/>
        <family val="2"/>
      </rPr>
      <t>O</t>
    </r>
  </si>
  <si>
    <t>P,ppm</t>
  </si>
  <si>
    <t>S, ppm</t>
  </si>
  <si>
    <t>Cl, ppm</t>
  </si>
  <si>
    <t>Total</t>
  </si>
  <si>
    <t>H2O_Restored</t>
  </si>
  <si>
    <t>SS</t>
  </si>
  <si>
    <t>CO2_AVE</t>
  </si>
  <si>
    <t>CO2_STD</t>
  </si>
  <si>
    <t>OH = H2O_3550-H2Om_1635</t>
  </si>
  <si>
    <t>OH = H2O_3550-H2Om_5200</t>
  </si>
  <si>
    <t>OH_SUB_STD</t>
  </si>
  <si>
    <t>TOTALH2O=5200+4500</t>
  </si>
  <si>
    <t>NIR_STD</t>
  </si>
  <si>
    <t>127-1</t>
  </si>
  <si>
    <t>127-5</t>
  </si>
  <si>
    <t>127-6</t>
  </si>
  <si>
    <t>127-7</t>
  </si>
  <si>
    <t>127-10</t>
  </si>
  <si>
    <t>131-3</t>
  </si>
  <si>
    <t>131-5</t>
  </si>
  <si>
    <t>131-6</t>
  </si>
  <si>
    <t>132-2</t>
  </si>
  <si>
    <t>132-3</t>
  </si>
  <si>
    <t>132-7</t>
  </si>
  <si>
    <t>132-10</t>
  </si>
  <si>
    <t>129-5</t>
  </si>
  <si>
    <t>129-6</t>
  </si>
  <si>
    <t>129-8</t>
  </si>
  <si>
    <t>129-15</t>
  </si>
  <si>
    <t>136-2A</t>
  </si>
  <si>
    <t>136-5</t>
  </si>
  <si>
    <t>136-8</t>
  </si>
  <si>
    <t>136-9</t>
  </si>
  <si>
    <t>FR01MI04a</t>
  </si>
  <si>
    <t>FR02MI02a</t>
  </si>
  <si>
    <t>FR02MI03c</t>
  </si>
  <si>
    <t>FR02MI04a</t>
  </si>
  <si>
    <t>FR02MI05b</t>
  </si>
  <si>
    <t>FR02MI06a</t>
  </si>
  <si>
    <t>FR02MI08b</t>
  </si>
  <si>
    <t>FR02MI09c</t>
  </si>
  <si>
    <t>FR02MI10a</t>
  </si>
  <si>
    <t>FR04MI01b</t>
  </si>
  <si>
    <t>FR04MI02a</t>
  </si>
  <si>
    <t>FR04MI03b</t>
  </si>
  <si>
    <t>FR04MI04a</t>
  </si>
  <si>
    <t>FR04MI05a</t>
  </si>
  <si>
    <t>FR04MI07c</t>
  </si>
  <si>
    <t>FR04MI08a</t>
  </si>
  <si>
    <t>FR06MI01c</t>
  </si>
  <si>
    <t>FR06MI02a</t>
  </si>
  <si>
    <t>FR06MI04b</t>
  </si>
  <si>
    <t>FR06MI05c</t>
  </si>
  <si>
    <t>FR06MI06b</t>
  </si>
  <si>
    <t>FR06MI07a</t>
  </si>
  <si>
    <t>FR06MI08a</t>
  </si>
  <si>
    <t>DR</t>
  </si>
  <si>
    <t>NIR_1635_STD</t>
  </si>
  <si>
    <t>H2Om_5200_M_PLOT</t>
  </si>
  <si>
    <t>OH_4500_M_PLOT</t>
  </si>
  <si>
    <t>TOTALH2O=5200+4500_PLOT</t>
  </si>
  <si>
    <t>TOTALH2O=1635+4500_PLOT</t>
  </si>
  <si>
    <t>H2Om_5200_M_STD_PLOT</t>
  </si>
  <si>
    <t>OH_4500_M_STD_PLOT</t>
  </si>
  <si>
    <t>NIR_STD_PLOT</t>
  </si>
  <si>
    <t>NIR_1635_STD_PLOT</t>
  </si>
  <si>
    <t>S, ppm STD</t>
  </si>
  <si>
    <t>TOTALH2O=1635+4500</t>
  </si>
  <si>
    <t>AL_SIMS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</si>
</sst>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Avenir Book"/>
      <family val="2"/>
    </font>
    <font>
      <sz val="12"/>
      <color theme="1"/>
      <name val="Avenir Book"/>
      <family val="2"/>
    </font>
    <font>
      <b/>
      <vertAlign val="subscript"/>
      <sz val="12"/>
      <color theme="1"/>
      <name val="Avenir Book"/>
      <family val="2"/>
    </font>
    <font>
      <sz val="12"/>
      <name val="Avenir Book"/>
      <family val="2"/>
    </font>
    <font>
      <sz val="12"/>
      <color rgb="FFFF0000"/>
      <name val="Avenir Book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/>
    <xf numFmtId="0" fontId="3" fillId="0" borderId="0" xfId="0" applyFont="1"/>
    <xf numFmtId="2" fontId="3" fillId="0" borderId="0" xfId="0" applyNumberFormat="1" applyFont="1"/>
    <xf numFmtId="2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0" fillId="0" borderId="0" xfId="0" applyFont="1"/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/>
    </xf>
    <xf numFmtId="2" fontId="3" fillId="0" borderId="0" xfId="0" applyNumberFormat="1" applyFont="1" applyBorder="1" applyAlignment="1">
      <alignment horizontal="center" vertical="center"/>
    </xf>
    <xf numFmtId="2" fontId="3" fillId="0" borderId="0" xfId="0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164" fontId="3" fillId="0" borderId="0" xfId="0" applyNumberFormat="1" applyFont="1" applyAlignment="1">
      <alignment horizontal="center"/>
    </xf>
    <xf numFmtId="1" fontId="5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center" vertical="center"/>
    </xf>
    <xf numFmtId="1" fontId="3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 vertical="center"/>
    </xf>
    <xf numFmtId="1" fontId="6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611EB-98A2-034D-B348-DD7602CB2379}">
  <dimension ref="A1:BI79"/>
  <sheetViews>
    <sheetView tabSelected="1" workbookViewId="0">
      <pane xSplit="5360" ySplit="2580" topLeftCell="L63" activePane="bottomRight"/>
      <selection activeCell="B45" sqref="B45"/>
      <selection pane="topRight" activeCell="F1" sqref="F1"/>
      <selection pane="bottomLeft" activeCell="A19" sqref="A19"/>
      <selection pane="bottomRight" activeCell="AC73" sqref="AC73:AC79"/>
    </sheetView>
  </sheetViews>
  <sheetFormatPr baseColWidth="10" defaultRowHeight="16" x14ac:dyDescent="0.2"/>
  <cols>
    <col min="1" max="1" width="40.83203125" style="7" customWidth="1"/>
    <col min="2" max="16384" width="10.83203125" style="7"/>
  </cols>
  <sheetData>
    <row r="1" spans="1:58" s="1" customFormat="1" ht="90" x14ac:dyDescent="0.2">
      <c r="A1" s="6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72</v>
      </c>
      <c r="K1" s="1" t="s">
        <v>73</v>
      </c>
      <c r="M1" s="1" t="s">
        <v>74</v>
      </c>
      <c r="N1" s="1" t="s">
        <v>75</v>
      </c>
      <c r="O1" s="1" t="s">
        <v>76</v>
      </c>
      <c r="Q1" s="1" t="s">
        <v>8</v>
      </c>
      <c r="R1" s="1" t="s">
        <v>9</v>
      </c>
      <c r="S1" s="1" t="s">
        <v>10</v>
      </c>
      <c r="T1" s="1" t="s">
        <v>11</v>
      </c>
      <c r="U1" s="1" t="s">
        <v>12</v>
      </c>
      <c r="V1" s="1" t="s">
        <v>77</v>
      </c>
      <c r="W1" s="1" t="s">
        <v>133</v>
      </c>
      <c r="X1" s="1" t="s">
        <v>78</v>
      </c>
      <c r="Y1" s="1" t="s">
        <v>123</v>
      </c>
      <c r="Z1" s="1" t="s">
        <v>13</v>
      </c>
      <c r="AA1" s="1" t="s">
        <v>14</v>
      </c>
      <c r="AB1" s="1" t="s">
        <v>15</v>
      </c>
      <c r="AC1" s="1" t="s">
        <v>16</v>
      </c>
      <c r="AE1" s="1" t="s">
        <v>55</v>
      </c>
      <c r="AF1" s="1" t="s">
        <v>56</v>
      </c>
      <c r="AG1" s="9"/>
      <c r="AH1" s="1" t="s">
        <v>57</v>
      </c>
      <c r="AI1" s="1" t="s">
        <v>58</v>
      </c>
      <c r="AJ1" s="1" t="s">
        <v>59</v>
      </c>
      <c r="AK1" s="1" t="s">
        <v>60</v>
      </c>
      <c r="AL1" s="1" t="s">
        <v>61</v>
      </c>
      <c r="AM1" s="1" t="s">
        <v>62</v>
      </c>
      <c r="AN1" s="1" t="s">
        <v>63</v>
      </c>
      <c r="AO1" s="1" t="s">
        <v>64</v>
      </c>
      <c r="AP1" s="1" t="s">
        <v>65</v>
      </c>
      <c r="AQ1" s="1" t="s">
        <v>66</v>
      </c>
      <c r="AR1" s="1" t="s">
        <v>67</v>
      </c>
      <c r="AS1" s="1" t="s">
        <v>132</v>
      </c>
      <c r="AT1" s="1" t="s">
        <v>68</v>
      </c>
      <c r="AU1" s="1" t="s">
        <v>69</v>
      </c>
      <c r="AV1" s="9"/>
      <c r="AW1" s="1" t="s">
        <v>70</v>
      </c>
      <c r="AY1" s="1" t="s">
        <v>124</v>
      </c>
      <c r="AZ1" s="1" t="s">
        <v>125</v>
      </c>
      <c r="BA1" s="1" t="s">
        <v>126</v>
      </c>
      <c r="BB1" s="1" t="s">
        <v>127</v>
      </c>
      <c r="BC1" s="1" t="s">
        <v>128</v>
      </c>
      <c r="BD1" s="1" t="s">
        <v>129</v>
      </c>
      <c r="BE1" s="1" t="s">
        <v>130</v>
      </c>
      <c r="BF1" s="1" t="s">
        <v>131</v>
      </c>
    </row>
    <row r="2" spans="1:58" ht="17" x14ac:dyDescent="0.25">
      <c r="A2" s="13" t="s">
        <v>79</v>
      </c>
      <c r="B2" s="14">
        <v>4.1453583075000004</v>
      </c>
      <c r="C2" s="14">
        <v>0.14303909286681779</v>
      </c>
      <c r="J2" s="15">
        <v>294.1078938</v>
      </c>
      <c r="K2" s="14">
        <f t="shared" ref="K2:K21" si="0">J2*0.0370028997842366</f>
        <v>10.8828449200343</v>
      </c>
      <c r="AE2" s="8" t="s">
        <v>18</v>
      </c>
      <c r="AF2" s="8" t="s">
        <v>134</v>
      </c>
      <c r="AH2" s="5">
        <v>49.668484650000003</v>
      </c>
      <c r="AI2" s="5">
        <v>1.1681353329999999</v>
      </c>
      <c r="AJ2" s="5">
        <v>16.501844550000001</v>
      </c>
      <c r="AK2" s="5">
        <v>9.9192003710000005</v>
      </c>
      <c r="AL2" s="5">
        <v>0.18589824099999999</v>
      </c>
      <c r="AM2" s="5">
        <v>4.3804353450000004</v>
      </c>
      <c r="AN2" s="5">
        <v>7.9010592639999997</v>
      </c>
      <c r="AO2" s="5">
        <v>3.3720920319999999</v>
      </c>
      <c r="AP2" s="5">
        <v>0.79127506000000003</v>
      </c>
      <c r="AQ2" s="5">
        <v>0.22319142</v>
      </c>
      <c r="AR2" s="17">
        <v>1932.8179500000001</v>
      </c>
      <c r="AS2" s="17">
        <f>AR2*0.1</f>
        <v>193.28179500000002</v>
      </c>
      <c r="AW2" s="5">
        <f t="shared" ref="AW2:AW31" si="1">(AP2-3.689)/-0.713</f>
        <v>4.0641303506311361</v>
      </c>
    </row>
    <row r="3" spans="1:58" ht="17" x14ac:dyDescent="0.25">
      <c r="A3" s="13" t="s">
        <v>80</v>
      </c>
      <c r="B3" s="14">
        <v>4.105611282793018</v>
      </c>
      <c r="C3" s="14">
        <v>0.14166758817735453</v>
      </c>
      <c r="J3" s="15">
        <v>244.13002773067331</v>
      </c>
      <c r="K3" s="14">
        <f t="shared" si="0"/>
        <v>9.0335189504410067</v>
      </c>
      <c r="AE3" s="8" t="s">
        <v>18</v>
      </c>
      <c r="AF3" s="8" t="s">
        <v>134</v>
      </c>
      <c r="AH3" s="5">
        <v>51.329446930000003</v>
      </c>
      <c r="AI3" s="5">
        <v>1.1349111039999999</v>
      </c>
      <c r="AJ3" s="5">
        <v>17.484301039999998</v>
      </c>
      <c r="AK3" s="5">
        <v>9.1927675890000007</v>
      </c>
      <c r="AL3" s="5">
        <v>0.19164784400000001</v>
      </c>
      <c r="AM3" s="5">
        <v>3.868681236</v>
      </c>
      <c r="AN3" s="5">
        <v>7.3930813390000001</v>
      </c>
      <c r="AO3" s="5">
        <v>3.6140171969999999</v>
      </c>
      <c r="AP3" s="5">
        <v>0.850556753</v>
      </c>
      <c r="AQ3" s="5">
        <v>0.26153467800000002</v>
      </c>
      <c r="AR3" s="17">
        <v>1599.0271499999999</v>
      </c>
      <c r="AS3" s="17">
        <f t="shared" ref="AS3:AS44" si="2">AR3*0.1</f>
        <v>159.902715</v>
      </c>
      <c r="AW3" s="5">
        <f t="shared" si="1"/>
        <v>3.9809863211781207</v>
      </c>
    </row>
    <row r="4" spans="1:58" ht="17" x14ac:dyDescent="0.25">
      <c r="A4" s="13" t="s">
        <v>81</v>
      </c>
      <c r="B4" s="14">
        <v>3.3630446505800515</v>
      </c>
      <c r="C4" s="14">
        <v>0.11604469877048734</v>
      </c>
      <c r="J4" s="15">
        <v>381.64318552204242</v>
      </c>
      <c r="K4" s="14">
        <f t="shared" si="0"/>
        <v>14.121904547208951</v>
      </c>
      <c r="AE4" s="8" t="s">
        <v>18</v>
      </c>
      <c r="AF4" s="8" t="s">
        <v>134</v>
      </c>
      <c r="AH4" s="5">
        <v>52.645157789999999</v>
      </c>
      <c r="AI4" s="5">
        <v>0.94725618</v>
      </c>
      <c r="AJ4" s="5">
        <v>17.986828060000001</v>
      </c>
      <c r="AK4" s="5">
        <v>7.9403620149999998</v>
      </c>
      <c r="AL4" s="5">
        <v>0.14168161500000001</v>
      </c>
      <c r="AM4" s="5">
        <v>1.948792697</v>
      </c>
      <c r="AN4" s="5">
        <v>7.9461837869999998</v>
      </c>
      <c r="AO4" s="5">
        <v>3.7343883020000002</v>
      </c>
      <c r="AP4" s="5">
        <v>0.88374195</v>
      </c>
      <c r="AQ4" s="5">
        <v>0.27265558699999998</v>
      </c>
      <c r="AR4" s="17">
        <v>1880.7727500000001</v>
      </c>
      <c r="AS4" s="17">
        <f t="shared" si="2"/>
        <v>188.07727500000001</v>
      </c>
      <c r="AW4" s="5">
        <f t="shared" si="1"/>
        <v>3.9344432678821879</v>
      </c>
    </row>
    <row r="5" spans="1:58" ht="17" x14ac:dyDescent="0.25">
      <c r="A5" s="13" t="s">
        <v>82</v>
      </c>
      <c r="B5" s="14">
        <v>3.9839344649999999</v>
      </c>
      <c r="C5" s="14">
        <v>0.13746902671439362</v>
      </c>
      <c r="J5" s="15">
        <v>439.06690559999998</v>
      </c>
      <c r="K5" s="14">
        <f t="shared" si="0"/>
        <v>16.246748706491669</v>
      </c>
      <c r="AE5" s="8" t="s">
        <v>18</v>
      </c>
      <c r="AF5" s="8" t="s">
        <v>134</v>
      </c>
      <c r="AH5" s="5">
        <v>51.478936109999999</v>
      </c>
      <c r="AI5" s="5">
        <v>1.2057130110000001</v>
      </c>
      <c r="AJ5" s="5">
        <v>16.99635709</v>
      </c>
      <c r="AK5" s="5">
        <v>9.3211675940000003</v>
      </c>
      <c r="AL5" s="5">
        <v>0.182354608</v>
      </c>
      <c r="AM5" s="5">
        <v>4.0794747009999996</v>
      </c>
      <c r="AN5" s="5">
        <v>7.40068736</v>
      </c>
      <c r="AO5" s="5">
        <v>3.5289474580000002</v>
      </c>
      <c r="AP5" s="5">
        <v>0.81463530799999995</v>
      </c>
      <c r="AQ5" s="5">
        <v>0.26165976000000002</v>
      </c>
      <c r="AR5" s="17">
        <v>1684.554525</v>
      </c>
      <c r="AS5" s="17">
        <f t="shared" si="2"/>
        <v>168.45545250000001</v>
      </c>
      <c r="AW5" s="5">
        <f t="shared" si="1"/>
        <v>4.0313670294530164</v>
      </c>
    </row>
    <row r="6" spans="1:58" ht="17" x14ac:dyDescent="0.25">
      <c r="A6" s="13" t="s">
        <v>83</v>
      </c>
      <c r="B6" s="14">
        <v>3.8697622559999996</v>
      </c>
      <c r="C6" s="14">
        <v>0.13352941812219696</v>
      </c>
      <c r="J6" s="15">
        <v>328.66620840000002</v>
      </c>
      <c r="K6" s="14">
        <f t="shared" si="0"/>
        <v>12.161602771890221</v>
      </c>
      <c r="AE6" s="8" t="s">
        <v>18</v>
      </c>
      <c r="AF6" s="8" t="s">
        <v>134</v>
      </c>
      <c r="AH6" s="5">
        <v>54.7350639</v>
      </c>
      <c r="AI6" s="5">
        <v>1.0347955179999999</v>
      </c>
      <c r="AJ6" s="5">
        <v>16.488818089999999</v>
      </c>
      <c r="AK6" s="5">
        <v>8.3870642199999992</v>
      </c>
      <c r="AL6" s="5">
        <v>0.17392632699999999</v>
      </c>
      <c r="AM6" s="5">
        <v>3.511248406</v>
      </c>
      <c r="AN6" s="5">
        <v>6.756322376</v>
      </c>
      <c r="AO6" s="5">
        <v>4.3894393369999998</v>
      </c>
      <c r="AP6" s="5">
        <v>0.88248327699999995</v>
      </c>
      <c r="AQ6" s="5">
        <v>0.25033417099999999</v>
      </c>
      <c r="AR6" s="17">
        <v>1462.5803249999999</v>
      </c>
      <c r="AS6" s="17">
        <f t="shared" si="2"/>
        <v>146.25803249999998</v>
      </c>
      <c r="AW6" s="5">
        <f t="shared" si="1"/>
        <v>3.9362085876577844</v>
      </c>
    </row>
    <row r="7" spans="1:58" ht="17" x14ac:dyDescent="0.25">
      <c r="A7" s="13" t="s">
        <v>84</v>
      </c>
      <c r="B7" s="14">
        <v>3.8104664580000001</v>
      </c>
      <c r="C7" s="14">
        <v>0.13148336648381662</v>
      </c>
      <c r="J7" s="15">
        <v>437.77548360000003</v>
      </c>
      <c r="K7" s="14">
        <f t="shared" si="0"/>
        <v>16.198962347646514</v>
      </c>
      <c r="AE7" s="8" t="s">
        <v>18</v>
      </c>
      <c r="AF7" s="8" t="s">
        <v>134</v>
      </c>
      <c r="AH7" s="5">
        <v>50.465185669999997</v>
      </c>
      <c r="AI7" s="5">
        <v>1.056827127</v>
      </c>
      <c r="AJ7" s="5">
        <v>18.210294180000002</v>
      </c>
      <c r="AK7" s="5">
        <v>9.2927789319999992</v>
      </c>
      <c r="AL7" s="5">
        <v>0.15978532100000001</v>
      </c>
      <c r="AM7" s="5">
        <v>4.2079917760000001</v>
      </c>
      <c r="AN7" s="5">
        <v>8.0442946559999999</v>
      </c>
      <c r="AO7" s="5">
        <v>3.4548801349999998</v>
      </c>
      <c r="AP7" s="5">
        <v>0.62944614499999996</v>
      </c>
      <c r="AQ7" s="5">
        <v>0.16400498499999999</v>
      </c>
      <c r="AR7" s="17">
        <v>2140.4358750000001</v>
      </c>
      <c r="AS7" s="17">
        <f t="shared" si="2"/>
        <v>214.04358750000003</v>
      </c>
      <c r="AW7" s="5">
        <f t="shared" si="1"/>
        <v>4.2910993758765779</v>
      </c>
    </row>
    <row r="8" spans="1:58" ht="17" x14ac:dyDescent="0.25">
      <c r="A8" s="13" t="s">
        <v>85</v>
      </c>
      <c r="B8" s="14">
        <v>3.7716876720000001</v>
      </c>
      <c r="C8" s="14">
        <v>0.13014527168948226</v>
      </c>
      <c r="J8" s="15">
        <v>198.97152840000001</v>
      </c>
      <c r="K8" s="14">
        <f t="shared" si="0"/>
        <v>7.3625235253015866</v>
      </c>
      <c r="AE8" s="8" t="s">
        <v>18</v>
      </c>
      <c r="AF8" s="8" t="s">
        <v>134</v>
      </c>
      <c r="AH8" s="5">
        <v>51.83435558</v>
      </c>
      <c r="AI8" s="5">
        <v>1.212758182</v>
      </c>
      <c r="AJ8" s="5">
        <v>17.099062539999998</v>
      </c>
      <c r="AK8" s="5">
        <v>8.8466093840000006</v>
      </c>
      <c r="AL8" s="5">
        <v>0.148017912</v>
      </c>
      <c r="AM8" s="5">
        <v>4.2720204400000004</v>
      </c>
      <c r="AN8" s="5">
        <v>7.4421270589999997</v>
      </c>
      <c r="AO8" s="5">
        <v>3.6988341139999998</v>
      </c>
      <c r="AP8" s="5">
        <v>0.86802495000000002</v>
      </c>
      <c r="AQ8" s="5">
        <v>0.23589290800000001</v>
      </c>
      <c r="AR8" s="17">
        <v>1634.1209249999999</v>
      </c>
      <c r="AS8" s="17">
        <f t="shared" si="2"/>
        <v>163.4120925</v>
      </c>
      <c r="AW8" s="5">
        <f t="shared" si="1"/>
        <v>3.9564867461430575</v>
      </c>
    </row>
    <row r="9" spans="1:58" ht="17" x14ac:dyDescent="0.25">
      <c r="A9" s="13" t="s">
        <v>86</v>
      </c>
      <c r="B9" s="14">
        <v>3.9364236989999997</v>
      </c>
      <c r="C9" s="14">
        <v>0.13582962756818417</v>
      </c>
      <c r="J9" s="15">
        <v>345.26823239999999</v>
      </c>
      <c r="K9" s="14">
        <f t="shared" si="0"/>
        <v>12.775925802177712</v>
      </c>
      <c r="AE9" s="8" t="s">
        <v>18</v>
      </c>
      <c r="AF9" s="8" t="s">
        <v>134</v>
      </c>
      <c r="AH9" s="5">
        <v>51.571072729999997</v>
      </c>
      <c r="AI9" s="5">
        <v>1.1485276470000001</v>
      </c>
      <c r="AJ9" s="5">
        <v>16.907550350000001</v>
      </c>
      <c r="AK9" s="5">
        <v>10.07878384</v>
      </c>
      <c r="AL9" s="5">
        <v>0.19349844499999999</v>
      </c>
      <c r="AM9" s="5">
        <v>4.4931542660000003</v>
      </c>
      <c r="AN9" s="5">
        <v>7.3381586810000003</v>
      </c>
      <c r="AO9" s="5">
        <v>3.8180441140000001</v>
      </c>
      <c r="AP9" s="5">
        <v>0.80666735899999997</v>
      </c>
      <c r="AQ9" s="5">
        <v>0.24251087299999999</v>
      </c>
      <c r="AR9" s="17">
        <v>1844.5532250000001</v>
      </c>
      <c r="AS9" s="17">
        <f t="shared" si="2"/>
        <v>184.45532250000002</v>
      </c>
      <c r="AW9" s="5">
        <f t="shared" si="1"/>
        <v>4.0425422734922867</v>
      </c>
    </row>
    <row r="10" spans="1:58" ht="17" x14ac:dyDescent="0.25">
      <c r="A10" s="10" t="s">
        <v>87</v>
      </c>
      <c r="B10" s="14">
        <v>3.9113239679999996</v>
      </c>
      <c r="C10" s="14">
        <v>0.13496354013083395</v>
      </c>
      <c r="J10" s="15">
        <v>198.00468839999999</v>
      </c>
      <c r="K10" s="14">
        <f t="shared" si="0"/>
        <v>7.3267476416741948</v>
      </c>
      <c r="AE10" s="8" t="s">
        <v>18</v>
      </c>
      <c r="AF10" s="8" t="s">
        <v>134</v>
      </c>
      <c r="AH10" s="5">
        <v>51.720096269999999</v>
      </c>
      <c r="AI10" s="5">
        <v>1.0135982059999999</v>
      </c>
      <c r="AJ10" s="5">
        <v>16.699069869999999</v>
      </c>
      <c r="AK10" s="5">
        <v>9.8205535519999998</v>
      </c>
      <c r="AL10" s="5">
        <v>0.13544589400000001</v>
      </c>
      <c r="AM10" s="5">
        <v>4.2078326339999998</v>
      </c>
      <c r="AN10" s="5">
        <v>7.2727741010000004</v>
      </c>
      <c r="AO10" s="5">
        <v>3.8703500640000001</v>
      </c>
      <c r="AP10" s="5">
        <v>0.83318705999999998</v>
      </c>
      <c r="AQ10" s="5">
        <v>0.26245573500000002</v>
      </c>
      <c r="AR10" s="17">
        <v>1676.354325</v>
      </c>
      <c r="AS10" s="17">
        <f t="shared" si="2"/>
        <v>167.63543250000001</v>
      </c>
      <c r="AW10" s="5">
        <f t="shared" si="1"/>
        <v>4.0053477419354842</v>
      </c>
    </row>
    <row r="11" spans="1:58" ht="17" x14ac:dyDescent="0.25">
      <c r="A11" s="13" t="s">
        <v>88</v>
      </c>
      <c r="B11" s="14">
        <v>4.3506399330000001</v>
      </c>
      <c r="C11" s="14">
        <v>0.15012250889882162</v>
      </c>
      <c r="J11" s="15">
        <v>606.50563799999998</v>
      </c>
      <c r="K11" s="14">
        <f t="shared" si="0"/>
        <v>22.442467341488481</v>
      </c>
      <c r="AE11" s="8" t="s">
        <v>18</v>
      </c>
      <c r="AF11" s="8" t="s">
        <v>134</v>
      </c>
      <c r="AH11" s="5">
        <v>48.359413240000002</v>
      </c>
      <c r="AI11" s="5">
        <v>0.92820833999999997</v>
      </c>
      <c r="AJ11" s="5">
        <v>18.71475856</v>
      </c>
      <c r="AK11" s="5">
        <v>8.6602631690000003</v>
      </c>
      <c r="AL11" s="5">
        <v>0.14595107299999999</v>
      </c>
      <c r="AM11" s="5">
        <v>4.5466781809999999</v>
      </c>
      <c r="AN11" s="5">
        <v>9.2269264619999998</v>
      </c>
      <c r="AO11" s="5">
        <v>2.9920576830000001</v>
      </c>
      <c r="AP11" s="5">
        <v>0.60804869800000005</v>
      </c>
      <c r="AQ11" s="5">
        <v>0.17703054900000001</v>
      </c>
      <c r="AR11" s="17">
        <v>2518.3856999999998</v>
      </c>
      <c r="AS11" s="17">
        <f t="shared" si="2"/>
        <v>251.83857</v>
      </c>
      <c r="AW11" s="5">
        <f t="shared" si="1"/>
        <v>4.3211098204768588</v>
      </c>
    </row>
    <row r="12" spans="1:58" ht="17" x14ac:dyDescent="0.25">
      <c r="A12" s="13" t="s">
        <v>89</v>
      </c>
      <c r="B12" s="14">
        <v>3.6308703599999999</v>
      </c>
      <c r="C12" s="14">
        <v>0.12528625129262511</v>
      </c>
      <c r="J12" s="15">
        <v>299.22731160000001</v>
      </c>
      <c r="K12" s="14">
        <f t="shared" si="0"/>
        <v>11.072278223841337</v>
      </c>
      <c r="AE12" s="8" t="s">
        <v>18</v>
      </c>
      <c r="AF12" s="8" t="s">
        <v>134</v>
      </c>
      <c r="AH12" s="5">
        <v>54.704520119999998</v>
      </c>
      <c r="AI12" s="5">
        <v>0.97729085599999999</v>
      </c>
      <c r="AJ12" s="5">
        <v>16.37944006</v>
      </c>
      <c r="AK12" s="5">
        <v>8.5090230160000004</v>
      </c>
      <c r="AL12" s="5">
        <v>0.162661799</v>
      </c>
      <c r="AM12" s="5">
        <v>3.8401749340000002</v>
      </c>
      <c r="AN12" s="5">
        <v>5.9285969219999997</v>
      </c>
      <c r="AO12" s="5">
        <v>4.1584635250000002</v>
      </c>
      <c r="AP12" s="5">
        <v>1.180690365</v>
      </c>
      <c r="AQ12" s="5">
        <v>0.29861574699999999</v>
      </c>
      <c r="AR12" s="17">
        <v>1175.17635</v>
      </c>
      <c r="AS12" s="17">
        <f t="shared" si="2"/>
        <v>117.517635</v>
      </c>
      <c r="AW12" s="5">
        <f t="shared" si="1"/>
        <v>3.5179658274894812</v>
      </c>
    </row>
    <row r="13" spans="1:58" ht="17" x14ac:dyDescent="0.25">
      <c r="A13" s="13" t="s">
        <v>90</v>
      </c>
      <c r="B13" s="14">
        <v>3.8747005562653576</v>
      </c>
      <c r="C13" s="14">
        <v>0.13369981834766909</v>
      </c>
      <c r="J13" s="15">
        <v>395.4915184275186</v>
      </c>
      <c r="K13" s="14">
        <f t="shared" si="0"/>
        <v>14.634333021889033</v>
      </c>
      <c r="AE13" s="8" t="s">
        <v>18</v>
      </c>
      <c r="AF13" s="8" t="s">
        <v>134</v>
      </c>
      <c r="AH13" s="5">
        <v>53.014060909999998</v>
      </c>
      <c r="AI13" s="5">
        <v>1.1752869370000001</v>
      </c>
      <c r="AJ13" s="5">
        <v>17.38544014</v>
      </c>
      <c r="AK13" s="5">
        <v>9.6468184919999995</v>
      </c>
      <c r="AL13" s="5">
        <v>0.15216165000000001</v>
      </c>
      <c r="AM13" s="5">
        <v>3.5576681250000002</v>
      </c>
      <c r="AN13" s="5">
        <v>7.4794286169999999</v>
      </c>
      <c r="AO13" s="5">
        <v>3.8431764390000001</v>
      </c>
      <c r="AP13" s="5">
        <v>0.84010429099999995</v>
      </c>
      <c r="AQ13" s="5">
        <v>0.278318381</v>
      </c>
      <c r="AR13" s="17">
        <v>1736.1079500000001</v>
      </c>
      <c r="AS13" s="17">
        <f t="shared" si="2"/>
        <v>173.61079500000002</v>
      </c>
      <c r="AW13" s="5">
        <f t="shared" si="1"/>
        <v>3.995646155680225</v>
      </c>
    </row>
    <row r="14" spans="1:58" ht="17" x14ac:dyDescent="0.25">
      <c r="A14" s="13" t="s">
        <v>91</v>
      </c>
      <c r="B14" s="14">
        <v>3.7253913157894765</v>
      </c>
      <c r="C14" s="14">
        <v>0.12854777677971507</v>
      </c>
      <c r="J14" s="15">
        <v>206.45833952153126</v>
      </c>
      <c r="K14" s="14">
        <f t="shared" si="0"/>
        <v>7.639557246935115</v>
      </c>
      <c r="AE14" s="8" t="s">
        <v>18</v>
      </c>
      <c r="AF14" s="8" t="s">
        <v>134</v>
      </c>
      <c r="AH14" s="5">
        <v>51.89767226</v>
      </c>
      <c r="AI14" s="5">
        <v>1.2685736510000001</v>
      </c>
      <c r="AJ14" s="5">
        <v>18.40535904</v>
      </c>
      <c r="AK14" s="5">
        <v>9.212081349</v>
      </c>
      <c r="AL14" s="5">
        <v>0.14709261200000001</v>
      </c>
      <c r="AM14" s="5">
        <v>2.9527098779999998</v>
      </c>
      <c r="AN14" s="5">
        <v>7.8797306740000002</v>
      </c>
      <c r="AO14" s="5">
        <v>3.3812903630000002</v>
      </c>
      <c r="AP14" s="5">
        <v>0.86761998600000001</v>
      </c>
      <c r="AQ14" s="5">
        <v>0.25037965499999998</v>
      </c>
      <c r="AR14" s="17">
        <v>1716.3836249999999</v>
      </c>
      <c r="AS14" s="17">
        <f t="shared" si="2"/>
        <v>171.6383625</v>
      </c>
      <c r="AW14" s="5">
        <f t="shared" si="1"/>
        <v>3.9570547180925666</v>
      </c>
    </row>
    <row r="15" spans="1:58" ht="17" x14ac:dyDescent="0.25">
      <c r="A15" s="13" t="s">
        <v>92</v>
      </c>
      <c r="B15" s="14">
        <v>3.5729189099999998</v>
      </c>
      <c r="C15" s="14">
        <v>0.12328658751849024</v>
      </c>
      <c r="J15" s="15">
        <v>59.098647480000004</v>
      </c>
      <c r="K15" s="14">
        <f t="shared" si="0"/>
        <v>2.1868213300863668</v>
      </c>
      <c r="AE15" s="8" t="s">
        <v>18</v>
      </c>
      <c r="AF15" s="8" t="s">
        <v>134</v>
      </c>
      <c r="AH15" s="5">
        <v>54.918663440000003</v>
      </c>
      <c r="AI15" s="5">
        <v>1.256903799</v>
      </c>
      <c r="AJ15" s="5">
        <v>16.004255709999999</v>
      </c>
      <c r="AK15" s="5">
        <v>8.2210822829999994</v>
      </c>
      <c r="AL15" s="5">
        <v>0.214176901</v>
      </c>
      <c r="AM15" s="5">
        <v>3.5840061190000001</v>
      </c>
      <c r="AN15" s="5">
        <v>6.6117982670000002</v>
      </c>
      <c r="AO15" s="5">
        <v>3.5730039379999998</v>
      </c>
      <c r="AP15" s="5">
        <v>1.0633929499999999</v>
      </c>
      <c r="AQ15" s="5">
        <v>0.28702862299999998</v>
      </c>
      <c r="AR15" s="17">
        <v>878.33384999999998</v>
      </c>
      <c r="AS15" s="17">
        <f t="shared" si="2"/>
        <v>87.833385000000007</v>
      </c>
      <c r="AW15" s="5">
        <f t="shared" si="1"/>
        <v>3.6824783309957927</v>
      </c>
    </row>
    <row r="16" spans="1:58" ht="17" x14ac:dyDescent="0.25">
      <c r="A16" s="13" t="s">
        <v>93</v>
      </c>
      <c r="B16" s="14">
        <v>3.4398315989999997</v>
      </c>
      <c r="C16" s="14">
        <v>0.11869429734104481</v>
      </c>
      <c r="J16" s="15">
        <v>230.37311040000003</v>
      </c>
      <c r="K16" s="14">
        <f t="shared" si="0"/>
        <v>8.5244731171140753</v>
      </c>
      <c r="AE16" s="8" t="s">
        <v>18</v>
      </c>
      <c r="AF16" s="8" t="s">
        <v>134</v>
      </c>
      <c r="AH16" s="5">
        <v>53.21459179</v>
      </c>
      <c r="AI16" s="5">
        <v>1.1166080789999999</v>
      </c>
      <c r="AJ16" s="5">
        <v>19.197977359999999</v>
      </c>
      <c r="AK16" s="5">
        <v>7.2637885879999997</v>
      </c>
      <c r="AL16" s="5">
        <v>0.17543497</v>
      </c>
      <c r="AM16" s="5">
        <v>3.5049523530000002</v>
      </c>
      <c r="AN16" s="5">
        <v>7.1946739639999997</v>
      </c>
      <c r="AO16" s="5">
        <v>3.900061268</v>
      </c>
      <c r="AP16" s="5">
        <v>1.007628247</v>
      </c>
      <c r="AQ16" s="5">
        <v>0.233504983</v>
      </c>
      <c r="AR16" s="17">
        <v>1458.6639</v>
      </c>
      <c r="AS16" s="17">
        <f t="shared" si="2"/>
        <v>145.86639</v>
      </c>
      <c r="AW16" s="5">
        <f t="shared" si="1"/>
        <v>3.7606896956521743</v>
      </c>
    </row>
    <row r="17" spans="1:58" ht="17" x14ac:dyDescent="0.25">
      <c r="A17" s="13" t="s">
        <v>94</v>
      </c>
      <c r="B17" s="14">
        <v>3.6339713700712624</v>
      </c>
      <c r="C17" s="14">
        <v>0.12539325426671344</v>
      </c>
      <c r="J17" s="15">
        <v>58.345037529691275</v>
      </c>
      <c r="K17" s="14">
        <f t="shared" si="0"/>
        <v>2.1589355766186893</v>
      </c>
      <c r="AE17" s="8" t="s">
        <v>18</v>
      </c>
      <c r="AF17" s="8" t="s">
        <v>134</v>
      </c>
      <c r="AH17" s="5">
        <v>54.989856320000001</v>
      </c>
      <c r="AI17" s="5">
        <v>1.2771123150000001</v>
      </c>
      <c r="AJ17" s="5">
        <v>16.563021639999999</v>
      </c>
      <c r="AK17" s="5">
        <v>8.2329388399999992</v>
      </c>
      <c r="AL17" s="5">
        <v>0.10330175799999999</v>
      </c>
      <c r="AM17" s="5">
        <v>2.4306944279999998</v>
      </c>
      <c r="AN17" s="5">
        <v>7.0018521089999997</v>
      </c>
      <c r="AO17" s="5">
        <v>4.3090233849999997</v>
      </c>
      <c r="AP17" s="5">
        <v>0.97113766300000004</v>
      </c>
      <c r="AQ17" s="5">
        <v>0.26172798600000002</v>
      </c>
      <c r="AR17" s="17">
        <v>934.07624999999996</v>
      </c>
      <c r="AS17" s="17">
        <f t="shared" si="2"/>
        <v>93.407624999999996</v>
      </c>
      <c r="AW17" s="5">
        <f t="shared" si="1"/>
        <v>3.8118686353436191</v>
      </c>
    </row>
    <row r="18" spans="1:58" ht="17" x14ac:dyDescent="0.25">
      <c r="A18" s="13" t="s">
        <v>95</v>
      </c>
      <c r="B18" s="14">
        <v>4.129707512621362</v>
      </c>
      <c r="C18" s="14">
        <v>0.14249904895842158</v>
      </c>
      <c r="J18" s="15">
        <v>322.73682407767012</v>
      </c>
      <c r="K18" s="14">
        <f t="shared" si="0"/>
        <v>11.942198358028824</v>
      </c>
      <c r="AE18" s="8" t="s">
        <v>18</v>
      </c>
      <c r="AF18" s="8" t="s">
        <v>134</v>
      </c>
      <c r="AH18" s="5">
        <v>50.11189624</v>
      </c>
      <c r="AI18" s="5">
        <v>1.21554947</v>
      </c>
      <c r="AJ18" s="5">
        <v>17.842949860000001</v>
      </c>
      <c r="AK18" s="5">
        <v>9.2952054820000001</v>
      </c>
      <c r="AL18" s="5">
        <v>0.20265087400000001</v>
      </c>
      <c r="AM18" s="5">
        <v>3.3378831400000002</v>
      </c>
      <c r="AN18" s="5">
        <v>8.0335704579999998</v>
      </c>
      <c r="AO18" s="5">
        <v>3.2239792340000002</v>
      </c>
      <c r="AP18" s="5">
        <v>0.78937428099999996</v>
      </c>
      <c r="AQ18" s="5">
        <v>0.25048199500000001</v>
      </c>
      <c r="AR18" s="17">
        <v>1711.69695</v>
      </c>
      <c r="AS18" s="17">
        <f t="shared" si="2"/>
        <v>171.16969500000002</v>
      </c>
      <c r="AW18" s="5">
        <f t="shared" si="1"/>
        <v>4.0667962398316977</v>
      </c>
    </row>
    <row r="19" spans="1:58" ht="17" x14ac:dyDescent="0.25">
      <c r="A19" s="13" t="s">
        <v>96</v>
      </c>
      <c r="B19" s="14">
        <v>3.433109859</v>
      </c>
      <c r="C19" s="14">
        <v>0.11846235801981725</v>
      </c>
      <c r="J19" s="15">
        <v>74.143920960000003</v>
      </c>
      <c r="K19" s="14">
        <f t="shared" si="0"/>
        <v>2.7435400768932396</v>
      </c>
      <c r="AE19" s="8" t="s">
        <v>18</v>
      </c>
      <c r="AF19" s="8" t="s">
        <v>134</v>
      </c>
      <c r="AH19" s="5">
        <v>57.312714499999998</v>
      </c>
      <c r="AI19" s="5">
        <v>1.0312883820000001</v>
      </c>
      <c r="AJ19" s="5">
        <v>15.984917299999999</v>
      </c>
      <c r="AK19" s="5">
        <v>7.5382156079999998</v>
      </c>
      <c r="AL19" s="5">
        <v>0.158372227</v>
      </c>
      <c r="AM19" s="5">
        <v>3.251742584</v>
      </c>
      <c r="AN19" s="5">
        <v>5.7570631819999996</v>
      </c>
      <c r="AO19" s="5">
        <v>4.243383444</v>
      </c>
      <c r="AP19" s="5">
        <v>1.230057725</v>
      </c>
      <c r="AQ19" s="5">
        <v>0.33153500299999999</v>
      </c>
      <c r="AR19" s="17">
        <v>581.55060000000003</v>
      </c>
      <c r="AS19" s="17">
        <f t="shared" si="2"/>
        <v>58.155060000000006</v>
      </c>
      <c r="AW19" s="5">
        <f t="shared" si="1"/>
        <v>3.4487268934081348</v>
      </c>
    </row>
    <row r="20" spans="1:58" ht="17" x14ac:dyDescent="0.25">
      <c r="A20" s="13" t="s">
        <v>97</v>
      </c>
      <c r="B20" s="14">
        <v>3.8040263128329319</v>
      </c>
      <c r="C20" s="14">
        <v>0.13126114383035831</v>
      </c>
      <c r="J20" s="15">
        <v>300.85545878934641</v>
      </c>
      <c r="K20" s="14">
        <f t="shared" si="0"/>
        <v>11.132524391122709</v>
      </c>
      <c r="AE20" s="8" t="s">
        <v>18</v>
      </c>
      <c r="AF20" s="8" t="s">
        <v>134</v>
      </c>
      <c r="AH20" s="5">
        <v>52.707255889999999</v>
      </c>
      <c r="AI20" s="5">
        <v>1.2098329940000001</v>
      </c>
      <c r="AJ20" s="5">
        <v>18.068559659999998</v>
      </c>
      <c r="AK20" s="5">
        <v>7.9758922310000004</v>
      </c>
      <c r="AL20" s="5">
        <v>0.136934421</v>
      </c>
      <c r="AM20" s="5">
        <v>2.608008404</v>
      </c>
      <c r="AN20" s="5">
        <v>7.4416996449999999</v>
      </c>
      <c r="AO20" s="5">
        <v>3.7728358919999998</v>
      </c>
      <c r="AP20" s="5">
        <v>0.96668305399999999</v>
      </c>
      <c r="AQ20" s="5">
        <v>0.27164356200000001</v>
      </c>
      <c r="AR20" s="17">
        <v>1515.253575</v>
      </c>
      <c r="AS20" s="17">
        <f t="shared" si="2"/>
        <v>151.52535750000001</v>
      </c>
      <c r="AW20" s="5">
        <f t="shared" si="1"/>
        <v>3.8181163338008419</v>
      </c>
    </row>
    <row r="21" spans="1:58" ht="17" x14ac:dyDescent="0.25">
      <c r="A21" s="13" t="s">
        <v>98</v>
      </c>
      <c r="B21" s="14">
        <v>3.7039891805825262</v>
      </c>
      <c r="C21" s="14">
        <v>0.1278092780111342</v>
      </c>
      <c r="J21" s="15">
        <v>223.82413048543702</v>
      </c>
      <c r="K21" s="14">
        <f t="shared" si="0"/>
        <v>8.2821418696465212</v>
      </c>
      <c r="AE21" s="8" t="s">
        <v>18</v>
      </c>
      <c r="AF21" s="8" t="s">
        <v>134</v>
      </c>
      <c r="AH21" s="5">
        <v>52.001013870000001</v>
      </c>
      <c r="AI21" s="5">
        <v>1.212201984</v>
      </c>
      <c r="AJ21" s="5">
        <v>17.00781018</v>
      </c>
      <c r="AK21" s="5">
        <v>9.2049299310000006</v>
      </c>
      <c r="AL21" s="5">
        <v>0.186106099</v>
      </c>
      <c r="AM21" s="5">
        <v>3.4783756459999999</v>
      </c>
      <c r="AN21" s="5">
        <v>7.976161029</v>
      </c>
      <c r="AO21" s="5">
        <v>3.739463459</v>
      </c>
      <c r="AP21" s="5">
        <v>0.84087044</v>
      </c>
      <c r="AQ21" s="5">
        <v>0.20300776500000001</v>
      </c>
      <c r="AR21" s="17">
        <v>1640.7391500000001</v>
      </c>
      <c r="AS21" s="17">
        <f t="shared" si="2"/>
        <v>164.07391500000003</v>
      </c>
      <c r="AW21" s="5">
        <f t="shared" si="1"/>
        <v>3.9945716129032265</v>
      </c>
    </row>
    <row r="22" spans="1:58" s="8" customFormat="1" ht="17" x14ac:dyDescent="0.25">
      <c r="A22" s="8" t="s">
        <v>99</v>
      </c>
      <c r="B22" s="5">
        <v>4.2482538125120204</v>
      </c>
      <c r="C22" s="5">
        <v>0.39148836911701501</v>
      </c>
      <c r="D22" s="5">
        <v>2.1443102975411001</v>
      </c>
      <c r="E22" s="5">
        <v>0.36373704361829101</v>
      </c>
      <c r="F22" s="5">
        <v>2052.41163869095</v>
      </c>
      <c r="G22" s="5">
        <v>152.576473701212</v>
      </c>
      <c r="H22" s="5">
        <v>1879.06627098789</v>
      </c>
      <c r="I22" s="5">
        <v>142.663071793173</v>
      </c>
      <c r="J22" s="5">
        <f t="shared" ref="J22" si="3">AVERAGE(H22,F22)</f>
        <v>1965.7389548394199</v>
      </c>
      <c r="K22" s="5">
        <f t="shared" ref="K22" si="4">SQRT((G22^2)+(I22^2))/2</f>
        <v>104.44176892000714</v>
      </c>
      <c r="M22" s="5">
        <f>B22-D22</f>
        <v>2.1039435149709202</v>
      </c>
      <c r="N22" s="5">
        <f>B22-R22</f>
        <v>0.85841278096816032</v>
      </c>
      <c r="O22" s="5">
        <f t="shared" ref="O22:O23" si="5">SQRT((C22^2)+(E22^2))</f>
        <v>0.53438542275596812</v>
      </c>
      <c r="Q22" s="8" t="s">
        <v>20</v>
      </c>
      <c r="R22" s="5">
        <v>3.3898410315438601</v>
      </c>
      <c r="S22" s="5">
        <v>0.79337705727479102</v>
      </c>
      <c r="T22" s="5">
        <v>4.03690124915871</v>
      </c>
      <c r="U22" s="5">
        <v>1.0154813008382799</v>
      </c>
      <c r="V22" s="5">
        <f t="shared" ref="V22:V44" si="6">R22+T22</f>
        <v>7.4267422807025696</v>
      </c>
      <c r="W22" s="5">
        <f t="shared" ref="W22" si="7">D22+T22</f>
        <v>6.1812115466998101</v>
      </c>
      <c r="X22" s="8">
        <f t="shared" ref="X22:X44" si="8">SQRT((S22^2+U22^2))</f>
        <v>1.2886618747220746</v>
      </c>
      <c r="Y22" s="8">
        <f t="shared" ref="Y22" si="9">SQRT((E22^2+U22^2))</f>
        <v>1.0786597745593278</v>
      </c>
      <c r="Z22" s="5">
        <v>14.3136593865988</v>
      </c>
      <c r="AA22" s="5">
        <v>27.2011949244948</v>
      </c>
      <c r="AB22" s="8" t="s">
        <v>18</v>
      </c>
      <c r="AC22" s="8" t="s">
        <v>18</v>
      </c>
      <c r="AE22" s="8" t="s">
        <v>20</v>
      </c>
      <c r="AF22" s="8" t="s">
        <v>122</v>
      </c>
      <c r="AH22" s="5">
        <v>48.616066670000002</v>
      </c>
      <c r="AI22" s="5">
        <v>0.75009999999999999</v>
      </c>
      <c r="AJ22" s="5">
        <v>16.802700000000002</v>
      </c>
      <c r="AK22" s="5">
        <v>10.8245</v>
      </c>
      <c r="AL22" s="5">
        <v>0.1925</v>
      </c>
      <c r="AM22" s="5">
        <v>6.2087000000000003</v>
      </c>
      <c r="AN22" s="5">
        <v>7.9134666669999998</v>
      </c>
      <c r="AO22" s="5">
        <v>2.7855333330000001</v>
      </c>
      <c r="AP22" s="5">
        <v>0.58253333299999999</v>
      </c>
      <c r="AQ22" s="5">
        <v>0.19170000000000001</v>
      </c>
      <c r="AR22" s="18">
        <v>1081.08</v>
      </c>
      <c r="AS22" s="17">
        <f t="shared" si="2"/>
        <v>108.108</v>
      </c>
      <c r="AW22" s="5">
        <f t="shared" si="1"/>
        <v>4.3568957461430582</v>
      </c>
      <c r="AY22" s="4">
        <f t="shared" ref="AY22:AY23" si="10">R22</f>
        <v>3.3898410315438601</v>
      </c>
      <c r="AZ22" s="4">
        <f t="shared" ref="AZ22:AZ23" si="11">T22</f>
        <v>4.03690124915871</v>
      </c>
      <c r="BA22" s="4">
        <f t="shared" ref="BA22:BA23" si="12">V22</f>
        <v>7.4267422807025696</v>
      </c>
      <c r="BB22" s="4">
        <f t="shared" ref="BB22:BB23" si="13">W22</f>
        <v>6.1812115466998101</v>
      </c>
      <c r="BC22" s="4">
        <f t="shared" ref="BC22:BC23" si="14">S22</f>
        <v>0.79337705727479102</v>
      </c>
      <c r="BD22" s="4">
        <f t="shared" ref="BD22:BD23" si="15">U22</f>
        <v>1.0154813008382799</v>
      </c>
      <c r="BE22" s="3">
        <f t="shared" ref="BE22:BE23" si="16">X22</f>
        <v>1.2886618747220746</v>
      </c>
      <c r="BF22" s="3">
        <f t="shared" ref="BF22:BF23" si="17">Y22</f>
        <v>1.0786597745593278</v>
      </c>
    </row>
    <row r="23" spans="1:58" s="8" customFormat="1" ht="17" x14ac:dyDescent="0.25">
      <c r="A23" s="8" t="s">
        <v>100</v>
      </c>
      <c r="B23" s="5">
        <v>3.5376815461209499</v>
      </c>
      <c r="C23" s="5">
        <v>0.32296228452737402</v>
      </c>
      <c r="D23" s="5">
        <v>1.89709441815891</v>
      </c>
      <c r="E23" s="5">
        <v>0.33977105586408701</v>
      </c>
      <c r="F23" s="5">
        <v>360.93180813553897</v>
      </c>
      <c r="G23" s="5">
        <v>53.328888446042903</v>
      </c>
      <c r="H23" s="5">
        <v>378.09879994797899</v>
      </c>
      <c r="I23" s="5">
        <v>56.612759466132701</v>
      </c>
      <c r="J23" s="5">
        <f t="shared" ref="J23:J44" si="18">AVERAGE(H23,F23)</f>
        <v>369.51530404175901</v>
      </c>
      <c r="K23" s="5">
        <f t="shared" ref="K23:K44" si="19">SQRT((G23^2)+(I23^2))/2</f>
        <v>38.887577956401081</v>
      </c>
      <c r="M23" s="5">
        <f t="shared" ref="M23:M24" si="20">B23-D23</f>
        <v>1.6405871279620399</v>
      </c>
      <c r="N23" s="5">
        <f t="shared" ref="N23:N24" si="21">B23-R23</f>
        <v>-0.17721370267291991</v>
      </c>
      <c r="O23" s="5">
        <f t="shared" si="5"/>
        <v>0.4687739408607704</v>
      </c>
      <c r="Q23" s="8" t="s">
        <v>20</v>
      </c>
      <c r="R23" s="5">
        <v>3.7148952487938698</v>
      </c>
      <c r="S23" s="5">
        <v>0.971676144884703</v>
      </c>
      <c r="T23" s="5">
        <v>3.0084543043643301</v>
      </c>
      <c r="U23" s="5">
        <v>0.84811028304857505</v>
      </c>
      <c r="V23" s="5">
        <f t="shared" si="6"/>
        <v>6.7233495531581999</v>
      </c>
      <c r="W23" s="5">
        <f t="shared" ref="W23:W44" si="22">D23+T23</f>
        <v>4.9055487225232399</v>
      </c>
      <c r="X23" s="8">
        <f t="shared" si="8"/>
        <v>1.2897463249611267</v>
      </c>
      <c r="Y23" s="8">
        <f t="shared" ref="Y23:Y44" si="23">SQRT((E23^2+U23^2))</f>
        <v>0.9136385623515082</v>
      </c>
      <c r="Z23" s="5">
        <v>4.9879020875761402</v>
      </c>
      <c r="AA23" s="5">
        <v>6.1860406188122399</v>
      </c>
      <c r="AB23" s="8" t="s">
        <v>18</v>
      </c>
      <c r="AC23" s="8" t="s">
        <v>18</v>
      </c>
      <c r="AE23" s="8" t="s">
        <v>20</v>
      </c>
      <c r="AF23" s="8" t="s">
        <v>122</v>
      </c>
      <c r="AH23" s="5">
        <v>48.078335000000003</v>
      </c>
      <c r="AI23" s="5">
        <v>1.091845</v>
      </c>
      <c r="AJ23" s="5">
        <v>15.14696</v>
      </c>
      <c r="AK23" s="5">
        <v>11.9254</v>
      </c>
      <c r="AL23" s="5">
        <v>0.23463500000000001</v>
      </c>
      <c r="AM23" s="5">
        <v>6.4929699999999997</v>
      </c>
      <c r="AN23" s="5">
        <v>7.0504850000000001</v>
      </c>
      <c r="AO23" s="5">
        <v>3.1489349999999998</v>
      </c>
      <c r="AP23" s="5">
        <v>0.77897499999999997</v>
      </c>
      <c r="AQ23" s="5">
        <v>0.182175</v>
      </c>
      <c r="AR23" s="18">
        <v>1119.99387</v>
      </c>
      <c r="AS23" s="17">
        <f t="shared" si="2"/>
        <v>111.99938700000001</v>
      </c>
      <c r="AW23" s="5">
        <f t="shared" si="1"/>
        <v>4.0813814866760172</v>
      </c>
      <c r="AY23" s="4">
        <f t="shared" si="10"/>
        <v>3.7148952487938698</v>
      </c>
      <c r="AZ23" s="4">
        <f t="shared" si="11"/>
        <v>3.0084543043643301</v>
      </c>
      <c r="BA23" s="4">
        <f t="shared" si="12"/>
        <v>6.7233495531581999</v>
      </c>
      <c r="BB23" s="4">
        <f t="shared" si="13"/>
        <v>4.9055487225232399</v>
      </c>
      <c r="BC23" s="4">
        <f t="shared" si="14"/>
        <v>0.971676144884703</v>
      </c>
      <c r="BD23" s="4">
        <f t="shared" si="15"/>
        <v>0.84811028304857505</v>
      </c>
      <c r="BE23" s="3">
        <f t="shared" si="16"/>
        <v>1.2897463249611267</v>
      </c>
      <c r="BF23" s="3">
        <f t="shared" si="17"/>
        <v>0.9136385623515082</v>
      </c>
    </row>
    <row r="24" spans="1:58" s="8" customFormat="1" ht="17" x14ac:dyDescent="0.25">
      <c r="A24" s="8" t="s">
        <v>101</v>
      </c>
      <c r="B24" s="5">
        <v>3.9721146018832498</v>
      </c>
      <c r="C24" s="5">
        <v>0.56601494841357802</v>
      </c>
      <c r="D24" s="5">
        <v>1.7888423966485001</v>
      </c>
      <c r="E24" s="5">
        <v>0.38320549607045101</v>
      </c>
      <c r="F24" s="5">
        <v>1031.2834485399401</v>
      </c>
      <c r="G24" s="5">
        <v>169.40020374222999</v>
      </c>
      <c r="H24" s="5">
        <v>869.78954977532806</v>
      </c>
      <c r="I24" s="5">
        <v>157.448491541187</v>
      </c>
      <c r="J24" s="5">
        <f t="shared" si="18"/>
        <v>950.53649915763413</v>
      </c>
      <c r="K24" s="5">
        <f t="shared" si="19"/>
        <v>115.63569573936098</v>
      </c>
      <c r="M24" s="5">
        <f t="shared" si="20"/>
        <v>2.1832722052347497</v>
      </c>
      <c r="N24" s="5">
        <f t="shared" si="21"/>
        <v>1.1050407657278698</v>
      </c>
      <c r="O24" s="5">
        <f t="shared" ref="O24:O79" si="24">SQRT((C24^2)+(E24^2))</f>
        <v>0.68353447173220594</v>
      </c>
      <c r="Q24" s="8" t="s">
        <v>18</v>
      </c>
      <c r="R24" s="5">
        <v>2.86707383615538</v>
      </c>
      <c r="S24" s="5">
        <v>0.83062301956062001</v>
      </c>
      <c r="T24" s="5">
        <v>3.5685648318648702</v>
      </c>
      <c r="U24" s="5">
        <v>1.0925373894246799</v>
      </c>
      <c r="V24" s="5">
        <f t="shared" si="6"/>
        <v>6.4356386680202498</v>
      </c>
      <c r="W24" s="5">
        <f t="shared" si="22"/>
        <v>5.3574072285133703</v>
      </c>
      <c r="X24" s="8">
        <f t="shared" si="8"/>
        <v>1.372433075932993</v>
      </c>
      <c r="Y24" s="8">
        <f t="shared" si="23"/>
        <v>1.1577929000946132</v>
      </c>
      <c r="Z24" s="5">
        <v>3.1040850236881399</v>
      </c>
      <c r="AA24" s="5">
        <v>3.9810819291619599</v>
      </c>
      <c r="AB24" s="8" t="s">
        <v>20</v>
      </c>
      <c r="AC24" s="8" t="s">
        <v>20</v>
      </c>
      <c r="AE24" s="8" t="s">
        <v>20</v>
      </c>
      <c r="AF24" s="8" t="s">
        <v>122</v>
      </c>
      <c r="AH24" s="5">
        <v>48.52613667</v>
      </c>
      <c r="AI24" s="5">
        <v>1.0275066669999999</v>
      </c>
      <c r="AJ24" s="5">
        <v>15.17234</v>
      </c>
      <c r="AK24" s="5">
        <v>11.96903</v>
      </c>
      <c r="AL24" s="5">
        <v>0.236006667</v>
      </c>
      <c r="AM24" s="5">
        <v>6.4099133330000004</v>
      </c>
      <c r="AN24" s="5">
        <v>7.2899500000000002</v>
      </c>
      <c r="AO24" s="5">
        <v>3.3674166670000001</v>
      </c>
      <c r="AP24" s="5">
        <v>0.72165999999999997</v>
      </c>
      <c r="AQ24" s="5">
        <v>0.17909666699999999</v>
      </c>
      <c r="AR24" s="18">
        <v>1087.7199699999999</v>
      </c>
      <c r="AS24" s="17">
        <f t="shared" si="2"/>
        <v>108.771997</v>
      </c>
      <c r="AW24" s="5">
        <f t="shared" si="1"/>
        <v>4.1617671809256667</v>
      </c>
      <c r="AY24" s="4"/>
      <c r="AZ24" s="4"/>
      <c r="BA24" s="4"/>
      <c r="BB24" s="4"/>
      <c r="BC24" s="4"/>
      <c r="BD24" s="4"/>
      <c r="BE24" s="3"/>
      <c r="BF24" s="3"/>
    </row>
    <row r="25" spans="1:58" s="8" customFormat="1" ht="17" x14ac:dyDescent="0.25">
      <c r="A25" s="8" t="s">
        <v>102</v>
      </c>
      <c r="B25" s="5">
        <v>3.4066290311009202</v>
      </c>
      <c r="C25" s="5">
        <v>0.32948688673585602</v>
      </c>
      <c r="D25" s="5">
        <v>1.7511784025222901</v>
      </c>
      <c r="E25" s="5">
        <v>0.30292460010219702</v>
      </c>
      <c r="F25" s="5">
        <v>929.53891216669695</v>
      </c>
      <c r="G25" s="5">
        <v>95.470084867826898</v>
      </c>
      <c r="H25" s="5">
        <v>892.99794153608002</v>
      </c>
      <c r="I25" s="5">
        <v>97.224380454227401</v>
      </c>
      <c r="J25" s="5">
        <f t="shared" si="18"/>
        <v>911.26842685138854</v>
      </c>
      <c r="K25" s="5">
        <f t="shared" si="19"/>
        <v>68.130604832517136</v>
      </c>
      <c r="M25" s="5">
        <f t="shared" ref="M25:M44" si="25">B25-D25</f>
        <v>1.6554506285786301</v>
      </c>
      <c r="N25" s="5">
        <f t="shared" ref="N25:N44" si="26">B25-R25</f>
        <v>1.3534192353046901</v>
      </c>
      <c r="O25" s="5">
        <f t="shared" si="24"/>
        <v>0.44757672177847097</v>
      </c>
      <c r="Q25" s="8" t="s">
        <v>18</v>
      </c>
      <c r="R25" s="5">
        <v>2.0532097957962301</v>
      </c>
      <c r="S25" s="5">
        <v>0.48566718296328698</v>
      </c>
      <c r="T25" s="5">
        <v>1.7077110628204</v>
      </c>
      <c r="U25" s="5">
        <v>0.43668368550476799</v>
      </c>
      <c r="V25" s="5">
        <f t="shared" si="6"/>
        <v>3.7609208586166298</v>
      </c>
      <c r="W25" s="5">
        <f t="shared" si="22"/>
        <v>3.4588894653426898</v>
      </c>
      <c r="X25" s="8">
        <f t="shared" si="8"/>
        <v>0.6531196320686754</v>
      </c>
      <c r="Y25" s="8">
        <f t="shared" si="23"/>
        <v>0.53146585453169337</v>
      </c>
      <c r="Z25" s="5">
        <v>10.254940154225</v>
      </c>
      <c r="AA25" s="5">
        <v>16.121788114674199</v>
      </c>
      <c r="AB25" s="8" t="s">
        <v>18</v>
      </c>
      <c r="AC25" s="8" t="s">
        <v>18</v>
      </c>
      <c r="AE25" s="8" t="s">
        <v>20</v>
      </c>
      <c r="AF25" s="8" t="s">
        <v>122</v>
      </c>
      <c r="AH25" s="5">
        <v>50.303863329999999</v>
      </c>
      <c r="AI25" s="5">
        <v>1.095066667</v>
      </c>
      <c r="AJ25" s="5">
        <v>15.384643329999999</v>
      </c>
      <c r="AK25" s="5">
        <v>10.46514333</v>
      </c>
      <c r="AL25" s="5">
        <v>0.19989999999999999</v>
      </c>
      <c r="AM25" s="5">
        <v>5.9941266669999997</v>
      </c>
      <c r="AN25" s="5">
        <v>6.9341499999999998</v>
      </c>
      <c r="AO25" s="5">
        <v>3.4583266670000001</v>
      </c>
      <c r="AP25" s="5">
        <v>0.81214666700000004</v>
      </c>
      <c r="AQ25" s="5">
        <v>0.19588333299999999</v>
      </c>
      <c r="AR25" s="18">
        <v>915.83158000000003</v>
      </c>
      <c r="AS25" s="17">
        <f t="shared" si="2"/>
        <v>91.583158000000012</v>
      </c>
      <c r="AW25" s="5">
        <f t="shared" si="1"/>
        <v>4.0348574095371674</v>
      </c>
      <c r="AY25" s="4">
        <f>R25</f>
        <v>2.0532097957962301</v>
      </c>
      <c r="AZ25" s="4">
        <f>T25</f>
        <v>1.7077110628204</v>
      </c>
      <c r="BA25" s="4">
        <f>V25</f>
        <v>3.7609208586166298</v>
      </c>
      <c r="BB25" s="4">
        <f>W25</f>
        <v>3.4588894653426898</v>
      </c>
      <c r="BC25" s="4">
        <f>S25</f>
        <v>0.48566718296328698</v>
      </c>
      <c r="BD25" s="4">
        <f>U25</f>
        <v>0.43668368550476799</v>
      </c>
      <c r="BE25" s="3">
        <f>X25</f>
        <v>0.6531196320686754</v>
      </c>
      <c r="BF25" s="3">
        <f>Y25</f>
        <v>0.53146585453169337</v>
      </c>
    </row>
    <row r="26" spans="1:58" s="8" customFormat="1" ht="17" x14ac:dyDescent="0.25">
      <c r="A26" s="8" t="s">
        <v>103</v>
      </c>
      <c r="B26" s="5">
        <v>2.9174559760357099</v>
      </c>
      <c r="C26" s="5">
        <v>0.314007706901623</v>
      </c>
      <c r="D26" s="5">
        <v>1.3519286115065601</v>
      </c>
      <c r="E26" s="5">
        <v>0.26338346405174701</v>
      </c>
      <c r="F26" s="5">
        <v>1039.21651287182</v>
      </c>
      <c r="G26" s="5">
        <v>117.516852156563</v>
      </c>
      <c r="H26" s="5">
        <v>1053.3698921436001</v>
      </c>
      <c r="I26" s="5">
        <v>123.552066049502</v>
      </c>
      <c r="J26" s="5">
        <f t="shared" si="18"/>
        <v>1046.29320250771</v>
      </c>
      <c r="K26" s="5">
        <f t="shared" si="19"/>
        <v>85.257438921609634</v>
      </c>
      <c r="M26" s="5">
        <f t="shared" si="25"/>
        <v>1.5655273645291499</v>
      </c>
      <c r="N26" s="5">
        <f t="shared" si="26"/>
        <v>0.10897569096138016</v>
      </c>
      <c r="O26" s="5">
        <f t="shared" si="24"/>
        <v>0.40984349345758009</v>
      </c>
      <c r="Q26" s="8" t="s">
        <v>18</v>
      </c>
      <c r="R26" s="5">
        <v>2.8084802850743298</v>
      </c>
      <c r="S26" s="5">
        <v>0.80649515951588102</v>
      </c>
      <c r="T26" s="5">
        <v>2.09211503221999</v>
      </c>
      <c r="U26" s="5">
        <v>0.62097146843607998</v>
      </c>
      <c r="V26" s="5">
        <f t="shared" si="6"/>
        <v>4.9005953172943197</v>
      </c>
      <c r="W26" s="5">
        <f t="shared" si="22"/>
        <v>3.44404364372655</v>
      </c>
      <c r="X26" s="8">
        <f t="shared" si="8"/>
        <v>1.0178605046538587</v>
      </c>
      <c r="Y26" s="8">
        <f t="shared" si="23"/>
        <v>0.67451939464151756</v>
      </c>
      <c r="Z26" s="5">
        <v>2.5970959875675801</v>
      </c>
      <c r="AA26" s="5">
        <v>3.0598562613096898</v>
      </c>
      <c r="AB26" s="8" t="s">
        <v>20</v>
      </c>
      <c r="AC26" s="8" t="s">
        <v>20</v>
      </c>
      <c r="AE26" s="8" t="s">
        <v>20</v>
      </c>
      <c r="AF26" s="8" t="s">
        <v>122</v>
      </c>
      <c r="AH26" s="5">
        <v>48.148863329999998</v>
      </c>
      <c r="AI26" s="5">
        <v>1.0339400000000001</v>
      </c>
      <c r="AJ26" s="5">
        <v>14.80353333</v>
      </c>
      <c r="AK26" s="5">
        <v>12.978503330000001</v>
      </c>
      <c r="AL26" s="5">
        <v>0.25578666700000002</v>
      </c>
      <c r="AM26" s="5">
        <v>6.867806667</v>
      </c>
      <c r="AN26" s="5">
        <v>6.6879499999999998</v>
      </c>
      <c r="AO26" s="5">
        <v>3.2896733330000001</v>
      </c>
      <c r="AP26" s="5">
        <v>0.71814666699999996</v>
      </c>
      <c r="AQ26" s="5">
        <v>0.19263666700000001</v>
      </c>
      <c r="AR26" s="18">
        <v>1135.4342999999999</v>
      </c>
      <c r="AS26" s="17">
        <f t="shared" si="2"/>
        <v>113.54343</v>
      </c>
      <c r="AW26" s="5">
        <f t="shared" si="1"/>
        <v>4.1666947166900421</v>
      </c>
      <c r="AY26" s="4"/>
      <c r="AZ26" s="4"/>
      <c r="BA26" s="4"/>
      <c r="BB26" s="4"/>
      <c r="BC26" s="4"/>
      <c r="BD26" s="4"/>
      <c r="BE26" s="3"/>
      <c r="BF26" s="3"/>
    </row>
    <row r="27" spans="1:58" s="8" customFormat="1" ht="17" x14ac:dyDescent="0.25">
      <c r="A27" s="8" t="s">
        <v>104</v>
      </c>
      <c r="B27" s="5">
        <v>4.1497396835233999</v>
      </c>
      <c r="C27" s="5">
        <v>0.40268081155276902</v>
      </c>
      <c r="D27" s="5">
        <v>1.9380179902727399</v>
      </c>
      <c r="E27" s="5">
        <v>0.36356711475985598</v>
      </c>
      <c r="F27" s="5">
        <v>773.63767284189498</v>
      </c>
      <c r="G27" s="5">
        <v>86.672921132614306</v>
      </c>
      <c r="H27" s="5">
        <v>755.305743026595</v>
      </c>
      <c r="I27" s="5">
        <v>89.451429222191507</v>
      </c>
      <c r="J27" s="5">
        <f t="shared" si="18"/>
        <v>764.47170793424493</v>
      </c>
      <c r="K27" s="5">
        <f t="shared" si="19"/>
        <v>62.277109453540625</v>
      </c>
      <c r="M27" s="5">
        <f t="shared" si="25"/>
        <v>2.2117216932506603</v>
      </c>
      <c r="N27" s="5">
        <f t="shared" si="26"/>
        <v>1.1850145707384998</v>
      </c>
      <c r="O27" s="5">
        <f t="shared" si="24"/>
        <v>0.54252454592175181</v>
      </c>
      <c r="Q27" s="8" t="s">
        <v>20</v>
      </c>
      <c r="R27" s="5">
        <v>2.9647251127849001</v>
      </c>
      <c r="S27" s="5">
        <v>0.84438577191169095</v>
      </c>
      <c r="T27" s="5">
        <v>2.3192927048015299</v>
      </c>
      <c r="U27" s="5">
        <v>0.67674737098566895</v>
      </c>
      <c r="V27" s="5">
        <f t="shared" si="6"/>
        <v>5.2840178175864301</v>
      </c>
      <c r="W27" s="5">
        <f t="shared" si="22"/>
        <v>4.2573106950742696</v>
      </c>
      <c r="X27" s="8">
        <f t="shared" si="8"/>
        <v>1.0821156758604491</v>
      </c>
      <c r="Y27" s="8">
        <f t="shared" si="23"/>
        <v>0.76822395892787732</v>
      </c>
      <c r="Z27" s="5">
        <v>3.2861987088857001</v>
      </c>
      <c r="AA27" s="5">
        <v>6.4125739858139301</v>
      </c>
      <c r="AB27" s="8" t="s">
        <v>20</v>
      </c>
      <c r="AC27" s="8" t="s">
        <v>18</v>
      </c>
      <c r="AE27" s="8" t="s">
        <v>20</v>
      </c>
      <c r="AF27" s="8" t="s">
        <v>122</v>
      </c>
      <c r="AH27" s="5">
        <v>49.047629999999998</v>
      </c>
      <c r="AI27" s="5">
        <v>1.163375</v>
      </c>
      <c r="AJ27" s="5">
        <v>14.226940000000001</v>
      </c>
      <c r="AK27" s="5">
        <v>13.550352500000001</v>
      </c>
      <c r="AL27" s="5">
        <v>0.2379</v>
      </c>
      <c r="AM27" s="5">
        <v>6.3773850000000003</v>
      </c>
      <c r="AN27" s="5">
        <v>6.5852500000000003</v>
      </c>
      <c r="AO27" s="5">
        <v>3.449335</v>
      </c>
      <c r="AP27" s="5">
        <v>0.73870999999999998</v>
      </c>
      <c r="AQ27" s="5">
        <v>0.19409000000000001</v>
      </c>
      <c r="AR27" s="18">
        <v>1097.93434</v>
      </c>
      <c r="AS27" s="17">
        <f t="shared" si="2"/>
        <v>109.793434</v>
      </c>
      <c r="AW27" s="5">
        <f t="shared" si="1"/>
        <v>4.1378541374474054</v>
      </c>
      <c r="AY27" s="4"/>
      <c r="AZ27" s="4"/>
      <c r="BA27" s="4"/>
      <c r="BB27" s="4"/>
      <c r="BC27" s="4"/>
      <c r="BD27" s="4"/>
      <c r="BE27" s="3"/>
      <c r="BF27" s="3"/>
    </row>
    <row r="28" spans="1:58" s="8" customFormat="1" ht="17" x14ac:dyDescent="0.25">
      <c r="A28" s="8" t="s">
        <v>105</v>
      </c>
      <c r="B28" s="5">
        <v>4.1777720367356501</v>
      </c>
      <c r="C28" s="5">
        <v>0.44487099936980701</v>
      </c>
      <c r="D28" s="5">
        <v>1.8849729847682299</v>
      </c>
      <c r="E28" s="5">
        <v>0.34415992163774001</v>
      </c>
      <c r="F28" s="5">
        <v>759.91420706233805</v>
      </c>
      <c r="G28" s="5">
        <v>94.394093087873202</v>
      </c>
      <c r="H28" s="5">
        <v>885.27731554540105</v>
      </c>
      <c r="I28" s="5">
        <v>105.95512949725899</v>
      </c>
      <c r="J28" s="5">
        <f t="shared" si="18"/>
        <v>822.59576130386949</v>
      </c>
      <c r="K28" s="5">
        <f t="shared" si="19"/>
        <v>70.951980727572007</v>
      </c>
      <c r="M28" s="5">
        <f t="shared" si="25"/>
        <v>2.2927990519674202</v>
      </c>
      <c r="N28" s="5">
        <f t="shared" si="26"/>
        <v>1.1387007220442502</v>
      </c>
      <c r="O28" s="5">
        <f t="shared" si="24"/>
        <v>0.56245556068189617</v>
      </c>
      <c r="Q28" s="8" t="s">
        <v>18</v>
      </c>
      <c r="R28" s="5">
        <v>3.0390713146913999</v>
      </c>
      <c r="S28" s="5">
        <v>0.76158402614369602</v>
      </c>
      <c r="T28" s="5">
        <v>2.2447932284211798</v>
      </c>
      <c r="U28" s="5">
        <v>0.615373109144292</v>
      </c>
      <c r="V28" s="5">
        <f t="shared" si="6"/>
        <v>5.2838645431125801</v>
      </c>
      <c r="W28" s="5">
        <f t="shared" si="22"/>
        <v>4.1297662131894093</v>
      </c>
      <c r="X28" s="8">
        <f t="shared" si="8"/>
        <v>0.97912935424036518</v>
      </c>
      <c r="Y28" s="8">
        <f t="shared" si="23"/>
        <v>0.70507454578903084</v>
      </c>
      <c r="Z28" s="5">
        <v>11.9541559506804</v>
      </c>
      <c r="AA28" s="5">
        <v>5.6285640924910103</v>
      </c>
      <c r="AB28" s="8" t="s">
        <v>18</v>
      </c>
      <c r="AC28" s="8" t="s">
        <v>18</v>
      </c>
      <c r="AE28" s="8" t="s">
        <v>20</v>
      </c>
      <c r="AF28" s="8" t="s">
        <v>122</v>
      </c>
      <c r="AH28" s="5">
        <v>49.827816669999997</v>
      </c>
      <c r="AI28" s="5">
        <v>1.04396</v>
      </c>
      <c r="AJ28" s="5">
        <v>15.14250667</v>
      </c>
      <c r="AK28" s="5">
        <v>11.5389</v>
      </c>
      <c r="AL28" s="5">
        <v>0.23426</v>
      </c>
      <c r="AM28" s="5">
        <v>6.3591666670000002</v>
      </c>
      <c r="AN28" s="5">
        <v>7.0268266669999999</v>
      </c>
      <c r="AO28" s="5">
        <v>3.0568366669999998</v>
      </c>
      <c r="AP28" s="5">
        <v>0.76019000000000003</v>
      </c>
      <c r="AQ28" s="5">
        <v>0.18921666700000001</v>
      </c>
      <c r="AR28" s="18">
        <v>1014.84717</v>
      </c>
      <c r="AS28" s="17">
        <f t="shared" si="2"/>
        <v>101.484717</v>
      </c>
      <c r="AW28" s="5">
        <f t="shared" si="1"/>
        <v>4.1077279102384292</v>
      </c>
      <c r="AY28" s="4">
        <f t="shared" ref="AY28:AY39" si="27">R28</f>
        <v>3.0390713146913999</v>
      </c>
      <c r="AZ28" s="4">
        <f t="shared" ref="AZ28:AZ39" si="28">T28</f>
        <v>2.2447932284211798</v>
      </c>
      <c r="BA28" s="4">
        <f t="shared" ref="BA28:BA39" si="29">V28</f>
        <v>5.2838645431125801</v>
      </c>
      <c r="BB28" s="4">
        <f t="shared" ref="BB28:BB39" si="30">W28</f>
        <v>4.1297662131894093</v>
      </c>
      <c r="BC28" s="4">
        <f t="shared" ref="BC28:BC39" si="31">S28</f>
        <v>0.76158402614369602</v>
      </c>
      <c r="BD28" s="4">
        <f t="shared" ref="BD28:BD39" si="32">U28</f>
        <v>0.615373109144292</v>
      </c>
      <c r="BE28" s="3">
        <f t="shared" ref="BE28:BE39" si="33">X28</f>
        <v>0.97912935424036518</v>
      </c>
      <c r="BF28" s="3">
        <f t="shared" ref="BF28:BF39" si="34">Y28</f>
        <v>0.70507454578903084</v>
      </c>
    </row>
    <row r="29" spans="1:58" s="8" customFormat="1" ht="17" x14ac:dyDescent="0.25">
      <c r="A29" s="8" t="s">
        <v>106</v>
      </c>
      <c r="B29" s="5">
        <v>2.49625084675221</v>
      </c>
      <c r="C29" s="5">
        <v>0.22781339863879399</v>
      </c>
      <c r="D29" s="5">
        <v>0.62312045336747102</v>
      </c>
      <c r="E29" s="5">
        <v>0.10995703797138801</v>
      </c>
      <c r="F29" s="5">
        <v>843.32432269010496</v>
      </c>
      <c r="G29" s="5">
        <v>70.942754897597297</v>
      </c>
      <c r="H29" s="5">
        <v>747.48722076378601</v>
      </c>
      <c r="I29" s="5">
        <v>69.364876134650999</v>
      </c>
      <c r="J29" s="5">
        <f t="shared" si="18"/>
        <v>795.40577172694543</v>
      </c>
      <c r="K29" s="5">
        <f t="shared" si="19"/>
        <v>49.60937540837427</v>
      </c>
      <c r="M29" s="5">
        <f t="shared" si="25"/>
        <v>1.873130393384739</v>
      </c>
      <c r="N29" s="5">
        <f t="shared" si="26"/>
        <v>0.64320443950385009</v>
      </c>
      <c r="O29" s="5">
        <f t="shared" si="24"/>
        <v>0.25296144923446207</v>
      </c>
      <c r="Q29" s="8" t="s">
        <v>18</v>
      </c>
      <c r="R29" s="5">
        <v>1.8530464072483599</v>
      </c>
      <c r="S29" s="5">
        <v>0.46137395538626502</v>
      </c>
      <c r="T29" s="5">
        <v>1.62128516970325</v>
      </c>
      <c r="U29" s="5">
        <v>0.43103088399682199</v>
      </c>
      <c r="V29" s="5">
        <f t="shared" si="6"/>
        <v>3.4743315769516099</v>
      </c>
      <c r="W29" s="5">
        <f t="shared" si="22"/>
        <v>2.2444056230707208</v>
      </c>
      <c r="X29" s="8">
        <f t="shared" si="8"/>
        <v>0.63139017229273464</v>
      </c>
      <c r="Y29" s="8">
        <f t="shared" si="23"/>
        <v>0.44483499542923005</v>
      </c>
      <c r="Z29" s="5">
        <v>7.3242133656297597</v>
      </c>
      <c r="AA29" s="5">
        <v>3.6292330006689402</v>
      </c>
      <c r="AB29" s="8" t="s">
        <v>18</v>
      </c>
      <c r="AC29" s="8" t="s">
        <v>20</v>
      </c>
      <c r="AE29" s="8" t="s">
        <v>20</v>
      </c>
      <c r="AF29" s="8" t="s">
        <v>122</v>
      </c>
      <c r="AH29" s="5">
        <v>48.159366669999997</v>
      </c>
      <c r="AI29" s="5">
        <v>0.75814999999999999</v>
      </c>
      <c r="AJ29" s="5">
        <v>17.813330000000001</v>
      </c>
      <c r="AK29" s="5">
        <v>11.05169667</v>
      </c>
      <c r="AL29" s="5">
        <v>0.21367</v>
      </c>
      <c r="AM29" s="5">
        <v>6.8122600000000002</v>
      </c>
      <c r="AN29" s="5">
        <v>8.9661433329999998</v>
      </c>
      <c r="AO29" s="5">
        <v>2.6815766669999999</v>
      </c>
      <c r="AP29" s="5">
        <v>0.507003333</v>
      </c>
      <c r="AQ29" s="5">
        <v>0.12648999999999999</v>
      </c>
      <c r="AR29" s="18">
        <v>773.53942999999992</v>
      </c>
      <c r="AS29" s="17">
        <f t="shared" si="2"/>
        <v>77.353943000000001</v>
      </c>
      <c r="AW29" s="5">
        <f t="shared" si="1"/>
        <v>4.462828424964937</v>
      </c>
      <c r="AY29" s="4"/>
      <c r="AZ29" s="4"/>
      <c r="BA29" s="4"/>
      <c r="BB29" s="4"/>
      <c r="BC29" s="4"/>
      <c r="BD29" s="4"/>
      <c r="BE29" s="3"/>
      <c r="BF29" s="3"/>
    </row>
    <row r="30" spans="1:58" s="8" customFormat="1" ht="17" x14ac:dyDescent="0.25">
      <c r="A30" s="8" t="s">
        <v>107</v>
      </c>
      <c r="B30" s="5">
        <v>3.60586243391454</v>
      </c>
      <c r="C30" s="5">
        <v>0.35798879894496</v>
      </c>
      <c r="D30" s="5">
        <v>1.6127876309929601</v>
      </c>
      <c r="E30" s="5">
        <v>0.289628718983164</v>
      </c>
      <c r="F30" s="5">
        <v>2485.6127327437098</v>
      </c>
      <c r="G30" s="5">
        <v>200.46807953032899</v>
      </c>
      <c r="H30" s="5">
        <v>2437.8652151553201</v>
      </c>
      <c r="I30" s="5">
        <v>199.23982330544999</v>
      </c>
      <c r="J30" s="5">
        <f t="shared" si="18"/>
        <v>2461.7389739495147</v>
      </c>
      <c r="K30" s="5">
        <f t="shared" si="19"/>
        <v>141.31875149937221</v>
      </c>
      <c r="M30" s="5">
        <f t="shared" si="25"/>
        <v>1.9930748029215799</v>
      </c>
      <c r="N30" s="5">
        <f t="shared" si="26"/>
        <v>1.3447750750232399</v>
      </c>
      <c r="O30" s="5">
        <f t="shared" si="24"/>
        <v>0.46047885405291261</v>
      </c>
      <c r="Q30" s="8" t="s">
        <v>18</v>
      </c>
      <c r="R30" s="5">
        <v>2.2610873588913001</v>
      </c>
      <c r="S30" s="5">
        <v>0.56759605164606897</v>
      </c>
      <c r="T30" s="5">
        <v>2.0313509802107599</v>
      </c>
      <c r="U30" s="5">
        <v>0.65394002917451599</v>
      </c>
      <c r="V30" s="5">
        <f t="shared" si="6"/>
        <v>4.29243833910206</v>
      </c>
      <c r="W30" s="5">
        <f t="shared" si="22"/>
        <v>3.64413861120372</v>
      </c>
      <c r="X30" s="8">
        <f t="shared" si="8"/>
        <v>0.86591156569304106</v>
      </c>
      <c r="Y30" s="8">
        <f t="shared" si="23"/>
        <v>0.71520791146113272</v>
      </c>
      <c r="Z30" s="5">
        <v>2.8623751469537</v>
      </c>
      <c r="AA30" s="5">
        <v>2.4225479490483899</v>
      </c>
      <c r="AB30" s="8" t="s">
        <v>20</v>
      </c>
      <c r="AC30" s="8" t="s">
        <v>20</v>
      </c>
      <c r="AE30" s="8" t="s">
        <v>20</v>
      </c>
      <c r="AF30" s="8" t="s">
        <v>122</v>
      </c>
      <c r="AH30" s="5">
        <v>46.236485000000002</v>
      </c>
      <c r="AI30" s="5">
        <v>0.96309500000000003</v>
      </c>
      <c r="AJ30" s="5">
        <v>17.656700000000001</v>
      </c>
      <c r="AK30" s="5">
        <v>11.215055</v>
      </c>
      <c r="AL30" s="5">
        <v>0.1961</v>
      </c>
      <c r="AM30" s="5">
        <v>6.4194149999999999</v>
      </c>
      <c r="AN30" s="5">
        <v>9.0077649999999991</v>
      </c>
      <c r="AO30" s="5">
        <v>2.3036949999999998</v>
      </c>
      <c r="AP30" s="5">
        <v>0.49660500000000002</v>
      </c>
      <c r="AQ30" s="5">
        <v>0.141925</v>
      </c>
      <c r="AR30" s="18">
        <v>1135.5844499999998</v>
      </c>
      <c r="AS30" s="17">
        <f t="shared" si="2"/>
        <v>113.55844499999999</v>
      </c>
      <c r="AW30" s="5">
        <f t="shared" si="1"/>
        <v>4.477412342215989</v>
      </c>
      <c r="AY30" s="4"/>
      <c r="AZ30" s="4"/>
      <c r="BA30" s="4"/>
      <c r="BB30" s="4"/>
      <c r="BC30" s="4"/>
      <c r="BD30" s="4"/>
      <c r="BE30" s="3"/>
      <c r="BF30" s="3"/>
    </row>
    <row r="31" spans="1:58" s="8" customFormat="1" ht="17" x14ac:dyDescent="0.25">
      <c r="A31" s="8" t="s">
        <v>108</v>
      </c>
      <c r="B31" s="5">
        <v>2.97885634117499</v>
      </c>
      <c r="C31" s="5">
        <v>0.28825186311898399</v>
      </c>
      <c r="D31" s="5">
        <v>1.1707109691525399</v>
      </c>
      <c r="E31" s="5">
        <v>0.21998083067653501</v>
      </c>
      <c r="F31" s="5">
        <v>980.60837095370596</v>
      </c>
      <c r="G31" s="5">
        <v>95.189663971369797</v>
      </c>
      <c r="H31" s="5">
        <v>1058.5585067038801</v>
      </c>
      <c r="I31" s="5">
        <v>104.467405763804</v>
      </c>
      <c r="J31" s="5">
        <f t="shared" si="18"/>
        <v>1019.5834388287931</v>
      </c>
      <c r="K31" s="5">
        <f t="shared" si="19"/>
        <v>70.665605130787569</v>
      </c>
      <c r="M31" s="5">
        <f t="shared" si="25"/>
        <v>1.8081453720224501</v>
      </c>
      <c r="N31" s="5">
        <f t="shared" si="26"/>
        <v>-1.5091244929680059E-2</v>
      </c>
      <c r="O31" s="5">
        <f t="shared" si="24"/>
        <v>0.36260267850183325</v>
      </c>
      <c r="Q31" s="8" t="s">
        <v>18</v>
      </c>
      <c r="R31" s="5">
        <v>2.99394758610467</v>
      </c>
      <c r="S31" s="5">
        <v>0.99056346605743595</v>
      </c>
      <c r="T31" s="5">
        <v>2.0389078322427001</v>
      </c>
      <c r="U31" s="5">
        <v>0.63612566342035803</v>
      </c>
      <c r="V31" s="5">
        <f t="shared" si="6"/>
        <v>5.0328554183473706</v>
      </c>
      <c r="W31" s="5">
        <f t="shared" si="22"/>
        <v>3.2096188013952398</v>
      </c>
      <c r="X31" s="8">
        <f t="shared" si="8"/>
        <v>1.1772305806211931</v>
      </c>
      <c r="Y31" s="8">
        <f t="shared" si="23"/>
        <v>0.67308797755355054</v>
      </c>
      <c r="Z31" s="5">
        <v>1.6287086077233299</v>
      </c>
      <c r="AA31" s="5">
        <v>2.0271809049364999</v>
      </c>
      <c r="AB31" s="8" t="s">
        <v>20</v>
      </c>
      <c r="AC31" s="8" t="s">
        <v>20</v>
      </c>
      <c r="AE31" s="8" t="s">
        <v>20</v>
      </c>
      <c r="AF31" s="8" t="s">
        <v>122</v>
      </c>
      <c r="AH31" s="5">
        <v>47.99485</v>
      </c>
      <c r="AI31" s="5">
        <v>1.016746667</v>
      </c>
      <c r="AJ31" s="5">
        <v>15.04716333</v>
      </c>
      <c r="AK31" s="5">
        <v>13.248796670000001</v>
      </c>
      <c r="AL31" s="5">
        <v>0.266866667</v>
      </c>
      <c r="AM31" s="5">
        <v>6.6323466670000002</v>
      </c>
      <c r="AN31" s="5">
        <v>6.9817466670000004</v>
      </c>
      <c r="AO31" s="5">
        <v>3.170143333</v>
      </c>
      <c r="AP31" s="5">
        <v>0.69391333300000002</v>
      </c>
      <c r="AQ31" s="5">
        <v>0.190936667</v>
      </c>
      <c r="AR31" s="18">
        <v>1073.55582</v>
      </c>
      <c r="AS31" s="17">
        <f t="shared" si="2"/>
        <v>107.35558200000001</v>
      </c>
      <c r="AW31" s="5">
        <f t="shared" si="1"/>
        <v>4.2006825624123421</v>
      </c>
      <c r="AY31" s="4"/>
      <c r="AZ31" s="4"/>
      <c r="BA31" s="4"/>
      <c r="BB31" s="4"/>
      <c r="BC31" s="4"/>
      <c r="BD31" s="4"/>
      <c r="BE31" s="3"/>
      <c r="BF31" s="3"/>
    </row>
    <row r="32" spans="1:58" s="8" customFormat="1" ht="17" x14ac:dyDescent="0.25">
      <c r="A32" s="8" t="s">
        <v>109</v>
      </c>
      <c r="B32" s="5">
        <v>3.2076457480534302</v>
      </c>
      <c r="C32" s="5">
        <v>0.31162955448128699</v>
      </c>
      <c r="D32" s="5">
        <v>1.47009241486625</v>
      </c>
      <c r="E32" s="5">
        <v>0.28103625488537698</v>
      </c>
      <c r="F32" s="5">
        <v>447.51313409594502</v>
      </c>
      <c r="G32" s="5">
        <v>60.988715556688803</v>
      </c>
      <c r="H32" s="5">
        <v>431.27131861283999</v>
      </c>
      <c r="I32" s="5">
        <v>64.1202420950099</v>
      </c>
      <c r="J32" s="5">
        <f t="shared" si="18"/>
        <v>439.39222635439251</v>
      </c>
      <c r="K32" s="5">
        <f t="shared" si="19"/>
        <v>44.246550350217625</v>
      </c>
      <c r="M32" s="5">
        <f t="shared" si="25"/>
        <v>1.7375533331871802</v>
      </c>
      <c r="N32" s="5">
        <f t="shared" si="26"/>
        <v>0.2596958685321602</v>
      </c>
      <c r="O32" s="5">
        <f t="shared" si="24"/>
        <v>0.41963598009013003</v>
      </c>
      <c r="Q32" s="8" t="s">
        <v>18</v>
      </c>
      <c r="R32" s="5">
        <v>2.94794987952127</v>
      </c>
      <c r="S32" s="5">
        <v>0.85794315966913404</v>
      </c>
      <c r="T32" s="5">
        <v>2.5240991384601301</v>
      </c>
      <c r="U32" s="5">
        <v>0.76493982305552999</v>
      </c>
      <c r="V32" s="5">
        <f t="shared" si="6"/>
        <v>5.4720490179813996</v>
      </c>
      <c r="W32" s="5">
        <f t="shared" si="22"/>
        <v>3.9941915533263801</v>
      </c>
      <c r="X32" s="8">
        <f t="shared" si="8"/>
        <v>1.1494343818240702</v>
      </c>
      <c r="Y32" s="8">
        <f t="shared" si="23"/>
        <v>0.81493208886153456</v>
      </c>
      <c r="Z32" s="5">
        <v>6.0689151402489001</v>
      </c>
      <c r="AA32" s="5">
        <v>9.4592947818570892</v>
      </c>
      <c r="AB32" s="8" t="s">
        <v>18</v>
      </c>
      <c r="AC32" s="8" t="s">
        <v>18</v>
      </c>
      <c r="AE32" s="8" t="s">
        <v>20</v>
      </c>
      <c r="AF32" s="8" t="s">
        <v>122</v>
      </c>
      <c r="AH32" s="5">
        <v>47.511415</v>
      </c>
      <c r="AI32" s="5">
        <v>1.00749</v>
      </c>
      <c r="AJ32" s="5">
        <v>14.650085000000001</v>
      </c>
      <c r="AK32" s="5">
        <v>13.352315000000001</v>
      </c>
      <c r="AL32" s="5">
        <v>0.275005</v>
      </c>
      <c r="AM32" s="5">
        <v>6.8690449999999998</v>
      </c>
      <c r="AN32" s="5">
        <v>7.1881050000000002</v>
      </c>
      <c r="AO32" s="5">
        <v>3.0502400000000001</v>
      </c>
      <c r="AP32" s="5">
        <v>0.66725999999999996</v>
      </c>
      <c r="AQ32" s="5">
        <v>0.17513500000000001</v>
      </c>
      <c r="AR32" s="18">
        <v>1010.68468</v>
      </c>
      <c r="AS32" s="17">
        <f t="shared" si="2"/>
        <v>101.068468</v>
      </c>
      <c r="AW32" s="5">
        <f t="shared" ref="AW32:AW44" si="35">(AP32-3.689)/-0.713</f>
        <v>4.2380645161290325</v>
      </c>
      <c r="AY32" s="4">
        <f t="shared" si="27"/>
        <v>2.94794987952127</v>
      </c>
      <c r="AZ32" s="4">
        <f t="shared" si="28"/>
        <v>2.5240991384601301</v>
      </c>
      <c r="BA32" s="4">
        <f t="shared" si="29"/>
        <v>5.4720490179813996</v>
      </c>
      <c r="BB32" s="4">
        <f t="shared" si="30"/>
        <v>3.9941915533263801</v>
      </c>
      <c r="BC32" s="4">
        <f t="shared" si="31"/>
        <v>0.85794315966913404</v>
      </c>
      <c r="BD32" s="4">
        <f t="shared" si="32"/>
        <v>0.76493982305552999</v>
      </c>
      <c r="BE32" s="3">
        <f t="shared" si="33"/>
        <v>1.1494343818240702</v>
      </c>
      <c r="BF32" s="3">
        <f t="shared" si="34"/>
        <v>0.81493208886153456</v>
      </c>
    </row>
    <row r="33" spans="1:61" s="8" customFormat="1" ht="17" x14ac:dyDescent="0.25">
      <c r="A33" s="8" t="s">
        <v>110</v>
      </c>
      <c r="B33" s="5">
        <v>1.7080411591184199</v>
      </c>
      <c r="C33" s="5">
        <v>0.17274646195292001</v>
      </c>
      <c r="D33" s="5">
        <v>0.43684213750628198</v>
      </c>
      <c r="E33" s="5">
        <v>7.8480477281561004E-2</v>
      </c>
      <c r="F33" s="5">
        <v>323.27478334011198</v>
      </c>
      <c r="G33" s="5">
        <v>52.641050321398197</v>
      </c>
      <c r="H33" s="5">
        <v>267.84965320447299</v>
      </c>
      <c r="I33" s="5">
        <v>53.976479590848498</v>
      </c>
      <c r="J33" s="5">
        <f t="shared" si="18"/>
        <v>295.56221827229251</v>
      </c>
      <c r="K33" s="5">
        <f t="shared" si="19"/>
        <v>37.697945991662664</v>
      </c>
      <c r="M33" s="5">
        <f t="shared" si="25"/>
        <v>1.271199021612138</v>
      </c>
      <c r="N33" s="5">
        <f t="shared" si="26"/>
        <v>0.91066810662035791</v>
      </c>
      <c r="O33" s="5">
        <f t="shared" si="24"/>
        <v>0.18973804423887491</v>
      </c>
      <c r="Q33" s="8" t="s">
        <v>18</v>
      </c>
      <c r="R33" s="5">
        <v>0.79737305249806201</v>
      </c>
      <c r="S33" s="5">
        <v>0.19874237169557701</v>
      </c>
      <c r="T33" s="5">
        <v>2.18322015766259</v>
      </c>
      <c r="U33" s="5">
        <v>0.57073584748657502</v>
      </c>
      <c r="V33" s="5">
        <f t="shared" si="6"/>
        <v>2.9805932101606523</v>
      </c>
      <c r="W33" s="5">
        <f t="shared" si="22"/>
        <v>2.6200622951688719</v>
      </c>
      <c r="X33" s="8">
        <f t="shared" si="8"/>
        <v>0.60434918541634675</v>
      </c>
      <c r="Y33" s="8">
        <f t="shared" si="23"/>
        <v>0.57610640763713139</v>
      </c>
      <c r="Z33" s="5">
        <v>2.6307909987047999</v>
      </c>
      <c r="AA33" s="5">
        <v>4.0895576751840501</v>
      </c>
      <c r="AB33" s="8" t="s">
        <v>20</v>
      </c>
      <c r="AC33" s="8" t="s">
        <v>18</v>
      </c>
      <c r="AE33" s="8" t="s">
        <v>20</v>
      </c>
      <c r="AF33" s="8" t="s">
        <v>122</v>
      </c>
      <c r="AH33" s="5">
        <v>48.000390000000003</v>
      </c>
      <c r="AI33" s="5">
        <v>0.60904000000000003</v>
      </c>
      <c r="AJ33" s="5">
        <v>19.115849999999998</v>
      </c>
      <c r="AK33" s="5">
        <v>10.694141999999999</v>
      </c>
      <c r="AL33" s="5">
        <v>0.20153399999999999</v>
      </c>
      <c r="AM33" s="5">
        <v>6.5998580000000002</v>
      </c>
      <c r="AN33" s="5">
        <v>9.5572499999999998</v>
      </c>
      <c r="AO33" s="5">
        <v>2.4621940000000002</v>
      </c>
      <c r="AP33" s="5">
        <v>0.44711200000000001</v>
      </c>
      <c r="AQ33" s="5">
        <v>0.10932</v>
      </c>
      <c r="AR33" s="18">
        <v>617.67705999999998</v>
      </c>
      <c r="AS33" s="17">
        <f t="shared" si="2"/>
        <v>61.767706000000004</v>
      </c>
      <c r="AW33" s="5">
        <f t="shared" si="35"/>
        <v>4.5468274894810659</v>
      </c>
      <c r="AY33" s="4"/>
      <c r="AZ33" s="4"/>
      <c r="BA33" s="4"/>
      <c r="BB33" s="4"/>
      <c r="BC33" s="4"/>
      <c r="BD33" s="4"/>
      <c r="BE33" s="3"/>
      <c r="BF33" s="3"/>
    </row>
    <row r="34" spans="1:61" s="8" customFormat="1" ht="17" x14ac:dyDescent="0.25">
      <c r="A34" s="8" t="s">
        <v>111</v>
      </c>
      <c r="B34" s="5">
        <v>2.3133812805008098</v>
      </c>
      <c r="C34" s="5">
        <v>0.243004288113748</v>
      </c>
      <c r="D34" s="5">
        <v>0.99190275878880696</v>
      </c>
      <c r="E34" s="5">
        <v>0.184674802811333</v>
      </c>
      <c r="F34" s="5">
        <v>264.09579749063897</v>
      </c>
      <c r="G34" s="5">
        <v>58.4983360460052</v>
      </c>
      <c r="H34" s="5">
        <v>166.87606913015199</v>
      </c>
      <c r="I34" s="5">
        <v>57.444851883732497</v>
      </c>
      <c r="J34" s="5">
        <f t="shared" si="18"/>
        <v>215.48593331039547</v>
      </c>
      <c r="K34" s="5">
        <f t="shared" si="19"/>
        <v>40.993799311893852</v>
      </c>
      <c r="M34" s="5">
        <f t="shared" si="25"/>
        <v>1.3214785217120029</v>
      </c>
      <c r="N34" s="5">
        <f t="shared" si="26"/>
        <v>-0.6180661343104501</v>
      </c>
      <c r="O34" s="5">
        <f t="shared" si="24"/>
        <v>0.30521446039641398</v>
      </c>
      <c r="Q34" s="8" t="s">
        <v>18</v>
      </c>
      <c r="R34" s="5">
        <v>2.9314474148112599</v>
      </c>
      <c r="S34" s="5">
        <v>0.80876343412071805</v>
      </c>
      <c r="T34" s="5">
        <v>2.7245837864434801</v>
      </c>
      <c r="U34" s="5">
        <v>0.76101541597149402</v>
      </c>
      <c r="V34" s="5">
        <f t="shared" si="6"/>
        <v>5.6560312012547396</v>
      </c>
      <c r="W34" s="5">
        <f t="shared" si="22"/>
        <v>3.7164865452322871</v>
      </c>
      <c r="X34" s="8">
        <f t="shared" si="8"/>
        <v>1.1105146355258013</v>
      </c>
      <c r="Y34" s="8">
        <f t="shared" si="23"/>
        <v>0.78310232162832383</v>
      </c>
      <c r="Z34" s="5">
        <v>2.5843295625816398</v>
      </c>
      <c r="AA34" s="5">
        <v>2.01905283009296</v>
      </c>
      <c r="AB34" s="8" t="s">
        <v>20</v>
      </c>
      <c r="AC34" s="8" t="s">
        <v>20</v>
      </c>
      <c r="AE34" s="8" t="s">
        <v>20</v>
      </c>
      <c r="AF34" s="8" t="s">
        <v>122</v>
      </c>
      <c r="AH34" s="5">
        <v>49.514809999999997</v>
      </c>
      <c r="AI34" s="5">
        <v>1.0649566669999999</v>
      </c>
      <c r="AJ34" s="5">
        <v>14.86847</v>
      </c>
      <c r="AK34" s="5">
        <v>12.17899667</v>
      </c>
      <c r="AL34" s="5">
        <v>0.227833333</v>
      </c>
      <c r="AM34" s="5">
        <v>6.4173366669999998</v>
      </c>
      <c r="AN34" s="5">
        <v>7.3198566669999998</v>
      </c>
      <c r="AO34" s="5">
        <v>3.0163833329999998</v>
      </c>
      <c r="AP34" s="5">
        <v>0.72521666699999998</v>
      </c>
      <c r="AQ34" s="5">
        <v>0.17591333300000001</v>
      </c>
      <c r="AR34" s="18">
        <v>965.41444999999999</v>
      </c>
      <c r="AS34" s="17">
        <f t="shared" si="2"/>
        <v>96.54144500000001</v>
      </c>
      <c r="AW34" s="5">
        <f t="shared" si="35"/>
        <v>4.1567788681626938</v>
      </c>
      <c r="AY34" s="4"/>
      <c r="AZ34" s="4"/>
      <c r="BA34" s="4"/>
      <c r="BB34" s="4"/>
      <c r="BC34" s="4"/>
      <c r="BD34" s="4"/>
      <c r="BE34" s="3"/>
      <c r="BF34" s="3"/>
    </row>
    <row r="35" spans="1:61" s="8" customFormat="1" ht="17" x14ac:dyDescent="0.25">
      <c r="A35" s="8" t="s">
        <v>112</v>
      </c>
      <c r="B35" s="5">
        <v>3.09519372722785</v>
      </c>
      <c r="C35" s="5">
        <v>0.37942453778803398</v>
      </c>
      <c r="D35" s="5">
        <v>1.35363724095441</v>
      </c>
      <c r="E35" s="5">
        <v>0.26949641282122599</v>
      </c>
      <c r="F35" s="5">
        <v>757.98340623621004</v>
      </c>
      <c r="G35" s="5">
        <v>111.18311855701801</v>
      </c>
      <c r="H35" s="5">
        <v>818.47048997211402</v>
      </c>
      <c r="I35" s="5">
        <v>120.872520821834</v>
      </c>
      <c r="J35" s="5">
        <f t="shared" si="18"/>
        <v>788.22694810416203</v>
      </c>
      <c r="K35" s="5">
        <f t="shared" si="19"/>
        <v>82.115546856074417</v>
      </c>
      <c r="M35" s="5">
        <f t="shared" si="25"/>
        <v>1.7415564862734401</v>
      </c>
      <c r="N35" s="5">
        <f t="shared" si="26"/>
        <v>1.3628526519192901</v>
      </c>
      <c r="O35" s="5">
        <f t="shared" si="24"/>
        <v>0.46539370042918704</v>
      </c>
      <c r="Q35" s="8" t="s">
        <v>18</v>
      </c>
      <c r="R35" s="5">
        <v>1.73234107530856</v>
      </c>
      <c r="S35" s="5">
        <v>0.47483707757499299</v>
      </c>
      <c r="T35" s="5">
        <v>2.1582492028720499</v>
      </c>
      <c r="U35" s="5">
        <v>0.63217107575601605</v>
      </c>
      <c r="V35" s="5">
        <f t="shared" si="6"/>
        <v>3.8905902781806097</v>
      </c>
      <c r="W35" s="5">
        <f t="shared" si="22"/>
        <v>3.5118864438264596</v>
      </c>
      <c r="X35" s="8">
        <f t="shared" si="8"/>
        <v>0.79063931047126568</v>
      </c>
      <c r="Y35" s="8">
        <f t="shared" si="23"/>
        <v>0.68721800438145331</v>
      </c>
      <c r="Z35" s="5">
        <v>2.9665274437984102</v>
      </c>
      <c r="AA35" s="5">
        <v>3.71841262892737</v>
      </c>
      <c r="AB35" s="8" t="s">
        <v>20</v>
      </c>
      <c r="AC35" s="8" t="s">
        <v>20</v>
      </c>
      <c r="AE35" s="8" t="s">
        <v>20</v>
      </c>
      <c r="AF35" s="8" t="s">
        <v>122</v>
      </c>
      <c r="AH35" s="5">
        <v>48.891665000000003</v>
      </c>
      <c r="AI35" s="5">
        <v>0.92892750000000002</v>
      </c>
      <c r="AJ35" s="5">
        <v>14.938805</v>
      </c>
      <c r="AK35" s="5">
        <v>13.311325</v>
      </c>
      <c r="AL35" s="5">
        <v>0.27025250000000001</v>
      </c>
      <c r="AM35" s="5">
        <v>6.7307350000000001</v>
      </c>
      <c r="AN35" s="5">
        <v>6.9374074999999999</v>
      </c>
      <c r="AO35" s="5">
        <v>2.6202000000000001</v>
      </c>
      <c r="AP35" s="5">
        <v>0.69087750000000003</v>
      </c>
      <c r="AQ35" s="5">
        <v>0.18090500000000001</v>
      </c>
      <c r="AR35" s="18">
        <v>1105.7921900000001</v>
      </c>
      <c r="AS35" s="17">
        <f t="shared" si="2"/>
        <v>110.57921900000002</v>
      </c>
      <c r="AW35" s="5">
        <f t="shared" si="35"/>
        <v>4.2049403927068729</v>
      </c>
      <c r="AY35" s="4"/>
      <c r="AZ35" s="4"/>
      <c r="BA35" s="4"/>
      <c r="BB35" s="4"/>
      <c r="BC35" s="4"/>
      <c r="BD35" s="4"/>
      <c r="BE35" s="3"/>
      <c r="BF35" s="3"/>
    </row>
    <row r="36" spans="1:61" s="8" customFormat="1" ht="17" x14ac:dyDescent="0.25">
      <c r="A36" s="8" t="s">
        <v>113</v>
      </c>
      <c r="B36" s="5">
        <v>1.47263472198504</v>
      </c>
      <c r="C36" s="5">
        <v>0.14503048255703499</v>
      </c>
      <c r="D36" s="5">
        <v>0.46190380386615099</v>
      </c>
      <c r="E36" s="5">
        <v>8.2806106190148804E-2</v>
      </c>
      <c r="F36" s="5">
        <v>25.100812422245699</v>
      </c>
      <c r="G36" s="5">
        <v>19.8867839515176</v>
      </c>
      <c r="H36" s="5">
        <v>10.810533619316701</v>
      </c>
      <c r="I36" s="5">
        <v>13.001823299664901</v>
      </c>
      <c r="J36" s="5">
        <f t="shared" si="18"/>
        <v>17.955673020781198</v>
      </c>
      <c r="K36" s="5">
        <f t="shared" si="19"/>
        <v>11.879936711216596</v>
      </c>
      <c r="M36" s="5">
        <f t="shared" si="25"/>
        <v>1.010730918118889</v>
      </c>
      <c r="N36" s="5">
        <f t="shared" si="26"/>
        <v>-0.94732845442482017</v>
      </c>
      <c r="O36" s="5">
        <f t="shared" si="24"/>
        <v>0.16700506607016635</v>
      </c>
      <c r="Q36" s="8" t="s">
        <v>18</v>
      </c>
      <c r="R36" s="5">
        <v>2.4199631764098601</v>
      </c>
      <c r="S36" s="5">
        <v>0.58942344716213801</v>
      </c>
      <c r="T36" s="5">
        <v>1.38537757549971</v>
      </c>
      <c r="U36" s="5">
        <v>0.36485976318928298</v>
      </c>
      <c r="V36" s="5">
        <f t="shared" si="6"/>
        <v>3.8053407519095703</v>
      </c>
      <c r="W36" s="5">
        <f t="shared" si="22"/>
        <v>1.8472813793658609</v>
      </c>
      <c r="X36" s="8">
        <f t="shared" si="8"/>
        <v>0.6932118340442821</v>
      </c>
      <c r="Y36" s="8">
        <f t="shared" si="23"/>
        <v>0.37413834074699409</v>
      </c>
      <c r="Z36" s="5">
        <v>2.0471161256382602</v>
      </c>
      <c r="AA36" s="5">
        <v>1.19426086811106</v>
      </c>
      <c r="AB36" s="8" t="s">
        <v>20</v>
      </c>
      <c r="AC36" s="8" t="s">
        <v>20</v>
      </c>
      <c r="AE36" s="8" t="s">
        <v>20</v>
      </c>
      <c r="AF36" s="8" t="s">
        <v>122</v>
      </c>
      <c r="AH36" s="5">
        <v>47.623469999999998</v>
      </c>
      <c r="AI36" s="5">
        <v>0.79157</v>
      </c>
      <c r="AJ36" s="5">
        <v>17.681319999999999</v>
      </c>
      <c r="AK36" s="5">
        <v>11.060915</v>
      </c>
      <c r="AL36" s="5">
        <v>0.20663999999999999</v>
      </c>
      <c r="AM36" s="5">
        <v>6.49153</v>
      </c>
      <c r="AN36" s="5">
        <v>8.5216650000000005</v>
      </c>
      <c r="AO36" s="5">
        <v>2.6260050000000001</v>
      </c>
      <c r="AP36" s="5">
        <v>0.55718000000000001</v>
      </c>
      <c r="AQ36" s="5">
        <v>0.14221</v>
      </c>
      <c r="AR36" s="18">
        <v>756.18043</v>
      </c>
      <c r="AS36" s="17">
        <f t="shared" si="2"/>
        <v>75.618043</v>
      </c>
      <c r="AW36" s="5">
        <f t="shared" si="35"/>
        <v>4.3924544179523144</v>
      </c>
      <c r="AY36" s="4"/>
      <c r="AZ36" s="4"/>
      <c r="BA36" s="4"/>
      <c r="BB36" s="4"/>
      <c r="BC36" s="4"/>
      <c r="BD36" s="4"/>
      <c r="BE36" s="3"/>
      <c r="BF36" s="3"/>
    </row>
    <row r="37" spans="1:61" s="8" customFormat="1" ht="17" x14ac:dyDescent="0.25">
      <c r="A37" s="8" t="s">
        <v>114</v>
      </c>
      <c r="B37" s="5">
        <v>3.3121963649078299</v>
      </c>
      <c r="C37" s="5">
        <v>0.36603759874057001</v>
      </c>
      <c r="D37" s="5">
        <v>1.3078865115688101</v>
      </c>
      <c r="E37" s="5">
        <v>0.24479115976354601</v>
      </c>
      <c r="F37" s="5">
        <v>851.06193515104997</v>
      </c>
      <c r="G37" s="5">
        <v>102.18836887651</v>
      </c>
      <c r="H37" s="5">
        <v>836.553865538271</v>
      </c>
      <c r="I37" s="5">
        <v>106.680740014053</v>
      </c>
      <c r="J37" s="5">
        <f t="shared" si="18"/>
        <v>843.80790034466054</v>
      </c>
      <c r="K37" s="5">
        <f t="shared" si="19"/>
        <v>73.863460221525713</v>
      </c>
      <c r="M37" s="5">
        <f t="shared" si="25"/>
        <v>2.00430985333902</v>
      </c>
      <c r="N37" s="5">
        <f t="shared" si="26"/>
        <v>2.2172374787651297</v>
      </c>
      <c r="O37" s="5">
        <f t="shared" si="24"/>
        <v>0.44034785748331334</v>
      </c>
      <c r="Q37" s="8" t="s">
        <v>18</v>
      </c>
      <c r="R37" s="5">
        <v>1.0949588861427</v>
      </c>
      <c r="S37" s="5">
        <v>0.292147622771816</v>
      </c>
      <c r="T37" s="5">
        <v>2.8625498162885199</v>
      </c>
      <c r="U37" s="5">
        <v>0.83588938271433699</v>
      </c>
      <c r="V37" s="5">
        <f t="shared" si="6"/>
        <v>3.9575087024312197</v>
      </c>
      <c r="W37" s="5">
        <f t="shared" si="22"/>
        <v>4.1704363278573302</v>
      </c>
      <c r="X37" s="8">
        <f t="shared" si="8"/>
        <v>0.88547235621773002</v>
      </c>
      <c r="Y37" s="8">
        <f t="shared" si="23"/>
        <v>0.8709958507552934</v>
      </c>
      <c r="Z37" s="5">
        <v>1.37508742447557</v>
      </c>
      <c r="AA37" s="5">
        <v>4.9229650009719101</v>
      </c>
      <c r="AB37" s="8" t="s">
        <v>20</v>
      </c>
      <c r="AC37" s="8" t="s">
        <v>18</v>
      </c>
      <c r="AE37" s="8" t="s">
        <v>20</v>
      </c>
      <c r="AF37" s="8" t="s">
        <v>122</v>
      </c>
      <c r="AH37" s="5">
        <v>48.874066669999998</v>
      </c>
      <c r="AI37" s="5">
        <v>1.000236667</v>
      </c>
      <c r="AJ37" s="5">
        <v>14.97893</v>
      </c>
      <c r="AK37" s="5">
        <v>12.78866667</v>
      </c>
      <c r="AL37" s="5">
        <v>0.259646667</v>
      </c>
      <c r="AM37" s="5">
        <v>6.8574233329999998</v>
      </c>
      <c r="AN37" s="5">
        <v>6.7050066670000001</v>
      </c>
      <c r="AO37" s="5">
        <v>2.3593133329999998</v>
      </c>
      <c r="AP37" s="5">
        <v>0.761833333</v>
      </c>
      <c r="AQ37" s="5">
        <v>0.176746667</v>
      </c>
      <c r="AR37" s="18">
        <v>1184.23305</v>
      </c>
      <c r="AS37" s="17">
        <f t="shared" si="2"/>
        <v>118.42330500000001</v>
      </c>
      <c r="AW37" s="5">
        <f t="shared" si="35"/>
        <v>4.1054230953716688</v>
      </c>
      <c r="AY37" s="4"/>
      <c r="AZ37" s="4"/>
      <c r="BA37" s="4"/>
      <c r="BB37" s="4"/>
      <c r="BC37" s="4"/>
      <c r="BD37" s="4"/>
      <c r="BE37" s="3"/>
      <c r="BF37" s="3"/>
    </row>
    <row r="38" spans="1:61" s="8" customFormat="1" ht="17" x14ac:dyDescent="0.25">
      <c r="A38" s="8" t="s">
        <v>115</v>
      </c>
      <c r="B38" s="5">
        <v>2.9405493462224301</v>
      </c>
      <c r="C38" s="5">
        <v>0.28559522693539102</v>
      </c>
      <c r="D38" s="5">
        <v>1.33636014668541</v>
      </c>
      <c r="E38" s="5">
        <v>0.237832958098074</v>
      </c>
      <c r="F38" s="5">
        <v>1795.40243627419</v>
      </c>
      <c r="G38" s="5">
        <v>160.175484664717</v>
      </c>
      <c r="H38" s="5">
        <v>1619.4789744049699</v>
      </c>
      <c r="I38" s="5">
        <v>149.55209560371901</v>
      </c>
      <c r="J38" s="5">
        <f t="shared" si="18"/>
        <v>1707.4407053395798</v>
      </c>
      <c r="K38" s="5">
        <f t="shared" si="19"/>
        <v>109.56962990153899</v>
      </c>
      <c r="M38" s="5">
        <f t="shared" si="25"/>
        <v>1.6041891995370201</v>
      </c>
      <c r="N38" s="5">
        <f t="shared" si="26"/>
        <v>0.73295924249666999</v>
      </c>
      <c r="O38" s="5">
        <f t="shared" si="24"/>
        <v>0.37165730129510133</v>
      </c>
      <c r="Q38" s="8" t="s">
        <v>18</v>
      </c>
      <c r="R38" s="5">
        <v>2.2075901037257601</v>
      </c>
      <c r="S38" s="5">
        <v>0.64563442416002004</v>
      </c>
      <c r="T38" s="5">
        <v>2.4319366539040099</v>
      </c>
      <c r="U38" s="5">
        <v>0.666642733161246</v>
      </c>
      <c r="V38" s="5">
        <f t="shared" si="6"/>
        <v>4.6395267576297705</v>
      </c>
      <c r="W38" s="5">
        <f t="shared" si="22"/>
        <v>3.76829680058942</v>
      </c>
      <c r="X38" s="8">
        <f t="shared" si="8"/>
        <v>0.92803897727258033</v>
      </c>
      <c r="Y38" s="8">
        <f t="shared" si="23"/>
        <v>0.70779732242667925</v>
      </c>
      <c r="Z38" s="5">
        <v>4.0920757202472</v>
      </c>
      <c r="AA38" s="5">
        <v>4.8657932117598302</v>
      </c>
      <c r="AB38" s="8" t="s">
        <v>18</v>
      </c>
      <c r="AC38" s="8" t="s">
        <v>18</v>
      </c>
      <c r="AE38" s="8" t="s">
        <v>20</v>
      </c>
      <c r="AF38" s="8" t="s">
        <v>122</v>
      </c>
      <c r="AH38" s="5">
        <v>49.411722500000003</v>
      </c>
      <c r="AI38" s="5">
        <v>0.92756499999999997</v>
      </c>
      <c r="AJ38" s="5">
        <v>15.6612025</v>
      </c>
      <c r="AK38" s="5">
        <v>11.6737875</v>
      </c>
      <c r="AL38" s="5">
        <v>0.22484750000000001</v>
      </c>
      <c r="AM38" s="5">
        <v>6.1857049999999996</v>
      </c>
      <c r="AN38" s="5">
        <v>6.5435675</v>
      </c>
      <c r="AO38" s="5">
        <v>3.6008200000000001</v>
      </c>
      <c r="AP38" s="5">
        <v>0.80795499999999998</v>
      </c>
      <c r="AQ38" s="5">
        <v>0.26896249999999999</v>
      </c>
      <c r="AR38" s="18">
        <v>794.00571000000002</v>
      </c>
      <c r="AS38" s="17">
        <f t="shared" si="2"/>
        <v>79.400571000000014</v>
      </c>
      <c r="AW38" s="5">
        <f t="shared" si="35"/>
        <v>4.0407363253856952</v>
      </c>
      <c r="AY38" s="4">
        <f t="shared" si="27"/>
        <v>2.2075901037257601</v>
      </c>
      <c r="AZ38" s="4">
        <f t="shared" si="28"/>
        <v>2.4319366539040099</v>
      </c>
      <c r="BA38" s="4">
        <f t="shared" si="29"/>
        <v>4.6395267576297705</v>
      </c>
      <c r="BB38" s="4">
        <f t="shared" si="30"/>
        <v>3.76829680058942</v>
      </c>
      <c r="BC38" s="4">
        <f t="shared" si="31"/>
        <v>0.64563442416002004</v>
      </c>
      <c r="BD38" s="4">
        <f t="shared" si="32"/>
        <v>0.666642733161246</v>
      </c>
      <c r="BE38" s="3">
        <f t="shared" si="33"/>
        <v>0.92803897727258033</v>
      </c>
      <c r="BF38" s="3">
        <f t="shared" si="34"/>
        <v>0.70779732242667925</v>
      </c>
    </row>
    <row r="39" spans="1:61" s="8" customFormat="1" ht="17" x14ac:dyDescent="0.25">
      <c r="A39" s="8" t="s">
        <v>116</v>
      </c>
      <c r="B39" s="5">
        <v>4.0064364926999598</v>
      </c>
      <c r="C39" s="5">
        <v>0.42228013207655402</v>
      </c>
      <c r="D39" s="5">
        <v>1.9242031865132401</v>
      </c>
      <c r="E39" s="5">
        <v>0.35497496980571502</v>
      </c>
      <c r="F39" s="5">
        <v>1025.4561689105899</v>
      </c>
      <c r="G39" s="5">
        <v>117.324390056103</v>
      </c>
      <c r="H39" s="5">
        <v>1011.20172486251</v>
      </c>
      <c r="I39" s="5">
        <v>119.971397782501</v>
      </c>
      <c r="J39" s="5">
        <f t="shared" si="18"/>
        <v>1018.3289468865499</v>
      </c>
      <c r="K39" s="5">
        <f t="shared" si="19"/>
        <v>83.901949899754541</v>
      </c>
      <c r="M39" s="5">
        <f t="shared" si="25"/>
        <v>2.08223330618672</v>
      </c>
      <c r="N39" s="5">
        <f t="shared" si="26"/>
        <v>0.8579248347655497</v>
      </c>
      <c r="O39" s="5">
        <f t="shared" si="24"/>
        <v>0.55165907872087105</v>
      </c>
      <c r="Q39" s="8" t="s">
        <v>18</v>
      </c>
      <c r="R39" s="5">
        <v>3.1485116579344101</v>
      </c>
      <c r="S39" s="5">
        <v>0.81521332510047195</v>
      </c>
      <c r="T39" s="5">
        <v>1.8996582622870399</v>
      </c>
      <c r="U39" s="5">
        <v>0.51656109034904796</v>
      </c>
      <c r="V39" s="5">
        <f t="shared" si="6"/>
        <v>5.0481699202214498</v>
      </c>
      <c r="W39" s="5">
        <f t="shared" si="22"/>
        <v>3.82386144880028</v>
      </c>
      <c r="X39" s="8">
        <f t="shared" si="8"/>
        <v>0.96509487900618607</v>
      </c>
      <c r="Y39" s="8">
        <f t="shared" si="23"/>
        <v>0.62677156065919704</v>
      </c>
      <c r="Z39" s="5">
        <v>5.95794965917122</v>
      </c>
      <c r="AA39" s="5">
        <v>5.6906326864291596</v>
      </c>
      <c r="AB39" s="8" t="s">
        <v>18</v>
      </c>
      <c r="AC39" s="8" t="s">
        <v>18</v>
      </c>
      <c r="AE39" s="8" t="s">
        <v>20</v>
      </c>
      <c r="AF39" s="8" t="s">
        <v>122</v>
      </c>
      <c r="AH39" s="5">
        <v>49.05941</v>
      </c>
      <c r="AI39" s="5">
        <v>1.10609</v>
      </c>
      <c r="AJ39" s="5">
        <v>15.231115000000001</v>
      </c>
      <c r="AK39" s="5">
        <v>12.044755</v>
      </c>
      <c r="AL39" s="5">
        <v>0.23745749999999999</v>
      </c>
      <c r="AM39" s="5">
        <v>5.9295799999999996</v>
      </c>
      <c r="AN39" s="5">
        <v>6.7779049999999996</v>
      </c>
      <c r="AO39" s="5">
        <v>3.4571450000000001</v>
      </c>
      <c r="AP39" s="5">
        <v>0.78644749999999997</v>
      </c>
      <c r="AQ39" s="5">
        <v>0.20065749999999999</v>
      </c>
      <c r="AR39" s="18">
        <v>972.69673</v>
      </c>
      <c r="AS39" s="17">
        <f t="shared" si="2"/>
        <v>97.269673000000012</v>
      </c>
      <c r="AW39" s="5">
        <f t="shared" si="35"/>
        <v>4.0709011220196354</v>
      </c>
      <c r="AY39" s="4">
        <f t="shared" si="27"/>
        <v>3.1485116579344101</v>
      </c>
      <c r="AZ39" s="4">
        <f t="shared" si="28"/>
        <v>1.8996582622870399</v>
      </c>
      <c r="BA39" s="4">
        <f t="shared" si="29"/>
        <v>5.0481699202214498</v>
      </c>
      <c r="BB39" s="4">
        <f t="shared" si="30"/>
        <v>3.82386144880028</v>
      </c>
      <c r="BC39" s="4">
        <f t="shared" si="31"/>
        <v>0.81521332510047195</v>
      </c>
      <c r="BD39" s="4">
        <f t="shared" si="32"/>
        <v>0.51656109034904796</v>
      </c>
      <c r="BE39" s="3">
        <f t="shared" si="33"/>
        <v>0.96509487900618607</v>
      </c>
      <c r="BF39" s="3">
        <f t="shared" si="34"/>
        <v>0.62677156065919704</v>
      </c>
    </row>
    <row r="40" spans="1:61" s="8" customFormat="1" ht="17" x14ac:dyDescent="0.25">
      <c r="A40" s="8" t="s">
        <v>117</v>
      </c>
      <c r="B40" s="5">
        <v>2.1595795612935702</v>
      </c>
      <c r="C40" s="5">
        <v>0.20498001678802799</v>
      </c>
      <c r="D40" s="5">
        <v>0.48639494362623698</v>
      </c>
      <c r="E40" s="5">
        <v>8.4181351150877395E-2</v>
      </c>
      <c r="F40" s="5">
        <v>429.65009070266501</v>
      </c>
      <c r="G40" s="5">
        <v>55.092076238801098</v>
      </c>
      <c r="H40" s="5">
        <v>363.86268703592998</v>
      </c>
      <c r="I40" s="5">
        <v>55.609266178038503</v>
      </c>
      <c r="J40" s="5">
        <f t="shared" si="18"/>
        <v>396.7563888692975</v>
      </c>
      <c r="K40" s="5">
        <f t="shared" si="19"/>
        <v>39.139262094352937</v>
      </c>
      <c r="M40" s="5">
        <f t="shared" si="25"/>
        <v>1.6731846176673333</v>
      </c>
      <c r="N40" s="5">
        <f t="shared" si="26"/>
        <v>1.0433636323500401</v>
      </c>
      <c r="O40" s="5">
        <f t="shared" si="24"/>
        <v>0.22159266044706347</v>
      </c>
      <c r="Q40" s="8" t="s">
        <v>18</v>
      </c>
      <c r="R40" s="5">
        <v>1.1162159289435301</v>
      </c>
      <c r="S40" s="5">
        <v>0.25924326964876898</v>
      </c>
      <c r="T40" s="5">
        <v>1.3418711244618999</v>
      </c>
      <c r="U40" s="5">
        <v>0.33934971489483501</v>
      </c>
      <c r="V40" s="5">
        <f t="shared" si="6"/>
        <v>2.4580870534054302</v>
      </c>
      <c r="W40" s="5">
        <f t="shared" si="22"/>
        <v>1.8282660680881369</v>
      </c>
      <c r="X40" s="8">
        <f t="shared" si="8"/>
        <v>0.42704250591409532</v>
      </c>
      <c r="Y40" s="8">
        <f t="shared" si="23"/>
        <v>0.34963513679376268</v>
      </c>
      <c r="Z40" s="5">
        <v>1.37908718677317</v>
      </c>
      <c r="AA40" s="5">
        <v>3.0836624102610202</v>
      </c>
      <c r="AB40" s="8" t="s">
        <v>20</v>
      </c>
      <c r="AC40" s="8" t="s">
        <v>20</v>
      </c>
      <c r="AE40" s="8" t="s">
        <v>20</v>
      </c>
      <c r="AF40" s="8" t="s">
        <v>122</v>
      </c>
      <c r="AH40" s="5">
        <v>47.807490000000001</v>
      </c>
      <c r="AI40" s="5">
        <v>0.67867333299999999</v>
      </c>
      <c r="AJ40" s="5">
        <v>19.07206</v>
      </c>
      <c r="AK40" s="5">
        <v>10.27816</v>
      </c>
      <c r="AL40" s="5">
        <v>0.190986667</v>
      </c>
      <c r="AM40" s="5">
        <v>6.1434600000000001</v>
      </c>
      <c r="AN40" s="5">
        <v>9.3270433330000007</v>
      </c>
      <c r="AO40" s="5">
        <v>2.702066667</v>
      </c>
      <c r="AP40" s="5">
        <v>0.50095000000000001</v>
      </c>
      <c r="AQ40" s="5">
        <v>0.122673333</v>
      </c>
      <c r="AR40" s="18">
        <v>605.45485000000008</v>
      </c>
      <c r="AS40" s="17">
        <f t="shared" si="2"/>
        <v>60.545485000000014</v>
      </c>
      <c r="AW40" s="5">
        <f t="shared" si="35"/>
        <v>4.4713183730715294</v>
      </c>
      <c r="AY40" s="4"/>
      <c r="AZ40" s="4"/>
      <c r="BA40" s="4"/>
      <c r="BB40" s="4"/>
      <c r="BC40" s="4"/>
      <c r="BD40" s="4"/>
      <c r="BE40" s="3"/>
      <c r="BF40" s="3"/>
    </row>
    <row r="41" spans="1:61" s="8" customFormat="1" ht="17" x14ac:dyDescent="0.25">
      <c r="A41" s="8" t="s">
        <v>118</v>
      </c>
      <c r="B41" s="5">
        <v>2.9062843927580402</v>
      </c>
      <c r="C41" s="5">
        <v>0.383945606092991</v>
      </c>
      <c r="D41" s="5">
        <v>1.47776398831308</v>
      </c>
      <c r="E41" s="5">
        <v>0.30011044056129699</v>
      </c>
      <c r="F41" s="5">
        <v>2590.8121130457998</v>
      </c>
      <c r="G41" s="5">
        <v>333.19957819481601</v>
      </c>
      <c r="H41" s="5">
        <v>2406.1315477507601</v>
      </c>
      <c r="I41" s="5">
        <v>318.92540476145803</v>
      </c>
      <c r="J41" s="5">
        <f t="shared" si="18"/>
        <v>2498.47183039828</v>
      </c>
      <c r="K41" s="5">
        <f t="shared" si="19"/>
        <v>230.61622487991988</v>
      </c>
      <c r="M41" s="5">
        <f t="shared" si="25"/>
        <v>1.4285204044449602</v>
      </c>
      <c r="N41" s="5">
        <f t="shared" si="26"/>
        <v>3.5484402455660202E-2</v>
      </c>
      <c r="O41" s="5">
        <f t="shared" si="24"/>
        <v>0.48731971535328839</v>
      </c>
      <c r="Q41" s="8" t="s">
        <v>18</v>
      </c>
      <c r="R41" s="5">
        <v>2.87079999030238</v>
      </c>
      <c r="S41" s="5">
        <v>0.789857550907894</v>
      </c>
      <c r="T41" s="5">
        <v>3.4180339477400699</v>
      </c>
      <c r="U41" s="5">
        <v>1.06614261855304</v>
      </c>
      <c r="V41" s="5">
        <f t="shared" si="6"/>
        <v>6.2888339380424494</v>
      </c>
      <c r="W41" s="5">
        <f t="shared" si="22"/>
        <v>4.8957979360531496</v>
      </c>
      <c r="X41" s="8">
        <f t="shared" si="8"/>
        <v>1.32685154927797</v>
      </c>
      <c r="Y41" s="8">
        <f t="shared" si="23"/>
        <v>1.1075767962669807</v>
      </c>
      <c r="Z41" s="5">
        <v>3.2443188050267899</v>
      </c>
      <c r="AA41" s="5">
        <v>5.17005762657866</v>
      </c>
      <c r="AB41" s="8" t="s">
        <v>20</v>
      </c>
      <c r="AC41" s="8" t="s">
        <v>18</v>
      </c>
      <c r="AE41" s="8" t="s">
        <v>20</v>
      </c>
      <c r="AF41" s="8" t="s">
        <v>122</v>
      </c>
      <c r="AH41" s="5">
        <v>48.807879999999997</v>
      </c>
      <c r="AI41" s="5">
        <v>1.253076667</v>
      </c>
      <c r="AJ41" s="5">
        <v>15.45941333</v>
      </c>
      <c r="AK41" s="5">
        <v>12.916639999999999</v>
      </c>
      <c r="AL41" s="5">
        <v>0.243276667</v>
      </c>
      <c r="AM41" s="5">
        <v>5.3492233330000003</v>
      </c>
      <c r="AN41" s="5">
        <v>6.2586599999999999</v>
      </c>
      <c r="AO41" s="5">
        <v>3.6666833329999999</v>
      </c>
      <c r="AP41" s="5">
        <v>0.84589999999999999</v>
      </c>
      <c r="AQ41" s="5">
        <v>0.26599666700000002</v>
      </c>
      <c r="AR41" s="18">
        <v>1063.3456199999998</v>
      </c>
      <c r="AS41" s="17">
        <f t="shared" si="2"/>
        <v>106.33456199999999</v>
      </c>
      <c r="AW41" s="5">
        <f t="shared" si="35"/>
        <v>3.9875175315568026</v>
      </c>
      <c r="AY41" s="4"/>
      <c r="AZ41" s="4"/>
      <c r="BA41" s="4"/>
      <c r="BB41" s="4"/>
      <c r="BC41" s="4"/>
      <c r="BD41" s="4"/>
      <c r="BE41" s="3"/>
      <c r="BF41" s="3"/>
    </row>
    <row r="42" spans="1:61" s="8" customFormat="1" ht="17" x14ac:dyDescent="0.25">
      <c r="A42" s="8" t="s">
        <v>119</v>
      </c>
      <c r="B42" s="5">
        <v>3.4793533413582902</v>
      </c>
      <c r="C42" s="5">
        <v>0.59104498160630303</v>
      </c>
      <c r="D42" s="5">
        <v>2.0054583324054902</v>
      </c>
      <c r="E42" s="5">
        <v>0.49055996597978502</v>
      </c>
      <c r="F42" s="5">
        <v>2518.0303186240299</v>
      </c>
      <c r="G42" s="5">
        <v>416.00740889852699</v>
      </c>
      <c r="H42" s="5">
        <v>2403.0079381795699</v>
      </c>
      <c r="I42" s="5">
        <v>401.54365100441601</v>
      </c>
      <c r="J42" s="5">
        <f t="shared" si="18"/>
        <v>2460.5191284018001</v>
      </c>
      <c r="K42" s="5">
        <f t="shared" si="19"/>
        <v>289.09318044551935</v>
      </c>
      <c r="M42" s="5">
        <f t="shared" si="25"/>
        <v>1.4738950089528</v>
      </c>
      <c r="N42" s="5">
        <f t="shared" si="26"/>
        <v>-0.53112566690151963</v>
      </c>
      <c r="O42" s="5">
        <f t="shared" si="24"/>
        <v>0.76810367171631388</v>
      </c>
      <c r="Q42" s="8" t="s">
        <v>18</v>
      </c>
      <c r="R42" s="5">
        <v>4.0104790082598099</v>
      </c>
      <c r="S42" s="5">
        <v>1.36050765240792</v>
      </c>
      <c r="T42" s="5">
        <v>4.9149842957777796</v>
      </c>
      <c r="U42" s="5">
        <v>1.7213807773940699</v>
      </c>
      <c r="V42" s="5">
        <f t="shared" si="6"/>
        <v>8.9254633040375886</v>
      </c>
      <c r="W42" s="5">
        <f t="shared" si="22"/>
        <v>6.9204426281832703</v>
      </c>
      <c r="X42" s="8">
        <f t="shared" si="8"/>
        <v>2.1941132270332635</v>
      </c>
      <c r="Y42" s="8">
        <f t="shared" si="23"/>
        <v>1.78991643967083</v>
      </c>
      <c r="Z42" s="5">
        <v>3.34851994348548</v>
      </c>
      <c r="AA42" s="5">
        <v>5.7079213847659904</v>
      </c>
      <c r="AB42" s="8" t="s">
        <v>20</v>
      </c>
      <c r="AC42" s="8" t="s">
        <v>18</v>
      </c>
      <c r="AE42" s="8" t="s">
        <v>20</v>
      </c>
      <c r="AF42" s="8" t="s">
        <v>122</v>
      </c>
      <c r="AH42" s="16">
        <v>44.3551</v>
      </c>
      <c r="AI42" s="16">
        <v>0.99718333299999995</v>
      </c>
      <c r="AJ42" s="16">
        <v>16.059296669999998</v>
      </c>
      <c r="AK42" s="16">
        <v>14.79433</v>
      </c>
      <c r="AL42" s="16">
        <v>0.27353</v>
      </c>
      <c r="AM42" s="16">
        <v>5.5921033329999998</v>
      </c>
      <c r="AN42" s="16">
        <v>8.2082466669999992</v>
      </c>
      <c r="AO42" s="16">
        <v>2.9073866669999999</v>
      </c>
      <c r="AP42" s="16">
        <v>0.50983666699999997</v>
      </c>
      <c r="AQ42" s="16">
        <v>0.149433333</v>
      </c>
      <c r="AR42" s="19">
        <v>1407.3058999999998</v>
      </c>
      <c r="AS42" s="17">
        <f t="shared" si="2"/>
        <v>140.73058999999998</v>
      </c>
      <c r="AW42" s="5">
        <f t="shared" si="35"/>
        <v>4.4588546044880788</v>
      </c>
      <c r="AY42" s="4"/>
      <c r="AZ42" s="4"/>
      <c r="BA42" s="4"/>
      <c r="BB42" s="4"/>
      <c r="BC42" s="4"/>
      <c r="BD42" s="4"/>
      <c r="BE42" s="3"/>
      <c r="BF42" s="3"/>
    </row>
    <row r="43" spans="1:61" s="8" customFormat="1" ht="17" x14ac:dyDescent="0.25">
      <c r="A43" s="8" t="s">
        <v>120</v>
      </c>
      <c r="B43" s="5">
        <v>4.2813737122846502</v>
      </c>
      <c r="C43" s="5">
        <v>0.61376999468663496</v>
      </c>
      <c r="D43" s="5">
        <v>1.83668836570636</v>
      </c>
      <c r="E43" s="5">
        <v>0.38693662097258302</v>
      </c>
      <c r="F43" s="5">
        <v>2572.6219788002099</v>
      </c>
      <c r="G43" s="5">
        <v>353.55948160490101</v>
      </c>
      <c r="H43" s="5">
        <v>2351.7856879548499</v>
      </c>
      <c r="I43" s="5">
        <v>331.66812894501902</v>
      </c>
      <c r="J43" s="5">
        <f t="shared" si="18"/>
        <v>2462.2038333775299</v>
      </c>
      <c r="K43" s="5">
        <f t="shared" si="19"/>
        <v>242.38814677631004</v>
      </c>
      <c r="M43" s="5">
        <f t="shared" si="25"/>
        <v>2.4446853465782903</v>
      </c>
      <c r="N43" s="5">
        <f t="shared" si="26"/>
        <v>2.0549721630406701</v>
      </c>
      <c r="O43" s="5">
        <f t="shared" si="24"/>
        <v>0.72555740987692507</v>
      </c>
      <c r="Q43" s="8" t="s">
        <v>18</v>
      </c>
      <c r="R43" s="5">
        <v>2.2264015492439801</v>
      </c>
      <c r="S43" s="5">
        <v>0.61824245422093804</v>
      </c>
      <c r="T43" s="5">
        <v>4.7847515455526102</v>
      </c>
      <c r="U43" s="5">
        <v>1.4086206158068899</v>
      </c>
      <c r="V43" s="5">
        <f t="shared" si="6"/>
        <v>7.0111530947965903</v>
      </c>
      <c r="W43" s="5">
        <f t="shared" si="22"/>
        <v>6.6214399112589701</v>
      </c>
      <c r="X43" s="8">
        <f t="shared" si="8"/>
        <v>1.5383223886680291</v>
      </c>
      <c r="Y43" s="8">
        <f t="shared" si="23"/>
        <v>1.4607984076955527</v>
      </c>
      <c r="Z43" s="5">
        <v>1.29681496459665</v>
      </c>
      <c r="AA43" s="5">
        <v>3.8301621618555401</v>
      </c>
      <c r="AB43" s="8" t="s">
        <v>20</v>
      </c>
      <c r="AC43" s="8" t="s">
        <v>20</v>
      </c>
      <c r="AE43" s="8" t="s">
        <v>20</v>
      </c>
      <c r="AF43" s="8" t="s">
        <v>122</v>
      </c>
      <c r="AH43" s="5">
        <v>48.044213329999998</v>
      </c>
      <c r="AI43" s="5">
        <v>0.9264</v>
      </c>
      <c r="AJ43" s="5">
        <v>15.78710667</v>
      </c>
      <c r="AK43" s="5">
        <v>11.8729</v>
      </c>
      <c r="AL43" s="5">
        <v>0.22638333299999999</v>
      </c>
      <c r="AM43" s="5">
        <v>5.7466600000000003</v>
      </c>
      <c r="AN43" s="5">
        <v>7.6499733330000002</v>
      </c>
      <c r="AO43" s="5">
        <v>3.1605599999999998</v>
      </c>
      <c r="AP43" s="5">
        <v>0.66444333300000002</v>
      </c>
      <c r="AQ43" s="5">
        <v>0.21110000000000001</v>
      </c>
      <c r="AR43" s="18">
        <v>1086.3185699999999</v>
      </c>
      <c r="AS43" s="17">
        <f t="shared" si="2"/>
        <v>108.631857</v>
      </c>
      <c r="AW43" s="5">
        <f t="shared" si="35"/>
        <v>4.2420149607293132</v>
      </c>
      <c r="AY43" s="4"/>
      <c r="AZ43" s="4"/>
      <c r="BA43" s="4"/>
      <c r="BB43" s="4"/>
      <c r="BC43" s="4"/>
      <c r="BD43" s="4"/>
      <c r="BE43" s="3"/>
      <c r="BF43" s="3"/>
    </row>
    <row r="44" spans="1:61" s="8" customFormat="1" ht="17" x14ac:dyDescent="0.25">
      <c r="A44" s="8" t="s">
        <v>121</v>
      </c>
      <c r="B44" s="5">
        <v>3.6916702017799499</v>
      </c>
      <c r="C44" s="5">
        <v>0.41233642463685899</v>
      </c>
      <c r="D44" s="5">
        <v>1.6966439015642301</v>
      </c>
      <c r="E44" s="5">
        <v>0.34136631250885302</v>
      </c>
      <c r="F44" s="5">
        <v>2516.3635458527801</v>
      </c>
      <c r="G44" s="5">
        <v>243.85189706889099</v>
      </c>
      <c r="H44" s="5">
        <v>2488.5162928240702</v>
      </c>
      <c r="I44" s="5">
        <v>245.28302411100199</v>
      </c>
      <c r="J44" s="5">
        <f t="shared" si="18"/>
        <v>2502.4399193384252</v>
      </c>
      <c r="K44" s="5">
        <f t="shared" si="19"/>
        <v>172.93605004533859</v>
      </c>
      <c r="M44" s="5">
        <f t="shared" si="25"/>
        <v>1.9950263002157198</v>
      </c>
      <c r="N44" s="5">
        <f t="shared" si="26"/>
        <v>1.8394620732623699</v>
      </c>
      <c r="O44" s="5">
        <f t="shared" si="24"/>
        <v>0.53530578774958149</v>
      </c>
      <c r="Q44" s="8" t="s">
        <v>18</v>
      </c>
      <c r="R44" s="5">
        <v>1.85220812851758</v>
      </c>
      <c r="S44" s="5">
        <v>0.55584997894759902</v>
      </c>
      <c r="T44" s="5">
        <v>0.76222874668068497</v>
      </c>
      <c r="U44" s="5">
        <v>0.241808126798009</v>
      </c>
      <c r="V44" s="5">
        <f t="shared" si="6"/>
        <v>2.614436875198265</v>
      </c>
      <c r="W44" s="5">
        <f t="shared" si="22"/>
        <v>2.458872648244915</v>
      </c>
      <c r="X44" s="8">
        <f t="shared" si="8"/>
        <v>0.60616859806625445</v>
      </c>
      <c r="Y44" s="8">
        <f t="shared" si="23"/>
        <v>0.41833255850035611</v>
      </c>
      <c r="Z44" s="5">
        <v>4.8289424239488001</v>
      </c>
      <c r="AA44" s="5">
        <v>1.79381280938653</v>
      </c>
      <c r="AB44" s="8" t="s">
        <v>18</v>
      </c>
      <c r="AC44" s="8" t="s">
        <v>20</v>
      </c>
      <c r="AE44" s="8" t="s">
        <v>20</v>
      </c>
      <c r="AF44" s="8" t="s">
        <v>122</v>
      </c>
      <c r="AH44" s="5">
        <v>45.331763330000001</v>
      </c>
      <c r="AI44" s="5">
        <v>1.043076667</v>
      </c>
      <c r="AJ44" s="5">
        <v>15.95762</v>
      </c>
      <c r="AK44" s="5">
        <v>13.80086667</v>
      </c>
      <c r="AL44" s="5">
        <v>0.21468000000000001</v>
      </c>
      <c r="AM44" s="5">
        <v>6.0272366670000004</v>
      </c>
      <c r="AN44" s="5">
        <v>8.8407533330000003</v>
      </c>
      <c r="AO44" s="5">
        <v>2.7502766670000001</v>
      </c>
      <c r="AP44" s="5">
        <v>0.43825333300000002</v>
      </c>
      <c r="AQ44" s="5">
        <v>0.14920666699999999</v>
      </c>
      <c r="AR44" s="18">
        <v>1338.65398</v>
      </c>
      <c r="AS44" s="17">
        <f t="shared" si="2"/>
        <v>133.865398</v>
      </c>
      <c r="AW44" s="5">
        <f t="shared" si="35"/>
        <v>4.5592519873772792</v>
      </c>
      <c r="AY44" s="4"/>
      <c r="AZ44" s="4"/>
      <c r="BA44" s="4"/>
      <c r="BB44" s="4"/>
      <c r="BC44" s="4"/>
      <c r="BD44" s="4"/>
      <c r="BE44" s="3"/>
      <c r="BF44" s="3"/>
    </row>
    <row r="45" spans="1:61" s="2" customFormat="1" ht="17" x14ac:dyDescent="0.25">
      <c r="A45" s="3" t="s">
        <v>17</v>
      </c>
      <c r="B45" s="5">
        <v>2.7166103336536902</v>
      </c>
      <c r="C45" s="5">
        <v>0.26675914749383201</v>
      </c>
      <c r="D45" s="5">
        <v>1.0367200172142901</v>
      </c>
      <c r="E45" s="5">
        <v>0.17306307714054001</v>
      </c>
      <c r="F45" s="5">
        <v>283.02964390410199</v>
      </c>
      <c r="G45" s="5">
        <v>52.662345955718799</v>
      </c>
      <c r="H45" s="5">
        <v>298.51172468176497</v>
      </c>
      <c r="I45" s="5">
        <v>54.4233930246168</v>
      </c>
      <c r="J45" s="5">
        <f>AVERAGE(H45,F45)</f>
        <v>290.77068429293348</v>
      </c>
      <c r="K45" s="5">
        <f>SQRT((G45^2)+(I45^2))/2</f>
        <v>37.865645345985193</v>
      </c>
      <c r="L45" s="5"/>
      <c r="M45" s="5">
        <f>B45-D45</f>
        <v>1.6798903164394001</v>
      </c>
      <c r="N45" s="5">
        <f>B45-R45</f>
        <v>0.8623025933136701</v>
      </c>
      <c r="O45" s="5">
        <f t="shared" si="24"/>
        <v>0.31797998591261767</v>
      </c>
      <c r="P45" s="5"/>
      <c r="Q45" s="5" t="s">
        <v>18</v>
      </c>
      <c r="R45" s="5">
        <v>1.8543077403400201</v>
      </c>
      <c r="S45" s="5">
        <v>0.42277670267495798</v>
      </c>
      <c r="T45" s="5">
        <v>1.9791347407200499</v>
      </c>
      <c r="U45" s="5">
        <v>0.475839725780765</v>
      </c>
      <c r="V45" s="5">
        <f>R45+T45</f>
        <v>3.8334424810600698</v>
      </c>
      <c r="W45" s="5">
        <f>D45+T45</f>
        <v>3.0158547579343402</v>
      </c>
      <c r="X45" s="8">
        <f>SQRT((S45^2+U45^2))</f>
        <v>0.63652461457183529</v>
      </c>
      <c r="Y45" s="8">
        <f>SQRT((E45^2+U45^2))</f>
        <v>0.50633415182117247</v>
      </c>
      <c r="Z45" s="5">
        <v>4.69119297361084</v>
      </c>
      <c r="AA45" s="5">
        <v>8.8649979845093494</v>
      </c>
      <c r="AB45" s="5" t="s">
        <v>18</v>
      </c>
      <c r="AC45" s="5" t="s">
        <v>18</v>
      </c>
      <c r="AE45" s="8" t="s">
        <v>18</v>
      </c>
      <c r="AF45" s="8" t="s">
        <v>71</v>
      </c>
      <c r="AH45" s="11">
        <v>50.261756497371465</v>
      </c>
      <c r="AI45" s="11">
        <v>0.92422450810404533</v>
      </c>
      <c r="AJ45" s="11">
        <v>17.597078106249459</v>
      </c>
      <c r="AK45" s="11">
        <v>10.092673687636548</v>
      </c>
      <c r="AL45" s="11">
        <v>0.20938796611740568</v>
      </c>
      <c r="AM45" s="11">
        <v>4.3046557123749691</v>
      </c>
      <c r="AN45" s="11">
        <v>9.2975198509757391</v>
      </c>
      <c r="AO45" s="11">
        <v>3.5711236460308586</v>
      </c>
      <c r="AP45" s="11">
        <v>0.68591467684933227</v>
      </c>
      <c r="AQ45" s="11">
        <v>676.44232372090119</v>
      </c>
      <c r="AR45" s="11">
        <v>1965.3119541177412</v>
      </c>
      <c r="AS45" s="11">
        <f>AR45*0.1</f>
        <v>196.53119541177412</v>
      </c>
      <c r="AT45" s="11">
        <v>1406.8766058796546</v>
      </c>
      <c r="AU45" s="11">
        <v>97.633089818547745</v>
      </c>
      <c r="AW45" s="5">
        <f>(AP45-3.689)/-0.713</f>
        <v>4.2119008739841064</v>
      </c>
      <c r="AY45" s="4">
        <f>R45</f>
        <v>1.8543077403400201</v>
      </c>
      <c r="AZ45" s="4">
        <f>T45</f>
        <v>1.9791347407200499</v>
      </c>
      <c r="BA45" s="4">
        <f>V45</f>
        <v>3.8334424810600698</v>
      </c>
      <c r="BB45" s="4">
        <f>W45</f>
        <v>3.0158547579343402</v>
      </c>
      <c r="BC45" s="4">
        <f>S45</f>
        <v>0.42277670267495798</v>
      </c>
      <c r="BD45" s="4">
        <f>U45</f>
        <v>0.475839725780765</v>
      </c>
      <c r="BE45" s="3">
        <f>X45</f>
        <v>0.63652461457183529</v>
      </c>
      <c r="BF45" s="3">
        <f>Y45</f>
        <v>0.50633415182117247</v>
      </c>
      <c r="BH45" s="5"/>
      <c r="BI45" s="5"/>
    </row>
    <row r="46" spans="1:61" s="2" customFormat="1" ht="17" x14ac:dyDescent="0.25">
      <c r="A46" s="3" t="s">
        <v>19</v>
      </c>
      <c r="B46" s="5">
        <v>1.3867883969771</v>
      </c>
      <c r="C46" s="5">
        <v>0.13106727550178099</v>
      </c>
      <c r="D46" s="5">
        <v>0.23812584762905101</v>
      </c>
      <c r="E46" s="5">
        <v>3.9580222683000398E-2</v>
      </c>
      <c r="F46" s="5">
        <v>19.2860744894299</v>
      </c>
      <c r="G46" s="5">
        <v>22.393203681373901</v>
      </c>
      <c r="H46" s="5">
        <v>106.94794085232201</v>
      </c>
      <c r="I46" s="5">
        <v>44.168318399095497</v>
      </c>
      <c r="J46" s="5">
        <f t="shared" ref="J46:J79" si="36">AVERAGE(H46,F46)</f>
        <v>63.11700767087595</v>
      </c>
      <c r="K46" s="5">
        <f t="shared" ref="K46:K79" si="37">SQRT((G46^2)+(I46^2))/2</f>
        <v>24.760330779895568</v>
      </c>
      <c r="L46" s="5"/>
      <c r="M46" s="5">
        <f t="shared" ref="M46:M79" si="38">B46-D46</f>
        <v>1.1486625493480489</v>
      </c>
      <c r="N46" s="5">
        <f t="shared" ref="N46:N79" si="39">B46-R46</f>
        <v>0.77078927202775505</v>
      </c>
      <c r="O46" s="5">
        <f t="shared" si="24"/>
        <v>0.13691320146390434</v>
      </c>
      <c r="P46" s="5"/>
      <c r="Q46" s="5" t="s">
        <v>18</v>
      </c>
      <c r="R46" s="5">
        <v>0.61599912494934495</v>
      </c>
      <c r="S46" s="5">
        <v>0.137547573533047</v>
      </c>
      <c r="T46" s="5">
        <v>1.7611572954788</v>
      </c>
      <c r="U46" s="5">
        <v>0.39132030256278899</v>
      </c>
      <c r="V46" s="5">
        <f t="shared" ref="V46:V79" si="40">R46+T46</f>
        <v>2.377156420428145</v>
      </c>
      <c r="W46" s="5">
        <f t="shared" ref="W46:W79" si="41">D46+T46</f>
        <v>1.999283143107851</v>
      </c>
      <c r="X46" s="8">
        <f t="shared" ref="X46:X79" si="42">SQRT((S46^2+U46^2))</f>
        <v>0.41479020502256519</v>
      </c>
      <c r="Y46" s="8">
        <f t="shared" ref="Y46:Y79" si="43">SQRT((E46^2+U46^2))</f>
        <v>0.39331688652468078</v>
      </c>
      <c r="Z46" s="5">
        <v>2.8448799928665398</v>
      </c>
      <c r="AA46" s="5">
        <v>7.2615736097563701</v>
      </c>
      <c r="AB46" s="5" t="s">
        <v>20</v>
      </c>
      <c r="AC46" s="5" t="s">
        <v>18</v>
      </c>
      <c r="AE46" s="8" t="s">
        <v>18</v>
      </c>
      <c r="AF46" s="8" t="s">
        <v>71</v>
      </c>
      <c r="AH46" s="11">
        <v>53.022010244004761</v>
      </c>
      <c r="AI46" s="11">
        <v>0.95912895953071065</v>
      </c>
      <c r="AJ46" s="11">
        <v>18.284154884216921</v>
      </c>
      <c r="AK46" s="11">
        <v>10.048290545260896</v>
      </c>
      <c r="AL46" s="11">
        <v>0.23242258557187262</v>
      </c>
      <c r="AM46" s="11">
        <v>3.4763195064206815</v>
      </c>
      <c r="AN46" s="11">
        <v>7.1842987115849617</v>
      </c>
      <c r="AO46" s="11">
        <v>4.4747175689275132</v>
      </c>
      <c r="AP46" s="11">
        <v>1.1494197979973799</v>
      </c>
      <c r="AQ46" s="11">
        <v>1224.7953097316554</v>
      </c>
      <c r="AR46" s="11">
        <v>961.32469743707361</v>
      </c>
      <c r="AS46" s="11">
        <f t="shared" ref="AS46:AS79" si="44">AR46*0.1</f>
        <v>96.132469743707361</v>
      </c>
      <c r="AT46" s="11">
        <v>1441.6360851595537</v>
      </c>
      <c r="AU46" s="11">
        <v>99.447850221760049</v>
      </c>
      <c r="AW46" s="5">
        <f t="shared" ref="AW46:AW79" si="45">(AP46-3.689)/-0.713</f>
        <v>3.5618235652210659</v>
      </c>
      <c r="AY46" s="4"/>
      <c r="AZ46" s="4"/>
      <c r="BA46" s="4"/>
      <c r="BB46" s="4"/>
      <c r="BC46" s="4"/>
      <c r="BD46" s="4"/>
      <c r="BE46" s="3"/>
      <c r="BF46" s="3"/>
      <c r="BH46" s="5"/>
      <c r="BI46" s="5"/>
    </row>
    <row r="47" spans="1:61" s="2" customFormat="1" ht="17" x14ac:dyDescent="0.25">
      <c r="A47" s="3" t="s">
        <v>21</v>
      </c>
      <c r="B47" s="5">
        <v>2.7706719820732202</v>
      </c>
      <c r="C47" s="5">
        <v>0.33990743916802202</v>
      </c>
      <c r="D47" s="5">
        <v>1.0830554608374701</v>
      </c>
      <c r="E47" s="5">
        <v>0.196840850346295</v>
      </c>
      <c r="F47" s="5">
        <v>588.21910325720398</v>
      </c>
      <c r="G47" s="5">
        <v>106.030397221127</v>
      </c>
      <c r="H47" s="5">
        <v>512.40743222291098</v>
      </c>
      <c r="I47" s="5">
        <v>109.934827595592</v>
      </c>
      <c r="J47" s="5">
        <f t="shared" si="36"/>
        <v>550.31326774005743</v>
      </c>
      <c r="K47" s="5">
        <f t="shared" si="37"/>
        <v>76.367714797128954</v>
      </c>
      <c r="L47" s="5"/>
      <c r="M47" s="5">
        <f t="shared" si="38"/>
        <v>1.6876165212357501</v>
      </c>
      <c r="N47" s="5">
        <f t="shared" si="39"/>
        <v>1.4721602471739901</v>
      </c>
      <c r="O47" s="5">
        <f t="shared" si="24"/>
        <v>0.39278924064543203</v>
      </c>
      <c r="P47" s="5"/>
      <c r="Q47" s="5" t="s">
        <v>18</v>
      </c>
      <c r="R47" s="5">
        <v>1.2985117348992301</v>
      </c>
      <c r="S47" s="5">
        <v>0.29372622212772298</v>
      </c>
      <c r="T47" s="5">
        <v>1.7501317822822999</v>
      </c>
      <c r="U47" s="5">
        <v>0.43149798214888102</v>
      </c>
      <c r="V47" s="5">
        <f t="shared" si="40"/>
        <v>3.0486435171815298</v>
      </c>
      <c r="W47" s="5">
        <f t="shared" si="41"/>
        <v>2.8331872431197702</v>
      </c>
      <c r="X47" s="8">
        <f t="shared" si="42"/>
        <v>0.52198237725423313</v>
      </c>
      <c r="Y47" s="8">
        <f t="shared" si="43"/>
        <v>0.47427505623172778</v>
      </c>
      <c r="Z47" s="5">
        <v>1.65606556084629</v>
      </c>
      <c r="AA47" s="5">
        <v>5.8783093885255404</v>
      </c>
      <c r="AB47" s="5" t="s">
        <v>20</v>
      </c>
      <c r="AC47" s="5" t="s">
        <v>18</v>
      </c>
      <c r="AE47" s="8" t="s">
        <v>18</v>
      </c>
      <c r="AF47" s="8" t="s">
        <v>71</v>
      </c>
      <c r="AH47" s="11">
        <v>50.361115171058984</v>
      </c>
      <c r="AI47" s="11">
        <v>1.2482983885660128</v>
      </c>
      <c r="AJ47" s="11">
        <v>17.505186767197749</v>
      </c>
      <c r="AK47" s="11">
        <v>9.6743928490746001</v>
      </c>
      <c r="AL47" s="11">
        <v>0.1789117645147697</v>
      </c>
      <c r="AM47" s="11">
        <v>3.7818494950747499</v>
      </c>
      <c r="AN47" s="11">
        <v>8.2339762689308653</v>
      </c>
      <c r="AO47" s="11">
        <v>4.0049640315471118</v>
      </c>
      <c r="AP47" s="11">
        <v>0.8482108486452028</v>
      </c>
      <c r="AQ47" s="11">
        <v>861.43757791915903</v>
      </c>
      <c r="AR47" s="11">
        <v>1432.0449340870814</v>
      </c>
      <c r="AS47" s="11">
        <f t="shared" si="44"/>
        <v>143.20449340870815</v>
      </c>
      <c r="AT47" s="11">
        <v>1351.3068683964998</v>
      </c>
      <c r="AU47" s="11">
        <v>96.455841586846191</v>
      </c>
      <c r="AW47" s="5">
        <f t="shared" si="45"/>
        <v>3.9842765096140216</v>
      </c>
      <c r="AY47" s="4"/>
      <c r="AZ47" s="4"/>
      <c r="BA47" s="4"/>
      <c r="BB47" s="4"/>
      <c r="BC47" s="4"/>
      <c r="BD47" s="4"/>
      <c r="BE47" s="3"/>
      <c r="BF47" s="3"/>
      <c r="BH47" s="5"/>
      <c r="BI47" s="5"/>
    </row>
    <row r="48" spans="1:61" s="2" customFormat="1" ht="17" x14ac:dyDescent="0.25">
      <c r="A48" s="3" t="s">
        <v>22</v>
      </c>
      <c r="B48" s="5">
        <v>2.7985697849940601</v>
      </c>
      <c r="C48" s="5">
        <v>0.24159568580562599</v>
      </c>
      <c r="D48" s="5">
        <v>1.2399216197215699</v>
      </c>
      <c r="E48" s="5">
        <v>0.18627390834037899</v>
      </c>
      <c r="F48" s="5">
        <v>609.26691821791701</v>
      </c>
      <c r="G48" s="5">
        <v>64.089189655359306</v>
      </c>
      <c r="H48" s="5">
        <v>606.22593813349999</v>
      </c>
      <c r="I48" s="5">
        <v>68.066660920155101</v>
      </c>
      <c r="J48" s="5">
        <f t="shared" si="36"/>
        <v>607.7464281757085</v>
      </c>
      <c r="K48" s="5">
        <f t="shared" si="37"/>
        <v>46.745306073176977</v>
      </c>
      <c r="L48" s="5"/>
      <c r="M48" s="5">
        <f t="shared" si="38"/>
        <v>1.5586481652724902</v>
      </c>
      <c r="N48" s="5">
        <f t="shared" si="39"/>
        <v>1.7439575224594601</v>
      </c>
      <c r="O48" s="5">
        <f t="shared" si="24"/>
        <v>0.30506793395617748</v>
      </c>
      <c r="P48" s="5"/>
      <c r="Q48" s="5" t="s">
        <v>18</v>
      </c>
      <c r="R48" s="5">
        <v>1.0546122625345999</v>
      </c>
      <c r="S48" s="5">
        <v>0.20361671939022</v>
      </c>
      <c r="T48" s="5">
        <v>1.5741674970541</v>
      </c>
      <c r="U48" s="5">
        <v>0.335013251129054</v>
      </c>
      <c r="V48" s="5">
        <f t="shared" si="40"/>
        <v>2.6287797595887001</v>
      </c>
      <c r="W48" s="5">
        <f t="shared" si="41"/>
        <v>2.8140891167756701</v>
      </c>
      <c r="X48" s="8">
        <f t="shared" si="42"/>
        <v>0.39203781303248569</v>
      </c>
      <c r="Y48" s="8">
        <f t="shared" si="43"/>
        <v>0.38331690200206214</v>
      </c>
      <c r="Z48" s="5">
        <v>5.6824898331952696</v>
      </c>
      <c r="AA48" s="5">
        <v>11.980139444371201</v>
      </c>
      <c r="AB48" s="5" t="s">
        <v>18</v>
      </c>
      <c r="AC48" s="5" t="s">
        <v>18</v>
      </c>
      <c r="AE48" s="8" t="s">
        <v>18</v>
      </c>
      <c r="AF48" s="8" t="s">
        <v>71</v>
      </c>
      <c r="AH48" s="11">
        <v>52.35994695924802</v>
      </c>
      <c r="AI48" s="11">
        <v>1.1030171734962411</v>
      </c>
      <c r="AJ48" s="11">
        <v>17.323021208127066</v>
      </c>
      <c r="AK48" s="11">
        <v>8.6087253362375549</v>
      </c>
      <c r="AL48" s="11">
        <v>0.17424318192436233</v>
      </c>
      <c r="AM48" s="11">
        <v>3.5433898116255609</v>
      </c>
      <c r="AN48" s="11">
        <v>7.2904421831834192</v>
      </c>
      <c r="AO48" s="11">
        <v>4.3323256778834365</v>
      </c>
      <c r="AP48" s="11">
        <v>0.99525459500373992</v>
      </c>
      <c r="AQ48" s="11">
        <v>936.37284608283051</v>
      </c>
      <c r="AR48" s="11">
        <v>1091.1420449732443</v>
      </c>
      <c r="AS48" s="11">
        <f t="shared" si="44"/>
        <v>109.11420449732444</v>
      </c>
      <c r="AT48" s="11">
        <v>1715.4636466986035</v>
      </c>
      <c r="AU48" s="11">
        <v>96.334708463657634</v>
      </c>
      <c r="AW48" s="5">
        <f t="shared" si="45"/>
        <v>3.7780440462780653</v>
      </c>
      <c r="AY48" s="4">
        <f t="shared" ref="AY48:AY49" si="46">R48</f>
        <v>1.0546122625345999</v>
      </c>
      <c r="AZ48" s="4">
        <f t="shared" ref="AZ48:AZ49" si="47">T48</f>
        <v>1.5741674970541</v>
      </c>
      <c r="BA48" s="4">
        <f t="shared" ref="BA48:BA49" si="48">V48</f>
        <v>2.6287797595887001</v>
      </c>
      <c r="BB48" s="4">
        <f t="shared" ref="BB48:BB49" si="49">W48</f>
        <v>2.8140891167756701</v>
      </c>
      <c r="BC48" s="4">
        <f t="shared" ref="BC48:BC49" si="50">S48</f>
        <v>0.20361671939022</v>
      </c>
      <c r="BD48" s="4">
        <f t="shared" ref="BD48:BD49" si="51">U48</f>
        <v>0.335013251129054</v>
      </c>
      <c r="BE48" s="3">
        <f t="shared" ref="BE48:BE49" si="52">X48</f>
        <v>0.39203781303248569</v>
      </c>
      <c r="BF48" s="3">
        <f t="shared" ref="BF48:BF49" si="53">Y48</f>
        <v>0.38331690200206214</v>
      </c>
      <c r="BH48" s="5"/>
      <c r="BI48" s="5"/>
    </row>
    <row r="49" spans="1:61" s="2" customFormat="1" ht="17" x14ac:dyDescent="0.25">
      <c r="A49" s="3" t="s">
        <v>23</v>
      </c>
      <c r="B49" s="5">
        <v>2.4905568999129399</v>
      </c>
      <c r="C49" s="5">
        <v>0.20242633134482901</v>
      </c>
      <c r="D49" s="5">
        <v>1.2159549444898501</v>
      </c>
      <c r="E49" s="5">
        <v>0.18544885756999399</v>
      </c>
      <c r="F49" s="5">
        <v>505.52117858411401</v>
      </c>
      <c r="G49" s="5">
        <v>47.883700893655003</v>
      </c>
      <c r="H49" s="5">
        <v>443.45380093939201</v>
      </c>
      <c r="I49" s="5">
        <v>48.702753133654802</v>
      </c>
      <c r="J49" s="5">
        <f t="shared" si="36"/>
        <v>474.48748976175301</v>
      </c>
      <c r="K49" s="5">
        <f t="shared" si="37"/>
        <v>34.149696097003336</v>
      </c>
      <c r="L49" s="5"/>
      <c r="M49" s="5">
        <f t="shared" si="38"/>
        <v>1.2746019554230898</v>
      </c>
      <c r="N49" s="5">
        <f t="shared" si="39"/>
        <v>1.2820928447902999</v>
      </c>
      <c r="O49" s="5">
        <f t="shared" si="24"/>
        <v>0.27453178030192138</v>
      </c>
      <c r="P49" s="5"/>
      <c r="Q49" s="5" t="s">
        <v>20</v>
      </c>
      <c r="R49" s="5">
        <v>1.20846405512264</v>
      </c>
      <c r="S49" s="5">
        <v>0.24334136182673599</v>
      </c>
      <c r="T49" s="5">
        <v>1.9018263821046599</v>
      </c>
      <c r="U49" s="5">
        <v>0.44029245661838501</v>
      </c>
      <c r="V49" s="5">
        <f t="shared" si="40"/>
        <v>3.1102904372272997</v>
      </c>
      <c r="W49" s="5">
        <f t="shared" si="41"/>
        <v>3.11778132659451</v>
      </c>
      <c r="X49" s="8">
        <f t="shared" si="42"/>
        <v>0.50306308325173577</v>
      </c>
      <c r="Y49" s="8">
        <f t="shared" si="43"/>
        <v>0.47775383423795603</v>
      </c>
      <c r="Z49" s="5">
        <v>7.8161452596779597</v>
      </c>
      <c r="AA49" s="5">
        <v>8.9067923507201794</v>
      </c>
      <c r="AB49" s="5" t="s">
        <v>18</v>
      </c>
      <c r="AC49" s="5" t="s">
        <v>18</v>
      </c>
      <c r="AE49" s="8" t="s">
        <v>18</v>
      </c>
      <c r="AF49" s="8" t="s">
        <v>71</v>
      </c>
      <c r="AH49" s="11">
        <v>51.591829685013487</v>
      </c>
      <c r="AI49" s="11">
        <v>0.98216597803828842</v>
      </c>
      <c r="AJ49" s="11">
        <v>17.520019487040059</v>
      </c>
      <c r="AK49" s="11">
        <v>9.6842160021313752</v>
      </c>
      <c r="AL49" s="11">
        <v>0.22330647091684816</v>
      </c>
      <c r="AM49" s="11">
        <v>4.1179453176571306</v>
      </c>
      <c r="AN49" s="11">
        <v>7.7943153358023807</v>
      </c>
      <c r="AO49" s="11">
        <v>4.1290956551053846</v>
      </c>
      <c r="AP49" s="11">
        <v>0.92094842323454562</v>
      </c>
      <c r="AQ49" s="11">
        <v>698.12186081503444</v>
      </c>
      <c r="AR49" s="11">
        <v>1392.6978529848125</v>
      </c>
      <c r="AS49" s="11">
        <f t="shared" si="44"/>
        <v>139.26978529848125</v>
      </c>
      <c r="AT49" s="11">
        <v>1328.0297339687822</v>
      </c>
      <c r="AU49" s="11">
        <v>97.53515782762608</v>
      </c>
      <c r="AW49" s="5">
        <f t="shared" si="45"/>
        <v>3.8822602759683793</v>
      </c>
      <c r="AY49" s="4">
        <f t="shared" si="46"/>
        <v>1.20846405512264</v>
      </c>
      <c r="AZ49" s="4">
        <f t="shared" si="47"/>
        <v>1.9018263821046599</v>
      </c>
      <c r="BA49" s="4">
        <f t="shared" si="48"/>
        <v>3.1102904372272997</v>
      </c>
      <c r="BB49" s="4">
        <f t="shared" si="49"/>
        <v>3.11778132659451</v>
      </c>
      <c r="BC49" s="4">
        <f t="shared" si="50"/>
        <v>0.24334136182673599</v>
      </c>
      <c r="BD49" s="4">
        <f t="shared" si="51"/>
        <v>0.44029245661838501</v>
      </c>
      <c r="BE49" s="3">
        <f t="shared" si="52"/>
        <v>0.50306308325173577</v>
      </c>
      <c r="BF49" s="3">
        <f t="shared" si="53"/>
        <v>0.47775383423795603</v>
      </c>
      <c r="BH49" s="5"/>
      <c r="BI49" s="5"/>
    </row>
    <row r="50" spans="1:61" s="2" customFormat="1" ht="17" x14ac:dyDescent="0.25">
      <c r="A50" s="3" t="s">
        <v>24</v>
      </c>
      <c r="B50" s="5">
        <v>2.4434533610885301</v>
      </c>
      <c r="C50" s="5">
        <v>0.22015337878074701</v>
      </c>
      <c r="D50" s="5">
        <v>1.08603664070302</v>
      </c>
      <c r="E50" s="5">
        <v>0.16915047148416701</v>
      </c>
      <c r="F50" s="5">
        <v>11.314151352617801</v>
      </c>
      <c r="G50" s="5">
        <v>13.037907898338201</v>
      </c>
      <c r="H50" s="5">
        <v>202.605451781276</v>
      </c>
      <c r="I50" s="5">
        <v>43.660907868744403</v>
      </c>
      <c r="J50" s="5">
        <f t="shared" si="36"/>
        <v>106.95980156694691</v>
      </c>
      <c r="K50" s="5">
        <f t="shared" si="37"/>
        <v>22.783008571567851</v>
      </c>
      <c r="L50" s="5"/>
      <c r="M50" s="5">
        <f t="shared" si="38"/>
        <v>1.3574167203855101</v>
      </c>
      <c r="N50" s="5">
        <f t="shared" si="39"/>
        <v>0.83368259006262013</v>
      </c>
      <c r="O50" s="5">
        <f t="shared" si="24"/>
        <v>0.27763175645429156</v>
      </c>
      <c r="P50" s="5"/>
      <c r="Q50" s="5" t="s">
        <v>18</v>
      </c>
      <c r="R50" s="5">
        <v>1.6097707710259099</v>
      </c>
      <c r="S50" s="5">
        <v>0.46056463131847503</v>
      </c>
      <c r="T50" s="5">
        <v>2.7112645492244098</v>
      </c>
      <c r="U50" s="5">
        <v>0.59867937610757305</v>
      </c>
      <c r="V50" s="5">
        <f t="shared" si="40"/>
        <v>4.3210353202503198</v>
      </c>
      <c r="W50" s="5">
        <f t="shared" si="41"/>
        <v>3.7973011899274298</v>
      </c>
      <c r="X50" s="8">
        <f t="shared" si="42"/>
        <v>0.75533884780148552</v>
      </c>
      <c r="Y50" s="8">
        <f t="shared" si="43"/>
        <v>0.62211645001548455</v>
      </c>
      <c r="Z50" s="5">
        <v>1.5504429885037401</v>
      </c>
      <c r="AA50" s="5">
        <v>4.5741063355232496</v>
      </c>
      <c r="AB50" s="5" t="s">
        <v>20</v>
      </c>
      <c r="AC50" s="5" t="s">
        <v>18</v>
      </c>
      <c r="AE50" s="8" t="s">
        <v>18</v>
      </c>
      <c r="AF50" s="8" t="s">
        <v>71</v>
      </c>
      <c r="AH50" s="11">
        <v>51.76283452771213</v>
      </c>
      <c r="AI50" s="11">
        <v>1.0040831784786519</v>
      </c>
      <c r="AJ50" s="11">
        <v>17.62547360410457</v>
      </c>
      <c r="AK50" s="11">
        <v>9.9050824256184171</v>
      </c>
      <c r="AL50" s="11">
        <v>0.19600422306465271</v>
      </c>
      <c r="AM50" s="11">
        <v>3.9470301523467448</v>
      </c>
      <c r="AN50" s="11">
        <v>7.2977652142610427</v>
      </c>
      <c r="AO50" s="11">
        <v>4.1135801363480367</v>
      </c>
      <c r="AP50" s="11">
        <v>0.94164900568952548</v>
      </c>
      <c r="AQ50" s="11">
        <v>797.52446729935036</v>
      </c>
      <c r="AR50" s="11">
        <v>1213.5480002245838</v>
      </c>
      <c r="AS50" s="11">
        <f t="shared" si="44"/>
        <v>121.35480002245839</v>
      </c>
      <c r="AT50" s="11">
        <v>1502.8757954459488</v>
      </c>
      <c r="AU50" s="11">
        <v>97.369250441736511</v>
      </c>
      <c r="AW50" s="5">
        <f t="shared" si="45"/>
        <v>3.8532272009964585</v>
      </c>
      <c r="AY50" s="4"/>
      <c r="AZ50" s="4"/>
      <c r="BA50" s="4"/>
      <c r="BB50" s="4"/>
      <c r="BC50" s="4"/>
      <c r="BD50" s="4"/>
      <c r="BE50" s="3"/>
      <c r="BF50" s="3"/>
      <c r="BH50" s="5"/>
      <c r="BI50" s="5"/>
    </row>
    <row r="51" spans="1:61" s="2" customFormat="1" ht="17" x14ac:dyDescent="0.25">
      <c r="A51" s="3" t="s">
        <v>25</v>
      </c>
      <c r="B51" s="5">
        <v>2.2251689009043401</v>
      </c>
      <c r="C51" s="5">
        <v>0.179609693626816</v>
      </c>
      <c r="D51" s="5">
        <v>0.90809876246290899</v>
      </c>
      <c r="E51" s="5">
        <v>0.134760718181135</v>
      </c>
      <c r="F51" s="5">
        <v>29.553039198922999</v>
      </c>
      <c r="G51" s="5">
        <v>17.911818435796899</v>
      </c>
      <c r="H51" s="5">
        <v>132.84926597677401</v>
      </c>
      <c r="I51" s="5">
        <v>28.210509807156999</v>
      </c>
      <c r="J51" s="5">
        <f t="shared" si="36"/>
        <v>81.201152587848497</v>
      </c>
      <c r="K51" s="5">
        <f t="shared" si="37"/>
        <v>16.708277164751717</v>
      </c>
      <c r="L51" s="5"/>
      <c r="M51" s="5">
        <f t="shared" si="38"/>
        <v>1.3170701384414309</v>
      </c>
      <c r="N51" s="5">
        <f t="shared" si="39"/>
        <v>1.437340395607644</v>
      </c>
      <c r="O51" s="5">
        <f t="shared" si="24"/>
        <v>0.22454418988122138</v>
      </c>
      <c r="P51" s="5"/>
      <c r="Q51" s="5" t="s">
        <v>20</v>
      </c>
      <c r="R51" s="5">
        <v>0.78782850529669601</v>
      </c>
      <c r="S51" s="5">
        <v>0.15192696906091199</v>
      </c>
      <c r="T51" s="5">
        <v>1.1264134669416099</v>
      </c>
      <c r="U51" s="5">
        <v>0.24067413492654399</v>
      </c>
      <c r="V51" s="5">
        <f t="shared" si="40"/>
        <v>1.9142419722383059</v>
      </c>
      <c r="W51" s="5">
        <f t="shared" si="41"/>
        <v>2.0345122294045188</v>
      </c>
      <c r="X51" s="8">
        <f t="shared" si="42"/>
        <v>0.28461525459939008</v>
      </c>
      <c r="Y51" s="8">
        <f t="shared" si="43"/>
        <v>0.27583417189923298</v>
      </c>
      <c r="Z51" s="5">
        <v>5.3674470387684101</v>
      </c>
      <c r="AA51" s="5">
        <v>8.6568119077167207</v>
      </c>
      <c r="AB51" s="5" t="s">
        <v>18</v>
      </c>
      <c r="AC51" s="5" t="s">
        <v>18</v>
      </c>
      <c r="AE51" s="8" t="s">
        <v>18</v>
      </c>
      <c r="AF51" s="8" t="s">
        <v>71</v>
      </c>
      <c r="AH51" s="11">
        <v>51.253256296153857</v>
      </c>
      <c r="AI51" s="11">
        <v>1.008237086000437</v>
      </c>
      <c r="AJ51" s="11">
        <v>17.596646580545023</v>
      </c>
      <c r="AK51" s="11">
        <v>9.9287571028111046</v>
      </c>
      <c r="AL51" s="11">
        <v>0.2364487258133636</v>
      </c>
      <c r="AM51" s="11">
        <v>4.281357276080489</v>
      </c>
      <c r="AN51" s="11">
        <v>7.7141778033046471</v>
      </c>
      <c r="AO51" s="11">
        <v>3.7200475400157358</v>
      </c>
      <c r="AP51" s="11">
        <v>0.79294745520996612</v>
      </c>
      <c r="AQ51" s="11">
        <v>591.86233321615646</v>
      </c>
      <c r="AR51" s="11">
        <v>1391.5239842455676</v>
      </c>
      <c r="AS51" s="11">
        <f t="shared" si="44"/>
        <v>139.15239842455676</v>
      </c>
      <c r="AT51" s="11">
        <v>1392.2076203444535</v>
      </c>
      <c r="AU51" s="11">
        <v>97.085025240862208</v>
      </c>
      <c r="AW51" s="5">
        <f t="shared" si="45"/>
        <v>4.0617847753015903</v>
      </c>
      <c r="AY51" s="4">
        <f t="shared" ref="AY51:AY55" si="54">R51</f>
        <v>0.78782850529669601</v>
      </c>
      <c r="AZ51" s="4">
        <f t="shared" ref="AZ51:AZ55" si="55">T51</f>
        <v>1.1264134669416099</v>
      </c>
      <c r="BA51" s="4">
        <f t="shared" ref="BA51:BA55" si="56">V51</f>
        <v>1.9142419722383059</v>
      </c>
      <c r="BB51" s="4">
        <f t="shared" ref="BB51:BB55" si="57">W51</f>
        <v>2.0345122294045188</v>
      </c>
      <c r="BC51" s="4">
        <f t="shared" ref="BC51:BC55" si="58">S51</f>
        <v>0.15192696906091199</v>
      </c>
      <c r="BD51" s="4">
        <f t="shared" ref="BD51:BD55" si="59">U51</f>
        <v>0.24067413492654399</v>
      </c>
      <c r="BE51" s="3">
        <f t="shared" ref="BE51:BE55" si="60">X51</f>
        <v>0.28461525459939008</v>
      </c>
      <c r="BF51" s="3">
        <f t="shared" ref="BF51:BF55" si="61">Y51</f>
        <v>0.27583417189923298</v>
      </c>
      <c r="BH51" s="5"/>
      <c r="BI51" s="5"/>
    </row>
    <row r="52" spans="1:61" s="2" customFormat="1" ht="17" x14ac:dyDescent="0.25">
      <c r="A52" s="3" t="s">
        <v>26</v>
      </c>
      <c r="B52" s="5">
        <v>2.4031531219192801</v>
      </c>
      <c r="C52" s="5">
        <v>0.194208044154835</v>
      </c>
      <c r="D52" s="5">
        <v>1.2407640747900599</v>
      </c>
      <c r="E52" s="5">
        <v>0.18685763465771299</v>
      </c>
      <c r="F52" s="5">
        <v>413.75814244725001</v>
      </c>
      <c r="G52" s="5">
        <v>43.115681431846603</v>
      </c>
      <c r="H52" s="5">
        <v>409.16359369587002</v>
      </c>
      <c r="I52" s="5">
        <v>47.1671806950771</v>
      </c>
      <c r="J52" s="5">
        <f t="shared" si="36"/>
        <v>411.46086807156001</v>
      </c>
      <c r="K52" s="5">
        <f t="shared" si="37"/>
        <v>31.951936248271934</v>
      </c>
      <c r="L52" s="5"/>
      <c r="M52" s="5">
        <f t="shared" si="38"/>
        <v>1.1623890471292202</v>
      </c>
      <c r="N52" s="5">
        <f t="shared" si="39"/>
        <v>0.53085058982185007</v>
      </c>
      <c r="O52" s="5">
        <f t="shared" si="24"/>
        <v>0.26950424865727385</v>
      </c>
      <c r="P52" s="5"/>
      <c r="Q52" s="5" t="s">
        <v>20</v>
      </c>
      <c r="R52" s="5">
        <v>1.87230253209743</v>
      </c>
      <c r="S52" s="5">
        <v>0.37247294870150899</v>
      </c>
      <c r="T52" s="5">
        <v>1.58659876817919</v>
      </c>
      <c r="U52" s="5">
        <v>0.343813808008192</v>
      </c>
      <c r="V52" s="5">
        <f t="shared" si="40"/>
        <v>3.45890130027662</v>
      </c>
      <c r="W52" s="5">
        <f t="shared" si="41"/>
        <v>2.8273628429692499</v>
      </c>
      <c r="X52" s="8">
        <f t="shared" si="42"/>
        <v>0.50689647078224054</v>
      </c>
      <c r="Y52" s="8">
        <f t="shared" si="43"/>
        <v>0.39131024802191067</v>
      </c>
      <c r="Z52" s="5">
        <v>10.644271728139101</v>
      </c>
      <c r="AA52" s="5">
        <v>9.7339485018542309</v>
      </c>
      <c r="AB52" s="5" t="s">
        <v>18</v>
      </c>
      <c r="AC52" s="5" t="s">
        <v>18</v>
      </c>
      <c r="AE52" s="8" t="s">
        <v>18</v>
      </c>
      <c r="AF52" s="8" t="s">
        <v>71</v>
      </c>
      <c r="AH52" s="11">
        <v>51.448347004049062</v>
      </c>
      <c r="AI52" s="11">
        <v>1.0550109711255933</v>
      </c>
      <c r="AJ52" s="11">
        <v>17.323916861016322</v>
      </c>
      <c r="AK52" s="11">
        <v>9.8389503536946261</v>
      </c>
      <c r="AL52" s="11">
        <v>0.19340284251330714</v>
      </c>
      <c r="AM52" s="11">
        <v>4.2086868405344724</v>
      </c>
      <c r="AN52" s="11">
        <v>7.458210578740136</v>
      </c>
      <c r="AO52" s="11">
        <v>3.8889589865220708</v>
      </c>
      <c r="AP52" s="11">
        <v>0.80621564654374567</v>
      </c>
      <c r="AQ52" s="11">
        <v>844.44855050949946</v>
      </c>
      <c r="AR52" s="11">
        <v>1577.5859247735768</v>
      </c>
      <c r="AS52" s="11">
        <f t="shared" si="44"/>
        <v>157.75859247735769</v>
      </c>
      <c r="AT52" s="11">
        <v>1690.7041433483028</v>
      </c>
      <c r="AU52" s="11">
        <v>96.899791018242794</v>
      </c>
      <c r="AW52" s="5">
        <f t="shared" si="45"/>
        <v>4.0431758112990952</v>
      </c>
      <c r="AY52" s="4">
        <f t="shared" si="54"/>
        <v>1.87230253209743</v>
      </c>
      <c r="AZ52" s="4">
        <f t="shared" si="55"/>
        <v>1.58659876817919</v>
      </c>
      <c r="BA52" s="4">
        <f t="shared" si="56"/>
        <v>3.45890130027662</v>
      </c>
      <c r="BB52" s="4">
        <f t="shared" si="57"/>
        <v>2.8273628429692499</v>
      </c>
      <c r="BC52" s="4">
        <f t="shared" si="58"/>
        <v>0.37247294870150899</v>
      </c>
      <c r="BD52" s="4">
        <f t="shared" si="59"/>
        <v>0.343813808008192</v>
      </c>
      <c r="BE52" s="3">
        <f t="shared" si="60"/>
        <v>0.50689647078224054</v>
      </c>
      <c r="BF52" s="3">
        <f t="shared" si="61"/>
        <v>0.39131024802191067</v>
      </c>
      <c r="BH52" s="5"/>
      <c r="BI52" s="5"/>
    </row>
    <row r="53" spans="1:61" s="2" customFormat="1" ht="17" x14ac:dyDescent="0.25">
      <c r="A53" s="3" t="s">
        <v>27</v>
      </c>
      <c r="B53" s="5">
        <v>2.7900964464758</v>
      </c>
      <c r="C53" s="5">
        <v>0.26901835713217498</v>
      </c>
      <c r="D53" s="5">
        <v>1.0817669189802901</v>
      </c>
      <c r="E53" s="5">
        <v>0.17669989172799799</v>
      </c>
      <c r="F53" s="5">
        <v>197.96268145171601</v>
      </c>
      <c r="G53" s="5">
        <v>53.132477350420999</v>
      </c>
      <c r="H53" s="5">
        <v>257.64324157961698</v>
      </c>
      <c r="I53" s="5">
        <v>57.374996344365798</v>
      </c>
      <c r="J53" s="5">
        <f t="shared" si="36"/>
        <v>227.80296151566648</v>
      </c>
      <c r="K53" s="5">
        <f t="shared" si="37"/>
        <v>39.099074013680266</v>
      </c>
      <c r="L53" s="5"/>
      <c r="M53" s="5">
        <f t="shared" si="38"/>
        <v>1.7083295274955099</v>
      </c>
      <c r="N53" s="5">
        <f t="shared" si="39"/>
        <v>1.1752120555268299</v>
      </c>
      <c r="O53" s="5">
        <f t="shared" si="24"/>
        <v>0.32185979589066521</v>
      </c>
      <c r="P53" s="5"/>
      <c r="Q53" s="5" t="s">
        <v>18</v>
      </c>
      <c r="R53" s="5">
        <v>1.6148843909489701</v>
      </c>
      <c r="S53" s="5">
        <v>0.34791105321277699</v>
      </c>
      <c r="T53" s="5">
        <v>1.2618220083601599</v>
      </c>
      <c r="U53" s="5">
        <v>0.30345457698286199</v>
      </c>
      <c r="V53" s="5">
        <f t="shared" si="40"/>
        <v>2.8767063993091302</v>
      </c>
      <c r="W53" s="5">
        <f t="shared" si="41"/>
        <v>2.3435889273404502</v>
      </c>
      <c r="X53" s="8">
        <f t="shared" si="42"/>
        <v>0.46165656200196209</v>
      </c>
      <c r="Y53" s="8">
        <f t="shared" si="43"/>
        <v>0.35115172223489655</v>
      </c>
      <c r="Z53" s="5">
        <v>6.6410123940627699</v>
      </c>
      <c r="AA53" s="5">
        <v>6.2627347276416199</v>
      </c>
      <c r="AB53" s="5" t="s">
        <v>18</v>
      </c>
      <c r="AC53" s="5" t="s">
        <v>18</v>
      </c>
      <c r="AE53" s="8" t="s">
        <v>18</v>
      </c>
      <c r="AF53" s="8" t="s">
        <v>71</v>
      </c>
      <c r="AH53" s="11">
        <v>50.159021662684715</v>
      </c>
      <c r="AI53" s="11">
        <v>1.1492650747525639</v>
      </c>
      <c r="AJ53" s="11">
        <v>18.448642976679093</v>
      </c>
      <c r="AK53" s="11">
        <v>9.8235239054713546</v>
      </c>
      <c r="AL53" s="11">
        <v>0.16037502745565624</v>
      </c>
      <c r="AM53" s="11">
        <v>4.0341278103066855</v>
      </c>
      <c r="AN53" s="11">
        <v>8.8338311192319239</v>
      </c>
      <c r="AO53" s="11">
        <v>3.81024307004426</v>
      </c>
      <c r="AP53" s="11">
        <v>0.83068070036284514</v>
      </c>
      <c r="AQ53" s="11">
        <v>861.75101791112479</v>
      </c>
      <c r="AR53" s="11">
        <v>1761.1577670823949</v>
      </c>
      <c r="AS53" s="11">
        <f t="shared" si="44"/>
        <v>176.11577670823951</v>
      </c>
      <c r="AT53" s="11">
        <v>1383.2853004513704</v>
      </c>
      <c r="AU53" s="11">
        <v>97.937739583042642</v>
      </c>
      <c r="AW53" s="5">
        <f t="shared" si="45"/>
        <v>4.0088629728431346</v>
      </c>
      <c r="AY53" s="4">
        <f t="shared" si="54"/>
        <v>1.6148843909489701</v>
      </c>
      <c r="AZ53" s="4">
        <f t="shared" si="55"/>
        <v>1.2618220083601599</v>
      </c>
      <c r="BA53" s="4">
        <f t="shared" si="56"/>
        <v>2.8767063993091302</v>
      </c>
      <c r="BB53" s="4">
        <f t="shared" si="57"/>
        <v>2.3435889273404502</v>
      </c>
      <c r="BC53" s="4">
        <f t="shared" si="58"/>
        <v>0.34791105321277699</v>
      </c>
      <c r="BD53" s="4">
        <f t="shared" si="59"/>
        <v>0.30345457698286199</v>
      </c>
      <c r="BE53" s="3">
        <f t="shared" si="60"/>
        <v>0.46165656200196209</v>
      </c>
      <c r="BF53" s="3">
        <f t="shared" si="61"/>
        <v>0.35115172223489655</v>
      </c>
      <c r="BH53" s="5"/>
      <c r="BI53" s="5"/>
    </row>
    <row r="54" spans="1:61" s="2" customFormat="1" ht="17" x14ac:dyDescent="0.25">
      <c r="A54" s="3" t="s">
        <v>28</v>
      </c>
      <c r="B54" s="5">
        <v>2.6983268946161698</v>
      </c>
      <c r="C54" s="5">
        <v>0.26005159979827902</v>
      </c>
      <c r="D54" s="5">
        <v>1.0630761892767999</v>
      </c>
      <c r="E54" s="5">
        <v>0.17580867951292301</v>
      </c>
      <c r="F54" s="5">
        <v>143.86825523907001</v>
      </c>
      <c r="G54" s="5">
        <v>51.657195849482498</v>
      </c>
      <c r="H54" s="5">
        <v>326.99717288943401</v>
      </c>
      <c r="I54" s="5">
        <v>55.607787176140903</v>
      </c>
      <c r="J54" s="5">
        <f t="shared" si="36"/>
        <v>235.43271406425202</v>
      </c>
      <c r="K54" s="5">
        <f t="shared" si="37"/>
        <v>37.949610925735364</v>
      </c>
      <c r="L54" s="5"/>
      <c r="M54" s="5">
        <f t="shared" si="38"/>
        <v>1.6352507053393699</v>
      </c>
      <c r="N54" s="5">
        <f t="shared" si="39"/>
        <v>1.6955414288932997</v>
      </c>
      <c r="O54" s="5">
        <f t="shared" si="24"/>
        <v>0.31390368960832865</v>
      </c>
      <c r="P54" s="5"/>
      <c r="Q54" s="5" t="s">
        <v>18</v>
      </c>
      <c r="R54" s="5">
        <v>1.0027854657228701</v>
      </c>
      <c r="S54" s="5">
        <v>0.21750726539082599</v>
      </c>
      <c r="T54" s="5">
        <v>1.27249462869539</v>
      </c>
      <c r="U54" s="5">
        <v>0.304925935440858</v>
      </c>
      <c r="V54" s="5">
        <f t="shared" si="40"/>
        <v>2.2752800944182603</v>
      </c>
      <c r="W54" s="5">
        <f t="shared" si="41"/>
        <v>2.3355708179721901</v>
      </c>
      <c r="X54" s="8">
        <f t="shared" si="42"/>
        <v>0.37455204792161734</v>
      </c>
      <c r="Y54" s="8">
        <f t="shared" si="43"/>
        <v>0.35197800768877585</v>
      </c>
      <c r="Z54" s="5">
        <v>4.0418013980162701</v>
      </c>
      <c r="AA54" s="5">
        <v>5.6414445575758698</v>
      </c>
      <c r="AB54" s="5" t="s">
        <v>18</v>
      </c>
      <c r="AC54" s="5" t="s">
        <v>18</v>
      </c>
      <c r="AE54" s="8" t="s">
        <v>18</v>
      </c>
      <c r="AF54" s="8" t="s">
        <v>71</v>
      </c>
      <c r="AH54" s="11">
        <v>48.870577366897685</v>
      </c>
      <c r="AI54" s="11">
        <v>0.89290716382830349</v>
      </c>
      <c r="AJ54" s="11">
        <v>18.686887716811977</v>
      </c>
      <c r="AK54" s="11">
        <v>10.191301714938191</v>
      </c>
      <c r="AL54" s="11">
        <v>0.17928394196629777</v>
      </c>
      <c r="AM54" s="11">
        <v>4.2560579759111201</v>
      </c>
      <c r="AN54" s="11">
        <v>9.676149578249797</v>
      </c>
      <c r="AO54" s="11">
        <v>3.4085467431646994</v>
      </c>
      <c r="AP54" s="11">
        <v>0.66450289587257771</v>
      </c>
      <c r="AQ54" s="11">
        <v>407.91350180220161</v>
      </c>
      <c r="AR54" s="11">
        <v>1841.1257017486664</v>
      </c>
      <c r="AS54" s="11">
        <f t="shared" si="44"/>
        <v>184.11257017486665</v>
      </c>
      <c r="AT54" s="11">
        <v>1314.7451325112841</v>
      </c>
      <c r="AU54" s="11">
        <v>97.419387139372191</v>
      </c>
      <c r="AW54" s="5">
        <f t="shared" si="45"/>
        <v>4.2419314223386015</v>
      </c>
      <c r="AY54" s="4">
        <f t="shared" si="54"/>
        <v>1.0027854657228701</v>
      </c>
      <c r="AZ54" s="4">
        <f t="shared" si="55"/>
        <v>1.27249462869539</v>
      </c>
      <c r="BA54" s="4">
        <f t="shared" si="56"/>
        <v>2.2752800944182603</v>
      </c>
      <c r="BB54" s="4">
        <f t="shared" si="57"/>
        <v>2.3355708179721901</v>
      </c>
      <c r="BC54" s="4">
        <f t="shared" si="58"/>
        <v>0.21750726539082599</v>
      </c>
      <c r="BD54" s="4">
        <f t="shared" si="59"/>
        <v>0.304925935440858</v>
      </c>
      <c r="BE54" s="3">
        <f t="shared" si="60"/>
        <v>0.37455204792161734</v>
      </c>
      <c r="BF54" s="3">
        <f t="shared" si="61"/>
        <v>0.35197800768877585</v>
      </c>
      <c r="BH54" s="5"/>
      <c r="BI54" s="5"/>
    </row>
    <row r="55" spans="1:61" s="2" customFormat="1" ht="17" x14ac:dyDescent="0.25">
      <c r="A55" s="3" t="s">
        <v>29</v>
      </c>
      <c r="B55" s="5">
        <v>2.4066271364233698</v>
      </c>
      <c r="C55" s="5">
        <v>0.22797799091167001</v>
      </c>
      <c r="D55" s="5">
        <v>0.55150915936046396</v>
      </c>
      <c r="E55" s="5">
        <v>8.8672311404422999E-2</v>
      </c>
      <c r="F55" s="5">
        <v>284.04732987758501</v>
      </c>
      <c r="G55" s="5">
        <v>67.574357862107206</v>
      </c>
      <c r="H55" s="5">
        <v>426.34208189334697</v>
      </c>
      <c r="I55" s="5">
        <v>78.866803363980395</v>
      </c>
      <c r="J55" s="5">
        <f t="shared" si="36"/>
        <v>355.19470588546596</v>
      </c>
      <c r="K55" s="5">
        <f t="shared" si="37"/>
        <v>51.92847608328421</v>
      </c>
      <c r="L55" s="5"/>
      <c r="M55" s="5">
        <f t="shared" si="38"/>
        <v>1.8551179770629058</v>
      </c>
      <c r="N55" s="5">
        <f t="shared" si="39"/>
        <v>1.7489077108261908</v>
      </c>
      <c r="O55" s="5">
        <f t="shared" si="24"/>
        <v>0.2446155006329821</v>
      </c>
      <c r="P55" s="5"/>
      <c r="Q55" s="5" t="s">
        <v>18</v>
      </c>
      <c r="R55" s="5">
        <v>0.657719425597179</v>
      </c>
      <c r="S55" s="5">
        <v>0.14986781477782901</v>
      </c>
      <c r="T55" s="5">
        <v>1.20763687616751</v>
      </c>
      <c r="U55" s="5">
        <v>0.27228830588073399</v>
      </c>
      <c r="V55" s="5">
        <f t="shared" si="40"/>
        <v>1.865356301764689</v>
      </c>
      <c r="W55" s="5">
        <f t="shared" si="41"/>
        <v>1.759146035527974</v>
      </c>
      <c r="X55" s="8">
        <f t="shared" si="42"/>
        <v>0.31080747002876524</v>
      </c>
      <c r="Y55" s="8">
        <f t="shared" si="43"/>
        <v>0.2863628822476878</v>
      </c>
      <c r="Z55" s="5">
        <v>5.18781675502174</v>
      </c>
      <c r="AA55" s="5">
        <v>7.7677737715500497</v>
      </c>
      <c r="AB55" s="5" t="s">
        <v>18</v>
      </c>
      <c r="AC55" s="5" t="s">
        <v>18</v>
      </c>
      <c r="AE55" s="8" t="s">
        <v>18</v>
      </c>
      <c r="AF55" s="8" t="s">
        <v>71</v>
      </c>
      <c r="AH55" s="11">
        <v>51.867564879961833</v>
      </c>
      <c r="AI55" s="11">
        <v>1.0107750416926504</v>
      </c>
      <c r="AJ55" s="11">
        <v>18.201999084441631</v>
      </c>
      <c r="AK55" s="11">
        <v>10.057847306769272</v>
      </c>
      <c r="AL55" s="11">
        <v>0.22655825675110106</v>
      </c>
      <c r="AM55" s="11">
        <v>3.5188465330334395</v>
      </c>
      <c r="AN55" s="11">
        <v>6.936318855355661</v>
      </c>
      <c r="AO55" s="11">
        <v>4.7252049088514161</v>
      </c>
      <c r="AP55" s="11">
        <v>1.1352433919477729</v>
      </c>
      <c r="AQ55" s="11">
        <v>710.08572774664663</v>
      </c>
      <c r="AR55" s="11">
        <v>1242.0439705806414</v>
      </c>
      <c r="AS55" s="11">
        <f t="shared" si="44"/>
        <v>124.20439705806415</v>
      </c>
      <c r="AT55" s="11">
        <v>1699.8756776808505</v>
      </c>
      <c r="AU55" s="11">
        <v>98.261469040429304</v>
      </c>
      <c r="AW55" s="5">
        <f t="shared" si="45"/>
        <v>3.5817063226538952</v>
      </c>
      <c r="AY55" s="4">
        <f t="shared" si="54"/>
        <v>0.657719425597179</v>
      </c>
      <c r="AZ55" s="4">
        <f t="shared" si="55"/>
        <v>1.20763687616751</v>
      </c>
      <c r="BA55" s="4">
        <f t="shared" si="56"/>
        <v>1.865356301764689</v>
      </c>
      <c r="BB55" s="4">
        <f t="shared" si="57"/>
        <v>1.759146035527974</v>
      </c>
      <c r="BC55" s="4">
        <f t="shared" si="58"/>
        <v>0.14986781477782901</v>
      </c>
      <c r="BD55" s="4">
        <f t="shared" si="59"/>
        <v>0.27228830588073399</v>
      </c>
      <c r="BE55" s="3">
        <f t="shared" si="60"/>
        <v>0.31080747002876524</v>
      </c>
      <c r="BF55" s="3">
        <f t="shared" si="61"/>
        <v>0.2863628822476878</v>
      </c>
      <c r="BH55" s="5"/>
      <c r="BI55" s="5"/>
    </row>
    <row r="56" spans="1:61" s="2" customFormat="1" ht="17" x14ac:dyDescent="0.25">
      <c r="A56" s="3" t="s">
        <v>30</v>
      </c>
      <c r="B56" s="5">
        <v>2.0453463299112902</v>
      </c>
      <c r="C56" s="5">
        <v>0.16681704826476501</v>
      </c>
      <c r="D56" s="5">
        <v>0.99704206646734195</v>
      </c>
      <c r="E56" s="5">
        <v>0.14548381345939301</v>
      </c>
      <c r="F56" s="5">
        <v>24.911805340750998</v>
      </c>
      <c r="G56" s="5">
        <v>17.709993807587999</v>
      </c>
      <c r="H56" s="5">
        <v>163.841353628798</v>
      </c>
      <c r="I56" s="5">
        <v>32.6383048174864</v>
      </c>
      <c r="J56" s="5">
        <f t="shared" si="36"/>
        <v>94.376579484774496</v>
      </c>
      <c r="K56" s="5">
        <f t="shared" si="37"/>
        <v>18.566790393226025</v>
      </c>
      <c r="L56" s="5"/>
      <c r="M56" s="5">
        <f t="shared" si="38"/>
        <v>1.0483042634439483</v>
      </c>
      <c r="N56" s="5">
        <f t="shared" si="39"/>
        <v>0.8470619980517502</v>
      </c>
      <c r="O56" s="5">
        <f t="shared" si="24"/>
        <v>0.22134468046568548</v>
      </c>
      <c r="P56" s="5"/>
      <c r="Q56" s="5" t="s">
        <v>18</v>
      </c>
      <c r="R56" s="5">
        <v>1.19828433185954</v>
      </c>
      <c r="S56" s="5">
        <v>0.230156535824321</v>
      </c>
      <c r="T56" s="5">
        <v>1.2871978750569399</v>
      </c>
      <c r="U56" s="5">
        <v>0.28928329861667901</v>
      </c>
      <c r="V56" s="5">
        <f t="shared" si="40"/>
        <v>2.4854822069164797</v>
      </c>
      <c r="W56" s="5">
        <f t="shared" si="41"/>
        <v>2.284239941524282</v>
      </c>
      <c r="X56" s="8">
        <f t="shared" si="42"/>
        <v>0.36967128349548417</v>
      </c>
      <c r="Y56" s="8">
        <f t="shared" si="43"/>
        <v>0.32380606362023878</v>
      </c>
      <c r="Z56" s="5">
        <v>3.2835839036100301</v>
      </c>
      <c r="AA56" s="5">
        <v>4.0524893864257203</v>
      </c>
      <c r="AB56" s="5" t="s">
        <v>20</v>
      </c>
      <c r="AC56" s="5" t="s">
        <v>18</v>
      </c>
      <c r="AE56" s="8" t="s">
        <v>18</v>
      </c>
      <c r="AF56" s="8" t="s">
        <v>71</v>
      </c>
      <c r="AH56" s="11">
        <v>54.113806257915897</v>
      </c>
      <c r="AI56" s="11">
        <v>1.2215984102956954</v>
      </c>
      <c r="AJ56" s="11">
        <v>17.105438239416895</v>
      </c>
      <c r="AK56" s="11">
        <v>9.0255995599269649</v>
      </c>
      <c r="AL56" s="11">
        <v>0.17851972365992971</v>
      </c>
      <c r="AM56" s="11">
        <v>3.4652624107832102</v>
      </c>
      <c r="AN56" s="11">
        <v>6.7270571404213797</v>
      </c>
      <c r="AO56" s="11">
        <v>4.3141790051977713</v>
      </c>
      <c r="AP56" s="11">
        <v>1.1293119688585957</v>
      </c>
      <c r="AQ56" s="11">
        <v>821.02741121303893</v>
      </c>
      <c r="AR56" s="11">
        <v>685.41945925211621</v>
      </c>
      <c r="AS56" s="11">
        <f t="shared" si="44"/>
        <v>68.541945925211621</v>
      </c>
      <c r="AT56" s="11">
        <v>1784.5570406233448</v>
      </c>
      <c r="AU56" s="11">
        <v>97.784448749422339</v>
      </c>
      <c r="AW56" s="5">
        <f t="shared" si="45"/>
        <v>3.5900252891183797</v>
      </c>
      <c r="AY56" s="4"/>
      <c r="AZ56" s="4"/>
      <c r="BA56" s="4"/>
      <c r="BB56" s="4"/>
      <c r="BC56" s="4"/>
      <c r="BD56" s="4"/>
      <c r="BE56" s="3"/>
      <c r="BF56" s="3"/>
      <c r="BH56" s="5"/>
      <c r="BI56" s="5"/>
    </row>
    <row r="57" spans="1:61" s="2" customFormat="1" ht="17" x14ac:dyDescent="0.25">
      <c r="A57" s="3" t="s">
        <v>31</v>
      </c>
      <c r="B57" s="5">
        <v>3.1796012881006299</v>
      </c>
      <c r="C57" s="5">
        <v>0.26640885134739201</v>
      </c>
      <c r="D57" s="5">
        <v>1.41831004196844</v>
      </c>
      <c r="E57" s="5">
        <v>0.204196240754657</v>
      </c>
      <c r="F57" s="5">
        <v>241.177009366974</v>
      </c>
      <c r="G57" s="5">
        <v>43.476872440191798</v>
      </c>
      <c r="H57" s="5">
        <v>351.534790948877</v>
      </c>
      <c r="I57" s="5">
        <v>51.2408444348643</v>
      </c>
      <c r="J57" s="5">
        <f t="shared" si="36"/>
        <v>296.35590015792548</v>
      </c>
      <c r="K57" s="5">
        <f t="shared" si="37"/>
        <v>33.600083986422831</v>
      </c>
      <c r="L57" s="5"/>
      <c r="M57" s="5">
        <f t="shared" si="38"/>
        <v>1.7612912461321899</v>
      </c>
      <c r="N57" s="5">
        <f t="shared" si="39"/>
        <v>1.8379104454778399</v>
      </c>
      <c r="O57" s="5">
        <f t="shared" si="24"/>
        <v>0.33566319550193563</v>
      </c>
      <c r="P57" s="5"/>
      <c r="Q57" s="5" t="s">
        <v>20</v>
      </c>
      <c r="R57" s="5">
        <v>1.34169084262279</v>
      </c>
      <c r="S57" s="5">
        <v>0.244594162043481</v>
      </c>
      <c r="T57" s="5">
        <v>1.34820093805745</v>
      </c>
      <c r="U57" s="5">
        <v>0.27691994614579601</v>
      </c>
      <c r="V57" s="5">
        <f t="shared" si="40"/>
        <v>2.6898917806802398</v>
      </c>
      <c r="W57" s="5">
        <f t="shared" si="41"/>
        <v>2.76651098002589</v>
      </c>
      <c r="X57" s="8">
        <f t="shared" si="42"/>
        <v>0.36947389715532436</v>
      </c>
      <c r="Y57" s="8">
        <f t="shared" si="43"/>
        <v>0.3440650538949348</v>
      </c>
      <c r="Z57" s="5">
        <v>7.0648578098057397</v>
      </c>
      <c r="AA57" s="5">
        <v>13.503697573219601</v>
      </c>
      <c r="AB57" s="5" t="s">
        <v>18</v>
      </c>
      <c r="AC57" s="5" t="s">
        <v>18</v>
      </c>
      <c r="AE57" s="8" t="s">
        <v>18</v>
      </c>
      <c r="AF57" s="8" t="s">
        <v>71</v>
      </c>
      <c r="AH57" s="11">
        <v>53.89923653454742</v>
      </c>
      <c r="AI57" s="11">
        <v>1.2896173011958807</v>
      </c>
      <c r="AJ57" s="11">
        <v>16.614164553973808</v>
      </c>
      <c r="AK57" s="11">
        <v>8.7243087639543759</v>
      </c>
      <c r="AL57" s="11">
        <v>0.1567158045599048</v>
      </c>
      <c r="AM57" s="11">
        <v>3.5585938238645505</v>
      </c>
      <c r="AN57" s="11">
        <v>7.0448229920927536</v>
      </c>
      <c r="AO57" s="11">
        <v>3.2340075749908723</v>
      </c>
      <c r="AP57" s="11">
        <v>1.1751705112407205</v>
      </c>
      <c r="AQ57" s="11">
        <v>1018.7576721375074</v>
      </c>
      <c r="AR57" s="11">
        <v>1607.5443049049477</v>
      </c>
      <c r="AS57" s="11">
        <f t="shared" si="44"/>
        <v>160.75443049049477</v>
      </c>
      <c r="AT57" s="11">
        <v>1945.1490617806692</v>
      </c>
      <c r="AU57" s="11">
        <v>96.446107473623684</v>
      </c>
      <c r="AW57" s="5">
        <f t="shared" si="45"/>
        <v>3.5257075578671526</v>
      </c>
      <c r="AY57" s="4">
        <f t="shared" ref="AY57:AY67" si="62">R57</f>
        <v>1.34169084262279</v>
      </c>
      <c r="AZ57" s="4">
        <f t="shared" ref="AZ57:AZ67" si="63">T57</f>
        <v>1.34820093805745</v>
      </c>
      <c r="BA57" s="4">
        <f t="shared" ref="BA57:BA67" si="64">V57</f>
        <v>2.6898917806802398</v>
      </c>
      <c r="BB57" s="4">
        <f t="shared" ref="BB57:BB67" si="65">W57</f>
        <v>2.76651098002589</v>
      </c>
      <c r="BC57" s="4">
        <f t="shared" ref="BC57:BC67" si="66">S57</f>
        <v>0.244594162043481</v>
      </c>
      <c r="BD57" s="4">
        <f t="shared" ref="BD57:BD67" si="67">U57</f>
        <v>0.27691994614579601</v>
      </c>
      <c r="BE57" s="3">
        <f t="shared" ref="BE57:BE67" si="68">X57</f>
        <v>0.36947389715532436</v>
      </c>
      <c r="BF57" s="3">
        <f t="shared" ref="BF57:BF67" si="69">Y57</f>
        <v>0.3440650538949348</v>
      </c>
      <c r="BH57" s="5"/>
      <c r="BI57" s="5"/>
    </row>
    <row r="58" spans="1:61" s="2" customFormat="1" ht="17" x14ac:dyDescent="0.25">
      <c r="A58" s="3" t="s">
        <v>32</v>
      </c>
      <c r="B58" s="5">
        <v>2.9315911148389402</v>
      </c>
      <c r="C58" s="5">
        <v>0.26359405431631999</v>
      </c>
      <c r="D58" s="5">
        <v>1.39818846709163</v>
      </c>
      <c r="E58" s="5">
        <v>0.213840086268059</v>
      </c>
      <c r="F58" s="5">
        <v>496.205797363079</v>
      </c>
      <c r="G58" s="5">
        <v>67.206495759238194</v>
      </c>
      <c r="H58" s="5">
        <v>517.00197566484496</v>
      </c>
      <c r="I58" s="5">
        <v>72.893015376267201</v>
      </c>
      <c r="J58" s="5">
        <f t="shared" si="36"/>
        <v>506.60388651396198</v>
      </c>
      <c r="K58" s="5">
        <f t="shared" si="37"/>
        <v>49.573442393284601</v>
      </c>
      <c r="L58" s="5"/>
      <c r="M58" s="5">
        <f t="shared" si="38"/>
        <v>1.5334026477473102</v>
      </c>
      <c r="N58" s="5">
        <f t="shared" si="39"/>
        <v>1.6126976709661502</v>
      </c>
      <c r="O58" s="5">
        <f t="shared" si="24"/>
        <v>0.3394251139294881</v>
      </c>
      <c r="P58" s="5"/>
      <c r="Q58" s="5" t="s">
        <v>18</v>
      </c>
      <c r="R58" s="5">
        <v>1.31889344387279</v>
      </c>
      <c r="S58" s="5">
        <v>0.25950559652529798</v>
      </c>
      <c r="T58" s="5">
        <v>1.8675282597357299</v>
      </c>
      <c r="U58" s="5">
        <v>0.412879715878749</v>
      </c>
      <c r="V58" s="5">
        <f t="shared" si="40"/>
        <v>3.1864217036085201</v>
      </c>
      <c r="W58" s="5">
        <f t="shared" si="41"/>
        <v>3.2657167268273599</v>
      </c>
      <c r="X58" s="8">
        <f t="shared" si="42"/>
        <v>0.4876605524461326</v>
      </c>
      <c r="Y58" s="8">
        <f t="shared" si="43"/>
        <v>0.4649701520304797</v>
      </c>
      <c r="Z58" s="5">
        <v>7.0800834342746004</v>
      </c>
      <c r="AA58" s="5">
        <v>9.27745400921774</v>
      </c>
      <c r="AB58" s="5" t="s">
        <v>18</v>
      </c>
      <c r="AC58" s="5" t="s">
        <v>18</v>
      </c>
      <c r="AE58" s="8" t="s">
        <v>18</v>
      </c>
      <c r="AF58" s="8" t="s">
        <v>71</v>
      </c>
      <c r="AH58" s="11">
        <v>53.206535090798198</v>
      </c>
      <c r="AI58" s="11">
        <v>1.2027409897849877</v>
      </c>
      <c r="AJ58" s="11">
        <v>17.151261471126219</v>
      </c>
      <c r="AK58" s="11">
        <v>8.9718498018015325</v>
      </c>
      <c r="AL58" s="11">
        <v>0.17227544730321193</v>
      </c>
      <c r="AM58" s="11">
        <v>3.6211321498892</v>
      </c>
      <c r="AN58" s="11">
        <v>7.0776760999639698</v>
      </c>
      <c r="AO58" s="11">
        <v>4.4273023117395081</v>
      </c>
      <c r="AP58" s="11">
        <v>0.96566765625696349</v>
      </c>
      <c r="AQ58" s="11">
        <v>704.88967112418186</v>
      </c>
      <c r="AR58" s="11">
        <v>896.67478928936885</v>
      </c>
      <c r="AS58" s="11">
        <f t="shared" si="44"/>
        <v>89.667478928936887</v>
      </c>
      <c r="AT58" s="11">
        <v>1470.156158158979</v>
      </c>
      <c r="AU58" s="11">
        <v>97.284315348323844</v>
      </c>
      <c r="AW58" s="5">
        <f t="shared" si="45"/>
        <v>3.8195404540575555</v>
      </c>
      <c r="AY58" s="4">
        <f t="shared" si="62"/>
        <v>1.31889344387279</v>
      </c>
      <c r="AZ58" s="4">
        <f t="shared" si="63"/>
        <v>1.8675282597357299</v>
      </c>
      <c r="BA58" s="4">
        <f t="shared" si="64"/>
        <v>3.1864217036085201</v>
      </c>
      <c r="BB58" s="4">
        <f t="shared" si="65"/>
        <v>3.2657167268273599</v>
      </c>
      <c r="BC58" s="4">
        <f t="shared" si="66"/>
        <v>0.25950559652529798</v>
      </c>
      <c r="BD58" s="4">
        <f t="shared" si="67"/>
        <v>0.412879715878749</v>
      </c>
      <c r="BE58" s="3">
        <f t="shared" si="68"/>
        <v>0.4876605524461326</v>
      </c>
      <c r="BF58" s="3">
        <f t="shared" si="69"/>
        <v>0.4649701520304797</v>
      </c>
      <c r="BH58" s="5"/>
      <c r="BI58" s="5"/>
    </row>
    <row r="59" spans="1:61" s="2" customFormat="1" ht="17" x14ac:dyDescent="0.25">
      <c r="A59" s="3" t="s">
        <v>33</v>
      </c>
      <c r="B59" s="5">
        <v>3.1119655884836201</v>
      </c>
      <c r="C59" s="5">
        <v>0.40359794835007801</v>
      </c>
      <c r="D59" s="5">
        <v>1.1748795629254001</v>
      </c>
      <c r="E59" s="5">
        <v>0.22195844326471301</v>
      </c>
      <c r="F59" s="5">
        <v>890.20111825399397</v>
      </c>
      <c r="G59" s="5">
        <v>138.43749053997701</v>
      </c>
      <c r="H59" s="5">
        <v>767.94888205222196</v>
      </c>
      <c r="I59" s="5">
        <v>135.38180739394599</v>
      </c>
      <c r="J59" s="5">
        <f t="shared" si="36"/>
        <v>829.07500015310802</v>
      </c>
      <c r="K59" s="5">
        <f t="shared" si="37"/>
        <v>96.815769067153667</v>
      </c>
      <c r="L59" s="5"/>
      <c r="M59" s="5">
        <f t="shared" si="38"/>
        <v>1.9370860255582201</v>
      </c>
      <c r="N59" s="5">
        <f t="shared" si="39"/>
        <v>0.79289700103157035</v>
      </c>
      <c r="O59" s="5">
        <f t="shared" si="24"/>
        <v>0.46060487888089835</v>
      </c>
      <c r="P59" s="5"/>
      <c r="Q59" s="5" t="s">
        <v>18</v>
      </c>
      <c r="R59" s="5">
        <v>2.3190685874520498</v>
      </c>
      <c r="S59" s="5">
        <v>0.57703052886477801</v>
      </c>
      <c r="T59" s="5">
        <v>3.1703902761909299</v>
      </c>
      <c r="U59" s="5">
        <v>0.80168627088357303</v>
      </c>
      <c r="V59" s="5">
        <f t="shared" si="40"/>
        <v>5.4894588636429802</v>
      </c>
      <c r="W59" s="5">
        <f t="shared" si="41"/>
        <v>4.3452698391163302</v>
      </c>
      <c r="X59" s="8">
        <f t="shared" si="42"/>
        <v>0.98775761610082002</v>
      </c>
      <c r="Y59" s="8">
        <f t="shared" si="43"/>
        <v>0.83184519440801274</v>
      </c>
      <c r="Z59" s="5">
        <v>5.0985838326174102</v>
      </c>
      <c r="AA59" s="5">
        <v>4.07710761799071</v>
      </c>
      <c r="AB59" s="5" t="s">
        <v>18</v>
      </c>
      <c r="AC59" s="5" t="s">
        <v>18</v>
      </c>
      <c r="AE59" s="8" t="s">
        <v>18</v>
      </c>
      <c r="AF59" s="8" t="s">
        <v>71</v>
      </c>
      <c r="AH59" s="11">
        <v>49.591736089229627</v>
      </c>
      <c r="AI59" s="11">
        <v>0.84298667721371601</v>
      </c>
      <c r="AJ59" s="11">
        <v>18.522069263790645</v>
      </c>
      <c r="AK59" s="11">
        <v>9.7455247839124208</v>
      </c>
      <c r="AL59" s="11">
        <v>0.23241727303002843</v>
      </c>
      <c r="AM59" s="11">
        <v>4.4227725872325108</v>
      </c>
      <c r="AN59" s="11">
        <v>9.0066530268202794</v>
      </c>
      <c r="AO59" s="11">
        <v>3.8751910123311024</v>
      </c>
      <c r="AP59" s="11">
        <v>0.6497862980710013</v>
      </c>
      <c r="AQ59" s="11">
        <v>709.68731951355903</v>
      </c>
      <c r="AR59" s="11">
        <v>2054.3135320998417</v>
      </c>
      <c r="AS59" s="11">
        <f t="shared" si="44"/>
        <v>205.4313532099842</v>
      </c>
      <c r="AT59" s="11">
        <v>1278.2526617046631</v>
      </c>
      <c r="AU59" s="11">
        <v>97.590448109683152</v>
      </c>
      <c r="AW59" s="5">
        <f t="shared" si="45"/>
        <v>4.2625718119621299</v>
      </c>
      <c r="AY59" s="4">
        <f t="shared" si="62"/>
        <v>2.3190685874520498</v>
      </c>
      <c r="AZ59" s="4">
        <f t="shared" si="63"/>
        <v>3.1703902761909299</v>
      </c>
      <c r="BA59" s="4">
        <f t="shared" si="64"/>
        <v>5.4894588636429802</v>
      </c>
      <c r="BB59" s="4">
        <f t="shared" si="65"/>
        <v>4.3452698391163302</v>
      </c>
      <c r="BC59" s="4">
        <f t="shared" si="66"/>
        <v>0.57703052886477801</v>
      </c>
      <c r="BD59" s="4">
        <f t="shared" si="67"/>
        <v>0.80168627088357303</v>
      </c>
      <c r="BE59" s="3">
        <f t="shared" si="68"/>
        <v>0.98775761610082002</v>
      </c>
      <c r="BF59" s="3">
        <f t="shared" si="69"/>
        <v>0.83184519440801274</v>
      </c>
      <c r="BH59" s="5"/>
      <c r="BI59" s="5"/>
    </row>
    <row r="60" spans="1:61" s="2" customFormat="1" ht="17" x14ac:dyDescent="0.25">
      <c r="A60" s="3" t="s">
        <v>34</v>
      </c>
      <c r="B60" s="5">
        <v>2.5308415483738198</v>
      </c>
      <c r="C60" s="5">
        <v>0.209961277262116</v>
      </c>
      <c r="D60" s="5">
        <v>1.0428208558268801</v>
      </c>
      <c r="E60" s="5">
        <v>0.16749657264842099</v>
      </c>
      <c r="F60" s="5">
        <v>369.02557137702303</v>
      </c>
      <c r="G60" s="5">
        <v>41.330955895866403</v>
      </c>
      <c r="H60" s="5">
        <v>343.00940723731799</v>
      </c>
      <c r="I60" s="5">
        <v>44.191824962002499</v>
      </c>
      <c r="J60" s="5">
        <f t="shared" si="36"/>
        <v>356.01748930717054</v>
      </c>
      <c r="K60" s="5">
        <f t="shared" si="37"/>
        <v>30.253782031087951</v>
      </c>
      <c r="L60" s="5"/>
      <c r="M60" s="5">
        <f t="shared" si="38"/>
        <v>1.4880206925469397</v>
      </c>
      <c r="N60" s="5">
        <f t="shared" si="39"/>
        <v>1.5968852722492017</v>
      </c>
      <c r="O60" s="5">
        <f t="shared" si="24"/>
        <v>0.26858674538872335</v>
      </c>
      <c r="P60" s="5"/>
      <c r="Q60" s="5" t="s">
        <v>20</v>
      </c>
      <c r="R60" s="5">
        <v>0.93395627612461796</v>
      </c>
      <c r="S60" s="5">
        <v>0.205001759771861</v>
      </c>
      <c r="T60" s="5">
        <v>1.68435188479923</v>
      </c>
      <c r="U60" s="5">
        <v>0.40364696853211002</v>
      </c>
      <c r="V60" s="5">
        <f t="shared" si="40"/>
        <v>2.6183081609238479</v>
      </c>
      <c r="W60" s="5">
        <f t="shared" si="41"/>
        <v>2.7271727406261101</v>
      </c>
      <c r="X60" s="8">
        <f t="shared" si="42"/>
        <v>0.45272132345928001</v>
      </c>
      <c r="Y60" s="8">
        <f t="shared" si="43"/>
        <v>0.43701942411537043</v>
      </c>
      <c r="Z60" s="5">
        <v>8.1804148844164999</v>
      </c>
      <c r="AA60" s="5">
        <v>10.689159327615901</v>
      </c>
      <c r="AB60" s="5" t="s">
        <v>18</v>
      </c>
      <c r="AC60" s="5" t="s">
        <v>18</v>
      </c>
      <c r="AE60" s="8" t="s">
        <v>18</v>
      </c>
      <c r="AF60" s="8" t="s">
        <v>71</v>
      </c>
      <c r="AH60" s="11">
        <v>48.569448706919239</v>
      </c>
      <c r="AI60" s="11">
        <v>0.83935637857596812</v>
      </c>
      <c r="AJ60" s="11">
        <v>18.245312757056027</v>
      </c>
      <c r="AK60" s="11">
        <v>10.151275001292786</v>
      </c>
      <c r="AL60" s="11">
        <v>0.19346355927938302</v>
      </c>
      <c r="AM60" s="11">
        <v>4.7467765458296318</v>
      </c>
      <c r="AN60" s="11">
        <v>9.363617786477592</v>
      </c>
      <c r="AO60" s="11">
        <v>3.624201349496869</v>
      </c>
      <c r="AP60" s="11">
        <v>0.61940484842129662</v>
      </c>
      <c r="AQ60" s="11">
        <v>477.08732398426889</v>
      </c>
      <c r="AR60" s="11">
        <v>1854.97786550714</v>
      </c>
      <c r="AS60" s="11">
        <f t="shared" si="44"/>
        <v>185.49778655071401</v>
      </c>
      <c r="AT60" s="11">
        <v>1223.0115390676378</v>
      </c>
      <c r="AU60" s="11">
        <v>96.955477061819934</v>
      </c>
      <c r="AW60" s="5">
        <f t="shared" si="45"/>
        <v>4.3051825407835951</v>
      </c>
      <c r="AY60" s="4">
        <f t="shared" si="62"/>
        <v>0.93395627612461796</v>
      </c>
      <c r="AZ60" s="4">
        <f t="shared" si="63"/>
        <v>1.68435188479923</v>
      </c>
      <c r="BA60" s="4">
        <f t="shared" si="64"/>
        <v>2.6183081609238479</v>
      </c>
      <c r="BB60" s="4">
        <f t="shared" si="65"/>
        <v>2.7271727406261101</v>
      </c>
      <c r="BC60" s="4">
        <f t="shared" si="66"/>
        <v>0.205001759771861</v>
      </c>
      <c r="BD60" s="4">
        <f t="shared" si="67"/>
        <v>0.40364696853211002</v>
      </c>
      <c r="BE60" s="3">
        <f t="shared" si="68"/>
        <v>0.45272132345928001</v>
      </c>
      <c r="BF60" s="3">
        <f t="shared" si="69"/>
        <v>0.43701942411537043</v>
      </c>
      <c r="BH60" s="5"/>
      <c r="BI60" s="5"/>
    </row>
    <row r="61" spans="1:61" s="2" customFormat="1" ht="17" x14ac:dyDescent="0.25">
      <c r="A61" s="3" t="s">
        <v>35</v>
      </c>
      <c r="B61" s="5">
        <v>3.0157454532144898</v>
      </c>
      <c r="C61" s="5">
        <v>0.31909690988247802</v>
      </c>
      <c r="D61" s="5">
        <v>1.3060092874806299</v>
      </c>
      <c r="E61" s="5">
        <v>0.21522214969376199</v>
      </c>
      <c r="F61" s="5">
        <v>831.03869590331897</v>
      </c>
      <c r="G61" s="5">
        <v>110.747054460641</v>
      </c>
      <c r="H61" s="5">
        <v>829.71913429628296</v>
      </c>
      <c r="I61" s="5">
        <v>116.692239591377</v>
      </c>
      <c r="J61" s="5">
        <f t="shared" si="36"/>
        <v>830.37891509980091</v>
      </c>
      <c r="K61" s="5">
        <f t="shared" si="37"/>
        <v>80.439400875067932</v>
      </c>
      <c r="L61" s="5"/>
      <c r="M61" s="5">
        <f t="shared" si="38"/>
        <v>1.7097361657338599</v>
      </c>
      <c r="N61" s="5">
        <f t="shared" si="39"/>
        <v>1.5532462376041998</v>
      </c>
      <c r="O61" s="5">
        <f t="shared" si="24"/>
        <v>0.38489402647397686</v>
      </c>
      <c r="P61" s="5"/>
      <c r="Q61" s="5" t="s">
        <v>18</v>
      </c>
      <c r="R61" s="5">
        <v>1.4624992156102901</v>
      </c>
      <c r="S61" s="5">
        <v>0.30129457601828402</v>
      </c>
      <c r="T61" s="5">
        <v>1.6783348998177201</v>
      </c>
      <c r="U61" s="5">
        <v>0.37872325009849001</v>
      </c>
      <c r="V61" s="5">
        <f t="shared" si="40"/>
        <v>3.1408341154280102</v>
      </c>
      <c r="W61" s="5">
        <f t="shared" si="41"/>
        <v>2.9843441872983503</v>
      </c>
      <c r="X61" s="8">
        <f t="shared" si="42"/>
        <v>0.48395218948073881</v>
      </c>
      <c r="Y61" s="8">
        <f t="shared" si="43"/>
        <v>0.43560518119504449</v>
      </c>
      <c r="Z61" s="5">
        <v>5.9213537159313301</v>
      </c>
      <c r="AA61" s="5">
        <v>9.9364622764284896</v>
      </c>
      <c r="AB61" s="5" t="s">
        <v>18</v>
      </c>
      <c r="AC61" s="5" t="s">
        <v>18</v>
      </c>
      <c r="AE61" s="8" t="s">
        <v>18</v>
      </c>
      <c r="AF61" s="8" t="s">
        <v>71</v>
      </c>
      <c r="AH61" s="11">
        <v>53.32219045192214</v>
      </c>
      <c r="AI61" s="11">
        <v>1.164224698740514</v>
      </c>
      <c r="AJ61" s="11">
        <v>16.938721130684662</v>
      </c>
      <c r="AK61" s="11">
        <v>8.7079353892984432</v>
      </c>
      <c r="AL61" s="11">
        <v>0.1655592897599972</v>
      </c>
      <c r="AM61" s="11">
        <v>3.8583131898432494</v>
      </c>
      <c r="AN61" s="11">
        <v>7.127419829117021</v>
      </c>
      <c r="AO61" s="11">
        <v>4.40696174148718</v>
      </c>
      <c r="AP61" s="11">
        <v>1.0341679567393971</v>
      </c>
      <c r="AQ61" s="11">
        <v>872.28644744626683</v>
      </c>
      <c r="AR61" s="11">
        <v>915.39064285102745</v>
      </c>
      <c r="AS61" s="11">
        <f t="shared" si="44"/>
        <v>91.539064285102754</v>
      </c>
      <c r="AT61" s="11">
        <v>1455.8937708622291</v>
      </c>
      <c r="AU61" s="11">
        <v>97.254043503928756</v>
      </c>
      <c r="AW61" s="5">
        <f t="shared" si="45"/>
        <v>3.7234671013472695</v>
      </c>
      <c r="AY61" s="4">
        <f t="shared" si="62"/>
        <v>1.4624992156102901</v>
      </c>
      <c r="AZ61" s="4">
        <f t="shared" si="63"/>
        <v>1.6783348998177201</v>
      </c>
      <c r="BA61" s="4">
        <f t="shared" si="64"/>
        <v>3.1408341154280102</v>
      </c>
      <c r="BB61" s="4">
        <f t="shared" si="65"/>
        <v>2.9843441872983503</v>
      </c>
      <c r="BC61" s="4">
        <f t="shared" si="66"/>
        <v>0.30129457601828402</v>
      </c>
      <c r="BD61" s="4">
        <f t="shared" si="67"/>
        <v>0.37872325009849001</v>
      </c>
      <c r="BE61" s="3">
        <f t="shared" si="68"/>
        <v>0.48395218948073881</v>
      </c>
      <c r="BF61" s="3">
        <f t="shared" si="69"/>
        <v>0.43560518119504449</v>
      </c>
      <c r="BH61" s="5"/>
      <c r="BI61" s="5"/>
    </row>
    <row r="62" spans="1:61" s="2" customFormat="1" ht="17" x14ac:dyDescent="0.25">
      <c r="A62" s="3" t="s">
        <v>36</v>
      </c>
      <c r="B62" s="5">
        <v>3.2387546265499099</v>
      </c>
      <c r="C62" s="5">
        <v>0.343057141877191</v>
      </c>
      <c r="D62" s="5">
        <v>1.36690136709008</v>
      </c>
      <c r="E62" s="5">
        <v>0.22507114254433599</v>
      </c>
      <c r="F62" s="5">
        <v>717.748164049308</v>
      </c>
      <c r="G62" s="5">
        <v>102.201368365352</v>
      </c>
      <c r="H62" s="5">
        <v>711.12715166855105</v>
      </c>
      <c r="I62" s="5">
        <v>109.79581175849501</v>
      </c>
      <c r="J62" s="5">
        <f t="shared" si="36"/>
        <v>714.43765785892947</v>
      </c>
      <c r="K62" s="5">
        <f t="shared" si="37"/>
        <v>75.000399958028964</v>
      </c>
      <c r="L62" s="5"/>
      <c r="M62" s="5">
        <f t="shared" si="38"/>
        <v>1.8718532594598298</v>
      </c>
      <c r="N62" s="5">
        <f t="shared" si="39"/>
        <v>1.7416982778816499</v>
      </c>
      <c r="O62" s="5">
        <f t="shared" si="24"/>
        <v>0.41029894199127542</v>
      </c>
      <c r="P62" s="5"/>
      <c r="Q62" s="5" t="s">
        <v>18</v>
      </c>
      <c r="R62" s="5">
        <v>1.49705634866826</v>
      </c>
      <c r="S62" s="5">
        <v>0.30913216799812598</v>
      </c>
      <c r="T62" s="5">
        <v>1.95786330854539</v>
      </c>
      <c r="U62" s="5">
        <v>0.4380805265239</v>
      </c>
      <c r="V62" s="5">
        <f t="shared" si="40"/>
        <v>3.45491965721365</v>
      </c>
      <c r="W62" s="5">
        <f t="shared" si="41"/>
        <v>3.3247646756354703</v>
      </c>
      <c r="X62" s="8">
        <f t="shared" si="42"/>
        <v>0.53616904518134867</v>
      </c>
      <c r="Y62" s="8">
        <f t="shared" si="43"/>
        <v>0.49251554993286278</v>
      </c>
      <c r="Z62" s="5">
        <v>7.0433402419007596</v>
      </c>
      <c r="AA62" s="5">
        <v>6.6548327465519197</v>
      </c>
      <c r="AB62" s="5" t="s">
        <v>18</v>
      </c>
      <c r="AC62" s="5" t="s">
        <v>18</v>
      </c>
      <c r="AE62" s="8" t="s">
        <v>18</v>
      </c>
      <c r="AF62" s="8" t="s">
        <v>71</v>
      </c>
      <c r="AH62" s="11">
        <v>53.32219045192214</v>
      </c>
      <c r="AI62" s="11">
        <v>1.164224698740514</v>
      </c>
      <c r="AJ62" s="11">
        <v>16.938721130684662</v>
      </c>
      <c r="AK62" s="11">
        <v>8.7079353892984432</v>
      </c>
      <c r="AL62" s="11">
        <v>0.1655592897599972</v>
      </c>
      <c r="AM62" s="11">
        <v>3.8583131898432494</v>
      </c>
      <c r="AN62" s="11">
        <v>7.127419829117021</v>
      </c>
      <c r="AO62" s="11">
        <v>4.40696174148718</v>
      </c>
      <c r="AP62" s="11">
        <v>1.0341679567393971</v>
      </c>
      <c r="AQ62" s="11">
        <v>872.28644744626683</v>
      </c>
      <c r="AR62" s="11">
        <v>915.39064285102745</v>
      </c>
      <c r="AS62" s="11">
        <f t="shared" si="44"/>
        <v>91.539064285102754</v>
      </c>
      <c r="AT62" s="11">
        <v>1455.8937708622291</v>
      </c>
      <c r="AU62" s="11">
        <v>97.254043503928756</v>
      </c>
      <c r="AW62" s="5">
        <f t="shared" si="45"/>
        <v>3.7234671013472695</v>
      </c>
      <c r="AY62" s="4">
        <f t="shared" si="62"/>
        <v>1.49705634866826</v>
      </c>
      <c r="AZ62" s="4">
        <f t="shared" si="63"/>
        <v>1.95786330854539</v>
      </c>
      <c r="BA62" s="4">
        <f t="shared" si="64"/>
        <v>3.45491965721365</v>
      </c>
      <c r="BB62" s="4">
        <f t="shared" si="65"/>
        <v>3.3247646756354703</v>
      </c>
      <c r="BC62" s="4">
        <f t="shared" si="66"/>
        <v>0.30913216799812598</v>
      </c>
      <c r="BD62" s="4">
        <f t="shared" si="67"/>
        <v>0.4380805265239</v>
      </c>
      <c r="BE62" s="3">
        <f t="shared" si="68"/>
        <v>0.53616904518134867</v>
      </c>
      <c r="BF62" s="3">
        <f t="shared" si="69"/>
        <v>0.49251554993286278</v>
      </c>
      <c r="BH62" s="5"/>
      <c r="BI62" s="5"/>
    </row>
    <row r="63" spans="1:61" s="2" customFormat="1" ht="17" x14ac:dyDescent="0.25">
      <c r="A63" s="3" t="s">
        <v>37</v>
      </c>
      <c r="B63" s="5">
        <v>2.4186121350182499</v>
      </c>
      <c r="C63" s="5">
        <v>0.189808545532583</v>
      </c>
      <c r="D63" s="5">
        <v>1.3281456594766401</v>
      </c>
      <c r="E63" s="5">
        <v>0.19379871560443099</v>
      </c>
      <c r="F63" s="5">
        <v>755.16915135323404</v>
      </c>
      <c r="G63" s="5">
        <v>55.706829621686303</v>
      </c>
      <c r="H63" s="5">
        <v>740.64587607359999</v>
      </c>
      <c r="I63" s="5">
        <v>56.923280664984198</v>
      </c>
      <c r="J63" s="5">
        <f t="shared" si="36"/>
        <v>747.90751371341707</v>
      </c>
      <c r="K63" s="5">
        <f t="shared" si="37"/>
        <v>39.823079828675198</v>
      </c>
      <c r="L63" s="5"/>
      <c r="M63" s="5">
        <f t="shared" si="38"/>
        <v>1.0904664755416098</v>
      </c>
      <c r="N63" s="5">
        <f t="shared" si="39"/>
        <v>0.56112702996481989</v>
      </c>
      <c r="O63" s="5">
        <f t="shared" si="24"/>
        <v>0.27126596934949609</v>
      </c>
      <c r="P63" s="5"/>
      <c r="Q63" s="5" t="s">
        <v>20</v>
      </c>
      <c r="R63" s="5">
        <v>1.85748510505343</v>
      </c>
      <c r="S63" s="5">
        <v>0.35260705468046699</v>
      </c>
      <c r="T63" s="5">
        <v>1.2523111685675701</v>
      </c>
      <c r="U63" s="5">
        <v>0.260828500191222</v>
      </c>
      <c r="V63" s="5">
        <f t="shared" si="40"/>
        <v>3.1097962736209999</v>
      </c>
      <c r="W63" s="5">
        <f t="shared" si="41"/>
        <v>2.5804568280442099</v>
      </c>
      <c r="X63" s="8">
        <f t="shared" si="42"/>
        <v>0.43859234092997579</v>
      </c>
      <c r="Y63" s="8">
        <f t="shared" si="43"/>
        <v>0.32494530106147007</v>
      </c>
      <c r="Z63" s="5">
        <v>12.315024116380901</v>
      </c>
      <c r="AA63" s="5">
        <v>8.2384996094962109</v>
      </c>
      <c r="AB63" s="5" t="s">
        <v>18</v>
      </c>
      <c r="AC63" s="5" t="s">
        <v>18</v>
      </c>
      <c r="AE63" s="8" t="s">
        <v>18</v>
      </c>
      <c r="AF63" s="8" t="s">
        <v>71</v>
      </c>
      <c r="AH63" s="11">
        <v>52.337696234725584</v>
      </c>
      <c r="AI63" s="11">
        <v>1.0407835683432267</v>
      </c>
      <c r="AJ63" s="11">
        <v>17.920219385973102</v>
      </c>
      <c r="AK63" s="11">
        <v>8.9539217030445482</v>
      </c>
      <c r="AL63" s="11">
        <v>0.20306329633363165</v>
      </c>
      <c r="AM63" s="11">
        <v>3.6323303147340837</v>
      </c>
      <c r="AN63" s="11">
        <v>7.7185938381534012</v>
      </c>
      <c r="AO63" s="11">
        <v>4.249971570220616</v>
      </c>
      <c r="AP63" s="11">
        <v>0.77586377114086236</v>
      </c>
      <c r="AQ63" s="11">
        <v>606.0039389031723</v>
      </c>
      <c r="AR63" s="11">
        <v>1512.8559281558837</v>
      </c>
      <c r="AS63" s="11">
        <f t="shared" si="44"/>
        <v>151.28559281558839</v>
      </c>
      <c r="AT63" s="11">
        <v>1227.7796869770198</v>
      </c>
      <c r="AU63" s="11">
        <v>97.396657167635681</v>
      </c>
      <c r="AW63" s="5">
        <f t="shared" si="45"/>
        <v>4.0857450615135171</v>
      </c>
      <c r="AY63" s="4">
        <f t="shared" si="62"/>
        <v>1.85748510505343</v>
      </c>
      <c r="AZ63" s="4">
        <f t="shared" si="63"/>
        <v>1.2523111685675701</v>
      </c>
      <c r="BA63" s="4">
        <f t="shared" si="64"/>
        <v>3.1097962736209999</v>
      </c>
      <c r="BB63" s="4">
        <f t="shared" si="65"/>
        <v>2.5804568280442099</v>
      </c>
      <c r="BC63" s="4">
        <f t="shared" si="66"/>
        <v>0.35260705468046699</v>
      </c>
      <c r="BD63" s="4">
        <f t="shared" si="67"/>
        <v>0.260828500191222</v>
      </c>
      <c r="BE63" s="3">
        <f t="shared" si="68"/>
        <v>0.43859234092997579</v>
      </c>
      <c r="BF63" s="3">
        <f t="shared" si="69"/>
        <v>0.32494530106147007</v>
      </c>
      <c r="BH63" s="5"/>
      <c r="BI63" s="5"/>
    </row>
    <row r="64" spans="1:61" s="2" customFormat="1" ht="17" x14ac:dyDescent="0.25">
      <c r="A64" s="3" t="s">
        <v>38</v>
      </c>
      <c r="B64" s="5">
        <v>2.66198152795373</v>
      </c>
      <c r="C64" s="5">
        <v>0.25093201004217203</v>
      </c>
      <c r="D64" s="5">
        <v>1.0075198082897801</v>
      </c>
      <c r="E64" s="5">
        <v>0.16056964951929101</v>
      </c>
      <c r="F64" s="5">
        <v>363.03221964853299</v>
      </c>
      <c r="G64" s="5">
        <v>62.639927272914399</v>
      </c>
      <c r="H64" s="5">
        <v>342.93047867607203</v>
      </c>
      <c r="I64" s="5">
        <v>66.836509300929393</v>
      </c>
      <c r="J64" s="5">
        <f t="shared" si="36"/>
        <v>352.98134916230254</v>
      </c>
      <c r="K64" s="5">
        <f t="shared" si="37"/>
        <v>45.800871892053614</v>
      </c>
      <c r="L64" s="5"/>
      <c r="M64" s="5">
        <f t="shared" si="38"/>
        <v>1.6544617196639499</v>
      </c>
      <c r="N64" s="5">
        <f t="shared" si="39"/>
        <v>1.35060798055047</v>
      </c>
      <c r="O64" s="5">
        <f t="shared" si="24"/>
        <v>0.29790851953335051</v>
      </c>
      <c r="P64" s="5"/>
      <c r="Q64" s="5" t="s">
        <v>18</v>
      </c>
      <c r="R64" s="5">
        <v>1.31137354740326</v>
      </c>
      <c r="S64" s="5">
        <v>0.275728065169624</v>
      </c>
      <c r="T64" s="5">
        <v>1.5427350298334399</v>
      </c>
      <c r="U64" s="5">
        <v>0.34902738677891798</v>
      </c>
      <c r="V64" s="5">
        <f t="shared" si="40"/>
        <v>2.8541085772366999</v>
      </c>
      <c r="W64" s="5">
        <f t="shared" si="41"/>
        <v>2.55025483812322</v>
      </c>
      <c r="X64" s="8">
        <f t="shared" si="42"/>
        <v>0.44479892383402286</v>
      </c>
      <c r="Y64" s="8">
        <f t="shared" si="43"/>
        <v>0.38419100597029643</v>
      </c>
      <c r="Z64" s="5">
        <v>4.5585188748858299</v>
      </c>
      <c r="AA64" s="5">
        <v>7.4329762323925799</v>
      </c>
      <c r="AB64" s="5" t="s">
        <v>18</v>
      </c>
      <c r="AC64" s="5" t="s">
        <v>18</v>
      </c>
      <c r="AE64" s="8" t="s">
        <v>18</v>
      </c>
      <c r="AF64" s="8" t="s">
        <v>71</v>
      </c>
      <c r="AH64" s="11">
        <v>51.86034077604117</v>
      </c>
      <c r="AI64" s="11">
        <v>1.0739796457573667</v>
      </c>
      <c r="AJ64" s="11">
        <v>16.946813517036034</v>
      </c>
      <c r="AK64" s="11">
        <v>9.5946108486694719</v>
      </c>
      <c r="AL64" s="11">
        <v>0.22277767585377539</v>
      </c>
      <c r="AM64" s="11">
        <v>3.9187115902137633</v>
      </c>
      <c r="AN64" s="11">
        <v>7.0926794093401044</v>
      </c>
      <c r="AO64" s="11">
        <v>4.2360097409766242</v>
      </c>
      <c r="AP64" s="11">
        <v>0.97297448695071853</v>
      </c>
      <c r="AQ64" s="11">
        <v>876.68646229197145</v>
      </c>
      <c r="AR64" s="11">
        <v>1174.3708532306593</v>
      </c>
      <c r="AS64" s="11">
        <f t="shared" si="44"/>
        <v>117.43708532306594</v>
      </c>
      <c r="AT64" s="11">
        <v>1322.6011686104432</v>
      </c>
      <c r="AU64" s="11">
        <v>96.486922551740363</v>
      </c>
      <c r="AW64" s="5">
        <f t="shared" si="45"/>
        <v>3.8092924446693992</v>
      </c>
      <c r="AY64" s="4">
        <f t="shared" si="62"/>
        <v>1.31137354740326</v>
      </c>
      <c r="AZ64" s="4">
        <f t="shared" si="63"/>
        <v>1.5427350298334399</v>
      </c>
      <c r="BA64" s="4">
        <f t="shared" si="64"/>
        <v>2.8541085772366999</v>
      </c>
      <c r="BB64" s="4">
        <f t="shared" si="65"/>
        <v>2.55025483812322</v>
      </c>
      <c r="BC64" s="4">
        <f t="shared" si="66"/>
        <v>0.275728065169624</v>
      </c>
      <c r="BD64" s="4">
        <f t="shared" si="67"/>
        <v>0.34902738677891798</v>
      </c>
      <c r="BE64" s="3">
        <f t="shared" si="68"/>
        <v>0.44479892383402286</v>
      </c>
      <c r="BF64" s="3">
        <f t="shared" si="69"/>
        <v>0.38419100597029643</v>
      </c>
      <c r="BH64" s="5"/>
      <c r="BI64" s="5"/>
    </row>
    <row r="65" spans="1:61" s="2" customFormat="1" ht="17" x14ac:dyDescent="0.25">
      <c r="A65" s="3" t="s">
        <v>39</v>
      </c>
      <c r="B65" s="5">
        <v>2.5268953341013898</v>
      </c>
      <c r="C65" s="5">
        <v>0.22670940898113701</v>
      </c>
      <c r="D65" s="5">
        <v>1.1711191665706</v>
      </c>
      <c r="E65" s="5">
        <v>0.17760585189347899</v>
      </c>
      <c r="F65" s="5">
        <v>68.879429024998004</v>
      </c>
      <c r="G65" s="5">
        <v>33.680612625733801</v>
      </c>
      <c r="H65" s="5">
        <v>196.46135204071501</v>
      </c>
      <c r="I65" s="5">
        <v>45.711857394013599</v>
      </c>
      <c r="J65" s="5">
        <f t="shared" si="36"/>
        <v>132.67039053285652</v>
      </c>
      <c r="K65" s="5">
        <f t="shared" si="37"/>
        <v>28.389952330249582</v>
      </c>
      <c r="L65" s="5"/>
      <c r="M65" s="5">
        <f t="shared" si="38"/>
        <v>1.3557761675307898</v>
      </c>
      <c r="N65" s="5">
        <f t="shared" si="39"/>
        <v>0.93358900912791976</v>
      </c>
      <c r="O65" s="5">
        <f t="shared" si="24"/>
        <v>0.28799478250028215</v>
      </c>
      <c r="P65" s="5"/>
      <c r="Q65" s="5" t="s">
        <v>18</v>
      </c>
      <c r="R65" s="5">
        <v>1.59330632497347</v>
      </c>
      <c r="S65" s="5">
        <v>0.30888694100624797</v>
      </c>
      <c r="T65" s="5">
        <v>1.4127365485576699</v>
      </c>
      <c r="U65" s="5">
        <v>0.30188602050873398</v>
      </c>
      <c r="V65" s="5">
        <f t="shared" si="40"/>
        <v>3.0060428735311397</v>
      </c>
      <c r="W65" s="5">
        <f t="shared" si="41"/>
        <v>2.5838557151282702</v>
      </c>
      <c r="X65" s="8">
        <f t="shared" si="42"/>
        <v>0.4319100736296817</v>
      </c>
      <c r="Y65" s="8">
        <f t="shared" si="43"/>
        <v>0.35025563236785806</v>
      </c>
      <c r="Z65" s="5">
        <v>5.8141457411569801</v>
      </c>
      <c r="AA65" s="5">
        <v>4.1892352966121198</v>
      </c>
      <c r="AB65" s="5" t="s">
        <v>18</v>
      </c>
      <c r="AC65" s="5" t="s">
        <v>18</v>
      </c>
      <c r="AE65" s="8" t="s">
        <v>18</v>
      </c>
      <c r="AF65" s="8" t="s">
        <v>71</v>
      </c>
      <c r="AH65" s="11">
        <v>54.62720748876432</v>
      </c>
      <c r="AI65" s="11">
        <v>1.1458146539697998</v>
      </c>
      <c r="AJ65" s="11">
        <v>16.410588281812693</v>
      </c>
      <c r="AK65" s="11">
        <v>9.1630108234180732</v>
      </c>
      <c r="AL65" s="11">
        <v>0.22278453581643645</v>
      </c>
      <c r="AM65" s="11">
        <v>3.7534369575576125</v>
      </c>
      <c r="AN65" s="11">
        <v>6.5371878587220387</v>
      </c>
      <c r="AO65" s="11">
        <v>4.222921362289628</v>
      </c>
      <c r="AP65" s="11">
        <v>1.1980770606472941</v>
      </c>
      <c r="AQ65" s="11">
        <v>650.49411206510445</v>
      </c>
      <c r="AR65" s="11">
        <v>934.14661371261332</v>
      </c>
      <c r="AS65" s="11">
        <f t="shared" si="44"/>
        <v>93.414661371261332</v>
      </c>
      <c r="AT65" s="11">
        <v>1595.8971655132639</v>
      </c>
      <c r="AU65" s="11">
        <v>97.776507208044507</v>
      </c>
      <c r="AW65" s="5">
        <f t="shared" si="45"/>
        <v>3.4935805601019725</v>
      </c>
      <c r="AY65" s="4">
        <f t="shared" si="62"/>
        <v>1.59330632497347</v>
      </c>
      <c r="AZ65" s="4">
        <f t="shared" si="63"/>
        <v>1.4127365485576699</v>
      </c>
      <c r="BA65" s="4">
        <f t="shared" si="64"/>
        <v>3.0060428735311397</v>
      </c>
      <c r="BB65" s="4">
        <f t="shared" si="65"/>
        <v>2.5838557151282702</v>
      </c>
      <c r="BC65" s="4">
        <f t="shared" si="66"/>
        <v>0.30888694100624797</v>
      </c>
      <c r="BD65" s="4">
        <f t="shared" si="67"/>
        <v>0.30188602050873398</v>
      </c>
      <c r="BE65" s="3">
        <f t="shared" si="68"/>
        <v>0.4319100736296817</v>
      </c>
      <c r="BF65" s="3">
        <f t="shared" si="69"/>
        <v>0.35025563236785806</v>
      </c>
      <c r="BH65" s="5"/>
      <c r="BI65" s="5"/>
    </row>
    <row r="66" spans="1:61" s="2" customFormat="1" ht="17" x14ac:dyDescent="0.25">
      <c r="A66" s="3" t="s">
        <v>40</v>
      </c>
      <c r="B66" s="5">
        <v>4.0298814222537098</v>
      </c>
      <c r="C66" s="5">
        <v>0.43227923598308399</v>
      </c>
      <c r="D66" s="5">
        <v>1.4624228476516501</v>
      </c>
      <c r="E66" s="5">
        <v>0.25327833573532899</v>
      </c>
      <c r="F66" s="5">
        <v>709.03958248619097</v>
      </c>
      <c r="G66" s="5">
        <v>91.1081374229706</v>
      </c>
      <c r="H66" s="5">
        <v>707.93567236894705</v>
      </c>
      <c r="I66" s="5">
        <v>96.748981440155902</v>
      </c>
      <c r="J66" s="5">
        <f t="shared" si="36"/>
        <v>708.48762742756901</v>
      </c>
      <c r="K66" s="5">
        <f t="shared" si="37"/>
        <v>66.447456900905024</v>
      </c>
      <c r="L66" s="5"/>
      <c r="M66" s="5">
        <f t="shared" si="38"/>
        <v>2.5674585746020595</v>
      </c>
      <c r="N66" s="5">
        <f t="shared" si="39"/>
        <v>2.2088324553960001</v>
      </c>
      <c r="O66" s="5">
        <f t="shared" si="24"/>
        <v>0.50101422456351163</v>
      </c>
      <c r="P66" s="5"/>
      <c r="Q66" s="5" t="s">
        <v>18</v>
      </c>
      <c r="R66" s="5">
        <v>1.8210489668577099</v>
      </c>
      <c r="S66" s="5">
        <v>0.41084163790495498</v>
      </c>
      <c r="T66" s="5">
        <v>2.86135656829329</v>
      </c>
      <c r="U66" s="5">
        <v>0.701424458423488</v>
      </c>
      <c r="V66" s="5">
        <f t="shared" si="40"/>
        <v>4.6824055351510001</v>
      </c>
      <c r="W66" s="5">
        <f t="shared" si="41"/>
        <v>4.3237794159449399</v>
      </c>
      <c r="X66" s="8">
        <f t="shared" si="42"/>
        <v>0.81288813640691648</v>
      </c>
      <c r="Y66" s="8">
        <f t="shared" si="43"/>
        <v>0.74575209435008727</v>
      </c>
      <c r="Z66" s="5">
        <v>6.7773985182565504</v>
      </c>
      <c r="AA66" s="5">
        <v>5.9292974474098701</v>
      </c>
      <c r="AB66" s="5" t="s">
        <v>18</v>
      </c>
      <c r="AC66" s="5" t="s">
        <v>18</v>
      </c>
      <c r="AE66" s="8" t="s">
        <v>18</v>
      </c>
      <c r="AF66" s="8" t="s">
        <v>71</v>
      </c>
      <c r="AH66" s="11">
        <v>47.952583459277974</v>
      </c>
      <c r="AI66" s="11">
        <v>0.99903107408772907</v>
      </c>
      <c r="AJ66" s="11">
        <v>18.875752177595384</v>
      </c>
      <c r="AK66" s="11">
        <v>9.4882508396584591</v>
      </c>
      <c r="AL66" s="11">
        <v>0.18825199166000064</v>
      </c>
      <c r="AM66" s="11">
        <v>4.336472007326174</v>
      </c>
      <c r="AN66" s="11">
        <v>9.8409204697368153</v>
      </c>
      <c r="AO66" s="11">
        <v>3.4721082197887143</v>
      </c>
      <c r="AP66" s="11">
        <v>0.66926746120097991</v>
      </c>
      <c r="AQ66" s="11">
        <v>488.60489572007589</v>
      </c>
      <c r="AR66" s="11">
        <v>2083.9700506754093</v>
      </c>
      <c r="AS66" s="11">
        <f t="shared" si="44"/>
        <v>208.39700506754093</v>
      </c>
      <c r="AT66" s="11">
        <v>1390.9691439296962</v>
      </c>
      <c r="AU66" s="11">
        <v>96.490491249910704</v>
      </c>
      <c r="AW66" s="5">
        <f t="shared" si="45"/>
        <v>4.2352490025231697</v>
      </c>
      <c r="AY66" s="4">
        <f t="shared" si="62"/>
        <v>1.8210489668577099</v>
      </c>
      <c r="AZ66" s="4">
        <f t="shared" si="63"/>
        <v>2.86135656829329</v>
      </c>
      <c r="BA66" s="4">
        <f t="shared" si="64"/>
        <v>4.6824055351510001</v>
      </c>
      <c r="BB66" s="4">
        <f t="shared" si="65"/>
        <v>4.3237794159449399</v>
      </c>
      <c r="BC66" s="4">
        <f t="shared" si="66"/>
        <v>0.41084163790495498</v>
      </c>
      <c r="BD66" s="4">
        <f t="shared" si="67"/>
        <v>0.701424458423488</v>
      </c>
      <c r="BE66" s="3">
        <f t="shared" si="68"/>
        <v>0.81288813640691648</v>
      </c>
      <c r="BF66" s="3">
        <f t="shared" si="69"/>
        <v>0.74575209435008727</v>
      </c>
      <c r="BH66" s="5"/>
      <c r="BI66" s="5"/>
    </row>
    <row r="67" spans="1:61" s="2" customFormat="1" ht="17" x14ac:dyDescent="0.25">
      <c r="A67" s="3" t="s">
        <v>41</v>
      </c>
      <c r="B67" s="5">
        <v>2.7623726754689</v>
      </c>
      <c r="C67" s="5">
        <v>0.23290115653062601</v>
      </c>
      <c r="D67" s="5">
        <v>1.2363218152287201</v>
      </c>
      <c r="E67" s="5">
        <v>0.18796544605843701</v>
      </c>
      <c r="F67" s="5">
        <v>477.46304802592198</v>
      </c>
      <c r="G67" s="5">
        <v>54.8111397820877</v>
      </c>
      <c r="H67" s="5">
        <v>420.62243665527501</v>
      </c>
      <c r="I67" s="5">
        <v>58.493212533201998</v>
      </c>
      <c r="J67" s="5">
        <f t="shared" si="36"/>
        <v>449.04274234059847</v>
      </c>
      <c r="K67" s="5">
        <f t="shared" si="37"/>
        <v>40.080284918728736</v>
      </c>
      <c r="L67" s="5"/>
      <c r="M67" s="5">
        <f t="shared" si="38"/>
        <v>1.5260508602401799</v>
      </c>
      <c r="N67" s="5">
        <f t="shared" si="39"/>
        <v>1.8865991397236521</v>
      </c>
      <c r="O67" s="5">
        <f t="shared" si="24"/>
        <v>0.29928908704670532</v>
      </c>
      <c r="P67" s="5"/>
      <c r="Q67" s="5" t="s">
        <v>20</v>
      </c>
      <c r="R67" s="5">
        <v>0.87577353574524797</v>
      </c>
      <c r="S67" s="5">
        <v>0.17324625539611199</v>
      </c>
      <c r="T67" s="5">
        <v>1.9152887685583599</v>
      </c>
      <c r="U67" s="5">
        <v>0.42352759199923401</v>
      </c>
      <c r="V67" s="5">
        <f t="shared" si="40"/>
        <v>2.7910623043036078</v>
      </c>
      <c r="W67" s="5">
        <f t="shared" si="41"/>
        <v>3.1516105837870798</v>
      </c>
      <c r="X67" s="8">
        <f t="shared" si="42"/>
        <v>0.4575913965465746</v>
      </c>
      <c r="Y67" s="8">
        <f t="shared" si="43"/>
        <v>0.46336446788313068</v>
      </c>
      <c r="Z67" s="5">
        <v>5.2170768186606002</v>
      </c>
      <c r="AA67" s="5">
        <v>14.811797655402399</v>
      </c>
      <c r="AB67" s="5" t="s">
        <v>18</v>
      </c>
      <c r="AC67" s="5" t="s">
        <v>18</v>
      </c>
      <c r="AE67" s="8" t="s">
        <v>20</v>
      </c>
      <c r="AF67" s="8" t="s">
        <v>71</v>
      </c>
      <c r="AH67" s="11">
        <v>53.646431585424097</v>
      </c>
      <c r="AI67" s="11">
        <v>1.2195446346822285</v>
      </c>
      <c r="AJ67" s="11">
        <v>16.137273483525281</v>
      </c>
      <c r="AK67" s="11">
        <v>9.5496817071619517</v>
      </c>
      <c r="AL67" s="11">
        <v>0.19871198297294074</v>
      </c>
      <c r="AM67" s="11">
        <v>4.5003778572066775</v>
      </c>
      <c r="AN67" s="11">
        <v>6.7177378001042021</v>
      </c>
      <c r="AO67" s="11">
        <v>3.9807134288830639</v>
      </c>
      <c r="AP67" s="11">
        <v>0.98634209672346662</v>
      </c>
      <c r="AQ67" s="11">
        <v>884.38887413084035</v>
      </c>
      <c r="AR67" s="11">
        <v>1038.5073579970215</v>
      </c>
      <c r="AS67" s="11">
        <f t="shared" si="44"/>
        <v>103.85073579970215</v>
      </c>
      <c r="AT67" s="11">
        <v>1551.7560601691655</v>
      </c>
      <c r="AU67" s="11">
        <v>97.502347216658336</v>
      </c>
      <c r="AW67" s="5">
        <f t="shared" si="45"/>
        <v>3.790544043866106</v>
      </c>
      <c r="AY67" s="4">
        <f t="shared" si="62"/>
        <v>0.87577353574524797</v>
      </c>
      <c r="AZ67" s="4">
        <f t="shared" si="63"/>
        <v>1.9152887685583599</v>
      </c>
      <c r="BA67" s="4">
        <f t="shared" si="64"/>
        <v>2.7910623043036078</v>
      </c>
      <c r="BB67" s="4">
        <f t="shared" si="65"/>
        <v>3.1516105837870798</v>
      </c>
      <c r="BC67" s="4">
        <f t="shared" si="66"/>
        <v>0.17324625539611199</v>
      </c>
      <c r="BD67" s="4">
        <f t="shared" si="67"/>
        <v>0.42352759199923401</v>
      </c>
      <c r="BE67" s="3">
        <f t="shared" si="68"/>
        <v>0.4575913965465746</v>
      </c>
      <c r="BF67" s="3">
        <f t="shared" si="69"/>
        <v>0.46336446788313068</v>
      </c>
      <c r="BH67" s="5"/>
      <c r="BI67" s="5"/>
    </row>
    <row r="68" spans="1:61" s="2" customFormat="1" ht="17" x14ac:dyDescent="0.25">
      <c r="A68" s="3" t="s">
        <v>42</v>
      </c>
      <c r="B68" s="5">
        <v>3.0797092287394801</v>
      </c>
      <c r="C68" s="5">
        <v>0.340677203519896</v>
      </c>
      <c r="D68" s="5">
        <v>1.1237287539854799</v>
      </c>
      <c r="E68" s="5">
        <v>0.203608479760502</v>
      </c>
      <c r="F68" s="5">
        <v>1486.9532379960999</v>
      </c>
      <c r="G68" s="5">
        <v>159.82717383990601</v>
      </c>
      <c r="H68" s="5">
        <v>1422.01189152859</v>
      </c>
      <c r="I68" s="5">
        <v>160.46199229676299</v>
      </c>
      <c r="J68" s="5">
        <f t="shared" si="36"/>
        <v>1454.482564762345</v>
      </c>
      <c r="K68" s="5">
        <f t="shared" si="37"/>
        <v>113.23954308179846</v>
      </c>
      <c r="L68" s="5"/>
      <c r="M68" s="5">
        <f t="shared" si="38"/>
        <v>1.9559804747540002</v>
      </c>
      <c r="N68" s="5">
        <f t="shared" si="39"/>
        <v>0.85386275816040991</v>
      </c>
      <c r="O68" s="5">
        <f t="shared" si="24"/>
        <v>0.39688458023526108</v>
      </c>
      <c r="P68" s="5"/>
      <c r="Q68" s="5" t="s">
        <v>18</v>
      </c>
      <c r="R68" s="5">
        <v>2.2258464705790701</v>
      </c>
      <c r="S68" s="5">
        <v>0.54992289838335595</v>
      </c>
      <c r="T68" s="5">
        <v>1.6868018545941901</v>
      </c>
      <c r="U68" s="5">
        <v>0.43939774565133399</v>
      </c>
      <c r="V68" s="5">
        <f t="shared" si="40"/>
        <v>3.9126483251732602</v>
      </c>
      <c r="W68" s="5">
        <f t="shared" si="41"/>
        <v>2.8105306085796702</v>
      </c>
      <c r="X68" s="8">
        <f t="shared" si="42"/>
        <v>0.70390736112774477</v>
      </c>
      <c r="Y68" s="8">
        <f t="shared" si="43"/>
        <v>0.48427966291581681</v>
      </c>
      <c r="Z68" s="5">
        <v>3.7890648868754502</v>
      </c>
      <c r="AA68" s="5">
        <v>4.17731310728752</v>
      </c>
      <c r="AB68" s="5" t="s">
        <v>20</v>
      </c>
      <c r="AC68" s="5" t="s">
        <v>18</v>
      </c>
      <c r="AE68" s="8" t="s">
        <v>20</v>
      </c>
      <c r="AF68" s="8" t="s">
        <v>71</v>
      </c>
      <c r="AH68" s="11">
        <v>49.321907168474489</v>
      </c>
      <c r="AI68" s="11">
        <v>1.1165168444889857</v>
      </c>
      <c r="AJ68" s="11">
        <v>16.898468546533703</v>
      </c>
      <c r="AK68" s="11">
        <v>12.025853050013131</v>
      </c>
      <c r="AL68" s="11">
        <v>0.25635293768127176</v>
      </c>
      <c r="AM68" s="11">
        <v>5.1393922575256976</v>
      </c>
      <c r="AN68" s="11">
        <v>7.8421190112931196</v>
      </c>
      <c r="AO68" s="11">
        <v>3.5205137554357067</v>
      </c>
      <c r="AP68" s="11">
        <v>0.77082949396658307</v>
      </c>
      <c r="AQ68" s="11">
        <v>629.98515290157707</v>
      </c>
      <c r="AR68" s="11">
        <v>1481.2649263188421</v>
      </c>
      <c r="AS68" s="11">
        <f t="shared" si="44"/>
        <v>148.12649263188422</v>
      </c>
      <c r="AT68" s="11">
        <v>1231.5833967704727</v>
      </c>
      <c r="AU68" s="11">
        <v>97.455723957929465</v>
      </c>
      <c r="AW68" s="5">
        <f t="shared" si="45"/>
        <v>4.0928057588126467</v>
      </c>
      <c r="AY68" s="4"/>
      <c r="AZ68" s="4"/>
      <c r="BA68" s="4"/>
      <c r="BB68" s="4"/>
      <c r="BC68" s="4"/>
      <c r="BD68" s="4"/>
      <c r="BE68" s="3"/>
      <c r="BF68" s="3"/>
      <c r="BH68" s="5"/>
      <c r="BI68" s="5"/>
    </row>
    <row r="69" spans="1:61" s="2" customFormat="1" ht="17" x14ac:dyDescent="0.25">
      <c r="A69" s="3" t="s">
        <v>43</v>
      </c>
      <c r="B69" s="5">
        <v>2.6511297721672502</v>
      </c>
      <c r="C69" s="5">
        <v>0.29342037364368101</v>
      </c>
      <c r="D69" s="5">
        <v>1.1692795902695201</v>
      </c>
      <c r="E69" s="5">
        <v>0.216984592543496</v>
      </c>
      <c r="F69" s="5">
        <v>1030.5229162026701</v>
      </c>
      <c r="G69" s="5">
        <v>117.33855600027201</v>
      </c>
      <c r="H69" s="5">
        <v>931.06161010758001</v>
      </c>
      <c r="I69" s="5">
        <v>116.139946006808</v>
      </c>
      <c r="J69" s="5">
        <f t="shared" si="36"/>
        <v>980.79226315512506</v>
      </c>
      <c r="K69" s="5">
        <f t="shared" si="37"/>
        <v>82.548203770120352</v>
      </c>
      <c r="L69" s="5"/>
      <c r="M69" s="5">
        <f t="shared" si="38"/>
        <v>1.4818501818977301</v>
      </c>
      <c r="N69" s="5">
        <f t="shared" si="39"/>
        <v>1.0809743652739303</v>
      </c>
      <c r="O69" s="5">
        <f t="shared" si="24"/>
        <v>0.3649353765675018</v>
      </c>
      <c r="P69" s="5"/>
      <c r="Q69" s="5" t="s">
        <v>18</v>
      </c>
      <c r="R69" s="5">
        <v>1.5701554068933199</v>
      </c>
      <c r="S69" s="5">
        <v>0.39635974725063</v>
      </c>
      <c r="T69" s="5">
        <v>2.2140301731939198</v>
      </c>
      <c r="U69" s="5">
        <v>0.59558859126686403</v>
      </c>
      <c r="V69" s="5">
        <f t="shared" si="40"/>
        <v>3.7841855800872395</v>
      </c>
      <c r="W69" s="5">
        <f t="shared" si="41"/>
        <v>3.3833097634634397</v>
      </c>
      <c r="X69" s="8">
        <f t="shared" si="42"/>
        <v>0.71542072886367425</v>
      </c>
      <c r="Y69" s="8">
        <f t="shared" si="43"/>
        <v>0.63388333583437462</v>
      </c>
      <c r="Z69" s="5">
        <v>2.5953118227379202</v>
      </c>
      <c r="AA69" s="5">
        <v>3.1486816197139502</v>
      </c>
      <c r="AB69" s="5" t="s">
        <v>20</v>
      </c>
      <c r="AC69" s="5" t="s">
        <v>20</v>
      </c>
      <c r="AE69" s="8" t="s">
        <v>20</v>
      </c>
      <c r="AF69" s="8" t="s">
        <v>71</v>
      </c>
      <c r="AH69" s="11">
        <v>47.765673839893253</v>
      </c>
      <c r="AI69" s="11">
        <v>0.84404691385198571</v>
      </c>
      <c r="AJ69" s="11">
        <v>17.033213680181902</v>
      </c>
      <c r="AK69" s="11">
        <v>13.591962676045046</v>
      </c>
      <c r="AL69" s="11">
        <v>0.24998550481005741</v>
      </c>
      <c r="AM69" s="11">
        <v>5.1444822104941021</v>
      </c>
      <c r="AN69" s="11">
        <v>8.2694220153317168</v>
      </c>
      <c r="AO69" s="11">
        <v>3.3129136795887164</v>
      </c>
      <c r="AP69" s="11">
        <v>0.65907849385376582</v>
      </c>
      <c r="AQ69" s="11">
        <v>466.15176074220631</v>
      </c>
      <c r="AR69" s="11">
        <v>1877.9720321704049</v>
      </c>
      <c r="AS69" s="11">
        <f t="shared" si="44"/>
        <v>187.7972032170405</v>
      </c>
      <c r="AT69" s="11">
        <v>1067.0685438292962</v>
      </c>
      <c r="AU69" s="11">
        <v>97.459897818575669</v>
      </c>
      <c r="AW69" s="5">
        <f t="shared" si="45"/>
        <v>4.2495392793074815</v>
      </c>
      <c r="AY69" s="4"/>
      <c r="AZ69" s="4"/>
      <c r="BA69" s="4"/>
      <c r="BB69" s="4"/>
      <c r="BC69" s="4"/>
      <c r="BD69" s="4"/>
      <c r="BE69" s="3"/>
      <c r="BF69" s="3"/>
      <c r="BH69" s="5"/>
      <c r="BI69" s="5"/>
    </row>
    <row r="70" spans="1:61" s="2" customFormat="1" ht="17" x14ac:dyDescent="0.25">
      <c r="A70" s="3" t="s">
        <v>44</v>
      </c>
      <c r="B70" s="5">
        <v>2.8644967206134799</v>
      </c>
      <c r="C70" s="5">
        <v>0.26346268830434399</v>
      </c>
      <c r="D70" s="5">
        <v>1.2186920577079401</v>
      </c>
      <c r="E70" s="5">
        <v>0.19109615614874201</v>
      </c>
      <c r="F70" s="5">
        <v>702.31759749488901</v>
      </c>
      <c r="G70" s="5">
        <v>82.266769216670397</v>
      </c>
      <c r="H70" s="5">
        <v>720.54450725387596</v>
      </c>
      <c r="I70" s="5">
        <v>88.287904995577705</v>
      </c>
      <c r="J70" s="5">
        <f t="shared" si="36"/>
        <v>711.43105237438249</v>
      </c>
      <c r="K70" s="5">
        <f t="shared" si="37"/>
        <v>60.337748312845299</v>
      </c>
      <c r="L70" s="5"/>
      <c r="M70" s="5">
        <f t="shared" si="38"/>
        <v>1.6458046629055398</v>
      </c>
      <c r="N70" s="5">
        <f t="shared" si="39"/>
        <v>0.67072244374198009</v>
      </c>
      <c r="O70" s="5">
        <f t="shared" si="24"/>
        <v>0.32546939798293834</v>
      </c>
      <c r="P70" s="5"/>
      <c r="Q70" s="5" t="s">
        <v>18</v>
      </c>
      <c r="R70" s="5">
        <v>2.1937742768714998</v>
      </c>
      <c r="S70" s="5">
        <v>0.46710972644945398</v>
      </c>
      <c r="T70" s="5">
        <v>1.81643141683416</v>
      </c>
      <c r="U70" s="5">
        <v>0.45590349728353202</v>
      </c>
      <c r="V70" s="5">
        <f t="shared" si="40"/>
        <v>4.01020569370566</v>
      </c>
      <c r="W70" s="5">
        <f t="shared" si="41"/>
        <v>3.0351234745421003</v>
      </c>
      <c r="X70" s="8">
        <f t="shared" si="42"/>
        <v>0.65271701018055228</v>
      </c>
      <c r="Y70" s="8">
        <f t="shared" si="43"/>
        <v>0.49433363200391278</v>
      </c>
      <c r="Z70" s="5">
        <v>17.442120462420299</v>
      </c>
      <c r="AA70" s="5">
        <v>5.9218071478113199</v>
      </c>
      <c r="AB70" s="5" t="s">
        <v>18</v>
      </c>
      <c r="AC70" s="5" t="s">
        <v>18</v>
      </c>
      <c r="AE70" s="8" t="s">
        <v>20</v>
      </c>
      <c r="AF70" s="8" t="s">
        <v>71</v>
      </c>
      <c r="AH70" s="11">
        <v>53.948139362223941</v>
      </c>
      <c r="AI70" s="11">
        <v>1.1801555703373974</v>
      </c>
      <c r="AJ70" s="11">
        <v>16.450905642205782</v>
      </c>
      <c r="AK70" s="11">
        <v>9.3838138697688489</v>
      </c>
      <c r="AL70" s="11">
        <v>0.23853721713802639</v>
      </c>
      <c r="AM70" s="11">
        <v>4.3877115443346266</v>
      </c>
      <c r="AN70" s="11">
        <v>6.5239099964695084</v>
      </c>
      <c r="AO70" s="11">
        <v>4.4025814046371607</v>
      </c>
      <c r="AP70" s="11">
        <v>1.0573226758301846</v>
      </c>
      <c r="AQ70" s="11">
        <v>763.58368773739721</v>
      </c>
      <c r="AR70" s="11">
        <v>743.90002764139319</v>
      </c>
      <c r="AS70" s="11">
        <f t="shared" si="44"/>
        <v>74.390002764139325</v>
      </c>
      <c r="AT70" s="11">
        <v>1516.8599778931175</v>
      </c>
      <c r="AU70" s="11">
        <v>98.048516633590609</v>
      </c>
      <c r="AW70" s="5">
        <f t="shared" si="45"/>
        <v>3.6909920395088576</v>
      </c>
      <c r="AY70" s="4">
        <f t="shared" ref="AY70:AY72" si="70">R70</f>
        <v>2.1937742768714998</v>
      </c>
      <c r="AZ70" s="4">
        <f t="shared" ref="AZ70:AZ72" si="71">T70</f>
        <v>1.81643141683416</v>
      </c>
      <c r="BA70" s="4">
        <f t="shared" ref="BA70:BA72" si="72">V70</f>
        <v>4.01020569370566</v>
      </c>
      <c r="BB70" s="4">
        <f t="shared" ref="BB70:BB72" si="73">W70</f>
        <v>3.0351234745421003</v>
      </c>
      <c r="BC70" s="4">
        <f t="shared" ref="BC70:BC72" si="74">S70</f>
        <v>0.46710972644945398</v>
      </c>
      <c r="BD70" s="4">
        <f t="shared" ref="BD70:BD72" si="75">U70</f>
        <v>0.45590349728353202</v>
      </c>
      <c r="BE70" s="3">
        <f t="shared" ref="BE70:BE72" si="76">X70</f>
        <v>0.65271701018055228</v>
      </c>
      <c r="BF70" s="3">
        <f t="shared" ref="BF70:BF72" si="77">Y70</f>
        <v>0.49433363200391278</v>
      </c>
      <c r="BH70" s="5"/>
      <c r="BI70" s="5"/>
    </row>
    <row r="71" spans="1:61" s="2" customFormat="1" ht="17" x14ac:dyDescent="0.25">
      <c r="A71" s="3" t="s">
        <v>45</v>
      </c>
      <c r="B71" s="5">
        <v>3.16867567560787</v>
      </c>
      <c r="C71" s="5">
        <v>0.29328175844167897</v>
      </c>
      <c r="D71" s="5">
        <v>1.3411098024979899</v>
      </c>
      <c r="E71" s="5">
        <v>0.22878487700073499</v>
      </c>
      <c r="F71" s="5">
        <v>697.85771291597405</v>
      </c>
      <c r="G71" s="5">
        <v>82.296065073999699</v>
      </c>
      <c r="H71" s="5">
        <v>683.56047976019704</v>
      </c>
      <c r="I71" s="5">
        <v>87.822804565126205</v>
      </c>
      <c r="J71" s="5">
        <f t="shared" si="36"/>
        <v>690.7090963380856</v>
      </c>
      <c r="K71" s="5">
        <f t="shared" si="37"/>
        <v>60.177835056498061</v>
      </c>
      <c r="L71" s="5"/>
      <c r="M71" s="5">
        <f t="shared" si="38"/>
        <v>1.8275658731098801</v>
      </c>
      <c r="N71" s="5">
        <f t="shared" si="39"/>
        <v>1.74223803537054</v>
      </c>
      <c r="O71" s="5">
        <f t="shared" si="24"/>
        <v>0.3719633177866935</v>
      </c>
      <c r="P71" s="5"/>
      <c r="Q71" s="5" t="s">
        <v>18</v>
      </c>
      <c r="R71" s="5">
        <v>1.42643764023733</v>
      </c>
      <c r="S71" s="5">
        <v>0.33480335060842698</v>
      </c>
      <c r="T71" s="5">
        <v>1.71413314505246</v>
      </c>
      <c r="U71" s="5">
        <v>0.44902638996479599</v>
      </c>
      <c r="V71" s="5">
        <f t="shared" si="40"/>
        <v>3.1405707852897899</v>
      </c>
      <c r="W71" s="5">
        <f t="shared" si="41"/>
        <v>3.0552429475504499</v>
      </c>
      <c r="X71" s="8">
        <f t="shared" si="42"/>
        <v>0.56010533157920073</v>
      </c>
      <c r="Y71" s="8">
        <f t="shared" si="43"/>
        <v>0.50395160365759184</v>
      </c>
      <c r="Z71" s="5">
        <v>6.1134435702586201</v>
      </c>
      <c r="AA71" s="5">
        <v>6.5843474668035897</v>
      </c>
      <c r="AB71" s="5" t="s">
        <v>18</v>
      </c>
      <c r="AC71" s="5" t="s">
        <v>18</v>
      </c>
      <c r="AE71" s="8" t="s">
        <v>20</v>
      </c>
      <c r="AF71" s="8" t="s">
        <v>71</v>
      </c>
      <c r="AH71" s="11">
        <v>49.384289796135349</v>
      </c>
      <c r="AI71" s="11">
        <v>1.8432606082097107</v>
      </c>
      <c r="AJ71" s="11">
        <v>15.688102420613541</v>
      </c>
      <c r="AK71" s="11">
        <v>14.145066961382737</v>
      </c>
      <c r="AL71" s="11">
        <v>0.22085579728809449</v>
      </c>
      <c r="AM71" s="11">
        <v>4.297315889467189</v>
      </c>
      <c r="AN71" s="11">
        <v>5.7597047631295997</v>
      </c>
      <c r="AO71" s="11">
        <v>3.9629147353627343</v>
      </c>
      <c r="AP71" s="11">
        <v>1.0477640746711609</v>
      </c>
      <c r="AQ71" s="11">
        <v>865.53445871917347</v>
      </c>
      <c r="AR71" s="11">
        <v>667.05289897927798</v>
      </c>
      <c r="AS71" s="11">
        <f t="shared" si="44"/>
        <v>66.705289897927798</v>
      </c>
      <c r="AT71" s="11">
        <v>1392.0854219530945</v>
      </c>
      <c r="AU71" s="11">
        <v>96.820229287114515</v>
      </c>
      <c r="AW71" s="5">
        <f t="shared" si="45"/>
        <v>3.7043982122424115</v>
      </c>
      <c r="AY71" s="4">
        <f t="shared" si="70"/>
        <v>1.42643764023733</v>
      </c>
      <c r="AZ71" s="4">
        <f t="shared" si="71"/>
        <v>1.71413314505246</v>
      </c>
      <c r="BA71" s="4">
        <f t="shared" si="72"/>
        <v>3.1405707852897899</v>
      </c>
      <c r="BB71" s="4">
        <f t="shared" si="73"/>
        <v>3.0552429475504499</v>
      </c>
      <c r="BC71" s="4">
        <f t="shared" si="74"/>
        <v>0.33480335060842698</v>
      </c>
      <c r="BD71" s="4">
        <f t="shared" si="75"/>
        <v>0.44902638996479599</v>
      </c>
      <c r="BE71" s="3">
        <f t="shared" si="76"/>
        <v>0.56010533157920073</v>
      </c>
      <c r="BF71" s="3">
        <f t="shared" si="77"/>
        <v>0.50395160365759184</v>
      </c>
      <c r="BH71" s="5"/>
      <c r="BI71" s="5"/>
    </row>
    <row r="72" spans="1:61" s="2" customFormat="1" ht="17" x14ac:dyDescent="0.25">
      <c r="A72" s="3" t="s">
        <v>46</v>
      </c>
      <c r="B72" s="5">
        <v>2.37341872475817</v>
      </c>
      <c r="C72" s="5">
        <v>0.19085536811546799</v>
      </c>
      <c r="D72" s="5">
        <v>1.22431455741679</v>
      </c>
      <c r="E72" s="5">
        <v>0.17956897496424301</v>
      </c>
      <c r="F72" s="5">
        <v>1196.2024516122699</v>
      </c>
      <c r="G72" s="5">
        <v>85.291497622500003</v>
      </c>
      <c r="H72" s="5">
        <v>1134.4653969769099</v>
      </c>
      <c r="I72" s="5">
        <v>83.939815357044495</v>
      </c>
      <c r="J72" s="5">
        <f t="shared" si="36"/>
        <v>1165.3339242945899</v>
      </c>
      <c r="K72" s="5">
        <f t="shared" si="37"/>
        <v>59.834212973982631</v>
      </c>
      <c r="L72" s="5"/>
      <c r="M72" s="5">
        <f t="shared" si="38"/>
        <v>1.14910416734138</v>
      </c>
      <c r="N72" s="5">
        <f t="shared" si="39"/>
        <v>0.79675578840439987</v>
      </c>
      <c r="O72" s="5">
        <f t="shared" si="24"/>
        <v>0.26205111773888645</v>
      </c>
      <c r="P72" s="5"/>
      <c r="Q72" s="5" t="s">
        <v>20</v>
      </c>
      <c r="R72" s="5">
        <v>1.5766629363537701</v>
      </c>
      <c r="S72" s="5">
        <v>0.30257756803831898</v>
      </c>
      <c r="T72" s="5">
        <v>1.8136216234806</v>
      </c>
      <c r="U72" s="5">
        <v>0.38035999483919197</v>
      </c>
      <c r="V72" s="5">
        <f t="shared" si="40"/>
        <v>3.3902845598343703</v>
      </c>
      <c r="W72" s="5">
        <f t="shared" si="41"/>
        <v>3.0379361808973897</v>
      </c>
      <c r="X72" s="8">
        <f t="shared" si="42"/>
        <v>0.48603179973542232</v>
      </c>
      <c r="Y72" s="8">
        <f t="shared" si="43"/>
        <v>0.42061709718433826</v>
      </c>
      <c r="Z72" s="5">
        <v>4.9967465816294396</v>
      </c>
      <c r="AA72" s="5">
        <v>8.9662143252286608</v>
      </c>
      <c r="AB72" s="5" t="s">
        <v>18</v>
      </c>
      <c r="AC72" s="5" t="s">
        <v>18</v>
      </c>
      <c r="AE72" s="8" t="s">
        <v>20</v>
      </c>
      <c r="AF72" s="8" t="s">
        <v>71</v>
      </c>
      <c r="AH72" s="11">
        <v>53.065968358978139</v>
      </c>
      <c r="AI72" s="11">
        <v>1.2057012099358613</v>
      </c>
      <c r="AJ72" s="11">
        <v>18.479168743440379</v>
      </c>
      <c r="AK72" s="11">
        <v>8.7470151895644861</v>
      </c>
      <c r="AL72" s="11">
        <v>0.18189320331672285</v>
      </c>
      <c r="AM72" s="11">
        <v>3.7192863430741365</v>
      </c>
      <c r="AN72" s="11">
        <v>7.5941926322664557</v>
      </c>
      <c r="AO72" s="11">
        <v>4.3323803761816384</v>
      </c>
      <c r="AP72" s="11">
        <v>0.93754200004414134</v>
      </c>
      <c r="AQ72" s="11">
        <v>955.56028800282047</v>
      </c>
      <c r="AR72" s="11">
        <v>633.69911676197694</v>
      </c>
      <c r="AS72" s="11">
        <f t="shared" si="44"/>
        <v>63.369911676197695</v>
      </c>
      <c r="AT72" s="11">
        <v>1521.6016878626262</v>
      </c>
      <c r="AU72" s="11">
        <v>98.76101236791466</v>
      </c>
      <c r="AW72" s="5">
        <f t="shared" si="45"/>
        <v>3.8589873772171934</v>
      </c>
      <c r="AY72" s="4">
        <f t="shared" si="70"/>
        <v>1.5766629363537701</v>
      </c>
      <c r="AZ72" s="4">
        <f t="shared" si="71"/>
        <v>1.8136216234806</v>
      </c>
      <c r="BA72" s="4">
        <f t="shared" si="72"/>
        <v>3.3902845598343703</v>
      </c>
      <c r="BB72" s="4">
        <f t="shared" si="73"/>
        <v>3.0379361808973897</v>
      </c>
      <c r="BC72" s="4">
        <f t="shared" si="74"/>
        <v>0.30257756803831898</v>
      </c>
      <c r="BD72" s="4">
        <f t="shared" si="75"/>
        <v>0.38035999483919197</v>
      </c>
      <c r="BE72" s="3">
        <f t="shared" si="76"/>
        <v>0.48603179973542232</v>
      </c>
      <c r="BF72" s="3">
        <f t="shared" si="77"/>
        <v>0.42061709718433826</v>
      </c>
      <c r="BH72" s="5"/>
      <c r="BI72" s="5"/>
    </row>
    <row r="73" spans="1:61" s="2" customFormat="1" ht="17" x14ac:dyDescent="0.25">
      <c r="A73" s="3" t="s">
        <v>47</v>
      </c>
      <c r="B73" s="5">
        <v>5.3068789041287303</v>
      </c>
      <c r="C73" s="5">
        <v>0.73447320510909297</v>
      </c>
      <c r="D73" s="5">
        <v>2.5815911186447802</v>
      </c>
      <c r="E73" s="5">
        <v>0.48534641085903901</v>
      </c>
      <c r="F73" s="5">
        <v>1258.93937476718</v>
      </c>
      <c r="G73" s="5">
        <v>195.208599935812</v>
      </c>
      <c r="H73" s="5">
        <v>1278.2240031351</v>
      </c>
      <c r="I73" s="5">
        <v>204.19157367862999</v>
      </c>
      <c r="J73" s="5">
        <f t="shared" si="36"/>
        <v>1268.58168895114</v>
      </c>
      <c r="K73" s="5">
        <f t="shared" si="37"/>
        <v>141.2449965930256</v>
      </c>
      <c r="L73" s="5"/>
      <c r="M73" s="5">
        <f t="shared" si="38"/>
        <v>2.7252877854839501</v>
      </c>
      <c r="N73" s="5">
        <f t="shared" si="39"/>
        <v>2.0408617101106303</v>
      </c>
      <c r="O73" s="5">
        <f t="shared" si="24"/>
        <v>0.88034767424976756</v>
      </c>
      <c r="P73" s="5"/>
      <c r="Q73" s="5" t="s">
        <v>18</v>
      </c>
      <c r="R73" s="5">
        <v>3.2660171940181</v>
      </c>
      <c r="S73" s="5">
        <v>0.73877727367075996</v>
      </c>
      <c r="T73" s="5">
        <v>3.1639095139737501</v>
      </c>
      <c r="U73" s="5">
        <v>0.77108631390164295</v>
      </c>
      <c r="V73" s="5">
        <f t="shared" si="40"/>
        <v>6.4299267079918501</v>
      </c>
      <c r="W73" s="5">
        <f t="shared" si="41"/>
        <v>5.7455006326185298</v>
      </c>
      <c r="X73" s="8">
        <f t="shared" si="42"/>
        <v>1.0678791895990969</v>
      </c>
      <c r="Y73" s="8">
        <f t="shared" si="43"/>
        <v>0.91111757859245268</v>
      </c>
      <c r="Z73" s="5">
        <v>3.8768554648897098</v>
      </c>
      <c r="AA73" s="5">
        <v>4.32370956566771</v>
      </c>
      <c r="AB73" s="5" t="s">
        <v>20</v>
      </c>
      <c r="AC73" s="5" t="s">
        <v>18</v>
      </c>
      <c r="AE73" s="8" t="s">
        <v>18</v>
      </c>
      <c r="AF73" s="8" t="s">
        <v>54</v>
      </c>
      <c r="AH73" s="11">
        <v>51.478936110979802</v>
      </c>
      <c r="AI73" s="11">
        <v>1.2057130106865674</v>
      </c>
      <c r="AJ73" s="11">
        <v>16.996357090975437</v>
      </c>
      <c r="AK73" s="11">
        <v>9.3211675936968312</v>
      </c>
      <c r="AL73" s="11">
        <v>0.18235460833576922</v>
      </c>
      <c r="AM73" s="11">
        <v>4.0794747012625487</v>
      </c>
      <c r="AN73" s="11">
        <v>7.4006873597581198</v>
      </c>
      <c r="AO73" s="11">
        <v>3.5289474583265217</v>
      </c>
      <c r="AP73" s="11">
        <v>0.81463530849670518</v>
      </c>
      <c r="AQ73" s="11">
        <v>1141.8831907024285</v>
      </c>
      <c r="AR73" s="12">
        <v>1315.7235176745617</v>
      </c>
      <c r="AS73" s="11">
        <f t="shared" si="44"/>
        <v>131.57235176745618</v>
      </c>
      <c r="AT73" s="12">
        <v>1293.0548833426044</v>
      </c>
      <c r="AU73" s="12">
        <v>95.662383193943484</v>
      </c>
      <c r="AW73" s="5">
        <f t="shared" si="45"/>
        <v>4.0313670287563745</v>
      </c>
      <c r="AY73" s="4"/>
      <c r="AZ73" s="4"/>
      <c r="BA73" s="4"/>
      <c r="BB73" s="4"/>
      <c r="BC73" s="4"/>
      <c r="BD73" s="4"/>
      <c r="BE73" s="3"/>
      <c r="BF73" s="3"/>
      <c r="BH73" s="5"/>
      <c r="BI73" s="5"/>
    </row>
    <row r="74" spans="1:61" s="2" customFormat="1" ht="17" x14ac:dyDescent="0.25">
      <c r="A74" s="3" t="s">
        <v>48</v>
      </c>
      <c r="B74" s="5">
        <v>4.2833995293803602</v>
      </c>
      <c r="C74" s="5">
        <v>0.48185500980496199</v>
      </c>
      <c r="D74" s="5">
        <v>2.0096565106467801</v>
      </c>
      <c r="E74" s="5">
        <v>0.31892382627513099</v>
      </c>
      <c r="F74" s="5">
        <v>632.69235537636303</v>
      </c>
      <c r="G74" s="5">
        <v>82.255290415099196</v>
      </c>
      <c r="H74" s="5">
        <v>624.354654643397</v>
      </c>
      <c r="I74" s="5">
        <v>87.032479630440605</v>
      </c>
      <c r="J74" s="5">
        <f t="shared" si="36"/>
        <v>628.52350500987995</v>
      </c>
      <c r="K74" s="5">
        <f t="shared" si="37"/>
        <v>59.876091455386785</v>
      </c>
      <c r="L74" s="5"/>
      <c r="M74" s="5">
        <f t="shared" si="38"/>
        <v>2.2737430187335801</v>
      </c>
      <c r="N74" s="5">
        <f t="shared" si="39"/>
        <v>2.0675344738386601</v>
      </c>
      <c r="O74" s="5">
        <f t="shared" si="24"/>
        <v>0.57783791623612757</v>
      </c>
      <c r="P74" s="5"/>
      <c r="Q74" s="5" t="s">
        <v>18</v>
      </c>
      <c r="R74" s="5">
        <v>2.2158650555417001</v>
      </c>
      <c r="S74" s="5">
        <v>0.42421493821454997</v>
      </c>
      <c r="T74" s="5">
        <v>1.75796460332861</v>
      </c>
      <c r="U74" s="5">
        <v>0.36085629372734301</v>
      </c>
      <c r="V74" s="5">
        <f t="shared" si="40"/>
        <v>3.9738296588703101</v>
      </c>
      <c r="W74" s="5">
        <f t="shared" si="41"/>
        <v>3.7676211139753901</v>
      </c>
      <c r="X74" s="8">
        <f t="shared" si="42"/>
        <v>0.55693408813521994</v>
      </c>
      <c r="Y74" s="8">
        <f t="shared" si="43"/>
        <v>0.48159077201354722</v>
      </c>
      <c r="Z74" s="5">
        <v>9.3676022226012403</v>
      </c>
      <c r="AA74" s="5">
        <v>8.8833501759963394</v>
      </c>
      <c r="AB74" s="5" t="s">
        <v>18</v>
      </c>
      <c r="AC74" s="5" t="s">
        <v>18</v>
      </c>
      <c r="AE74" s="8" t="s">
        <v>18</v>
      </c>
      <c r="AF74" s="8" t="s">
        <v>54</v>
      </c>
      <c r="AH74" s="11">
        <v>52.990812531059461</v>
      </c>
      <c r="AI74" s="11">
        <v>1.046415025888767</v>
      </c>
      <c r="AJ74" s="11">
        <v>16.857744116600664</v>
      </c>
      <c r="AK74" s="11">
        <v>9.2283060008184243</v>
      </c>
      <c r="AL74" s="11">
        <v>0.18118547648203459</v>
      </c>
      <c r="AM74" s="11">
        <v>4.4344458961957036</v>
      </c>
      <c r="AN74" s="11">
        <v>7.4317781697401406</v>
      </c>
      <c r="AO74" s="11">
        <v>1.062140474851079</v>
      </c>
      <c r="AP74" s="11">
        <v>0.96128245733130202</v>
      </c>
      <c r="AQ74" s="11">
        <v>684.71252720395898</v>
      </c>
      <c r="AR74" s="11">
        <v>1391.4848352845418</v>
      </c>
      <c r="AS74" s="11">
        <f t="shared" si="44"/>
        <v>139.14848352845419</v>
      </c>
      <c r="AT74" s="11">
        <v>1483.1063610332121</v>
      </c>
      <c r="AU74" s="11">
        <v>94.777617964594327</v>
      </c>
      <c r="AW74" s="5">
        <f t="shared" si="45"/>
        <v>3.8256908031819048</v>
      </c>
      <c r="AY74" s="4">
        <f t="shared" ref="AY74" si="78">R74</f>
        <v>2.2158650555417001</v>
      </c>
      <c r="AZ74" s="4">
        <f t="shared" ref="AZ74" si="79">T74</f>
        <v>1.75796460332861</v>
      </c>
      <c r="BA74" s="4">
        <f t="shared" ref="BA74" si="80">V74</f>
        <v>3.9738296588703101</v>
      </c>
      <c r="BB74" s="4">
        <f t="shared" ref="BB74" si="81">W74</f>
        <v>3.7676211139753901</v>
      </c>
      <c r="BC74" s="4">
        <f t="shared" ref="BC74" si="82">S74</f>
        <v>0.42421493821454997</v>
      </c>
      <c r="BD74" s="4">
        <f t="shared" ref="BD74" si="83">U74</f>
        <v>0.36085629372734301</v>
      </c>
      <c r="BE74" s="3">
        <f t="shared" ref="BE74" si="84">X74</f>
        <v>0.55693408813521994</v>
      </c>
      <c r="BF74" s="3">
        <f t="shared" ref="BF74" si="85">Y74</f>
        <v>0.48159077201354722</v>
      </c>
      <c r="BH74" s="5"/>
      <c r="BI74" s="5"/>
    </row>
    <row r="75" spans="1:61" s="2" customFormat="1" ht="17" x14ac:dyDescent="0.25">
      <c r="A75" s="3" t="s">
        <v>49</v>
      </c>
      <c r="B75" s="5">
        <v>5.0794751156178002</v>
      </c>
      <c r="C75" s="5">
        <v>0.84355499294955305</v>
      </c>
      <c r="D75" s="5">
        <v>2.5140739219350001</v>
      </c>
      <c r="E75" s="5">
        <v>0.53484273664467696</v>
      </c>
      <c r="F75" s="5">
        <v>26.612281403013</v>
      </c>
      <c r="G75" s="5">
        <v>40.396496201406201</v>
      </c>
      <c r="H75" s="5">
        <v>336.26315171764702</v>
      </c>
      <c r="I75" s="5">
        <v>114.641092538802</v>
      </c>
      <c r="J75" s="5">
        <f t="shared" si="36"/>
        <v>181.43771656033002</v>
      </c>
      <c r="K75" s="5">
        <f t="shared" si="37"/>
        <v>60.775112101583964</v>
      </c>
      <c r="L75" s="5"/>
      <c r="M75" s="5">
        <f t="shared" si="38"/>
        <v>2.5654011936828001</v>
      </c>
      <c r="N75" s="5">
        <f t="shared" si="39"/>
        <v>2.90082370912193</v>
      </c>
      <c r="O75" s="5">
        <f t="shared" si="24"/>
        <v>0.99882019356423102</v>
      </c>
      <c r="P75" s="5"/>
      <c r="Q75" s="5" t="s">
        <v>18</v>
      </c>
      <c r="R75" s="5">
        <v>2.1786514064958702</v>
      </c>
      <c r="S75" s="5">
        <v>0.55132004971235105</v>
      </c>
      <c r="T75" s="5">
        <v>5.0802923352747298</v>
      </c>
      <c r="U75" s="5">
        <v>1.36650941798246</v>
      </c>
      <c r="V75" s="5">
        <f t="shared" si="40"/>
        <v>7.2589437417706</v>
      </c>
      <c r="W75" s="5">
        <f t="shared" si="41"/>
        <v>7.5943662572097299</v>
      </c>
      <c r="X75" s="8">
        <f t="shared" si="42"/>
        <v>1.4735337751981088</v>
      </c>
      <c r="Y75" s="8">
        <f t="shared" si="43"/>
        <v>1.4674483780959142</v>
      </c>
      <c r="Z75" s="5">
        <v>3.5038893572886298</v>
      </c>
      <c r="AA75" s="5">
        <v>5.7026800438938796</v>
      </c>
      <c r="AB75" s="5" t="s">
        <v>20</v>
      </c>
      <c r="AC75" s="5" t="s">
        <v>18</v>
      </c>
      <c r="AE75" s="8" t="s">
        <v>18</v>
      </c>
      <c r="AF75" s="8" t="s">
        <v>54</v>
      </c>
      <c r="AH75" s="11">
        <v>51.222986197191936</v>
      </c>
      <c r="AI75" s="11">
        <v>1.2024422700308954</v>
      </c>
      <c r="AJ75" s="11">
        <v>16.90524479989061</v>
      </c>
      <c r="AK75" s="11">
        <v>9.7830571704960434</v>
      </c>
      <c r="AL75" s="11">
        <v>0.22068072185367166</v>
      </c>
      <c r="AM75" s="11">
        <v>4.2195969210897069</v>
      </c>
      <c r="AN75" s="11">
        <v>7.8700656231293085</v>
      </c>
      <c r="AO75" s="11">
        <v>3.4140657087804631</v>
      </c>
      <c r="AP75" s="11">
        <v>0.87757561112256954</v>
      </c>
      <c r="AQ75" s="11">
        <v>804.71059593591781</v>
      </c>
      <c r="AR75" s="11">
        <v>1047.0095216608347</v>
      </c>
      <c r="AS75" s="11">
        <f t="shared" si="44"/>
        <v>104.70095216608348</v>
      </c>
      <c r="AT75" s="11">
        <v>1337.1855803968947</v>
      </c>
      <c r="AU75" s="11">
        <v>96.243232964402509</v>
      </c>
      <c r="AW75" s="5">
        <f t="shared" si="45"/>
        <v>3.9430917095055125</v>
      </c>
      <c r="AY75" s="4"/>
      <c r="AZ75" s="4"/>
      <c r="BA75" s="4"/>
      <c r="BB75" s="4"/>
      <c r="BC75" s="4"/>
      <c r="BD75" s="4"/>
      <c r="BE75" s="3"/>
      <c r="BF75" s="3"/>
      <c r="BH75" s="5"/>
      <c r="BI75" s="5"/>
    </row>
    <row r="76" spans="1:61" s="2" customFormat="1" ht="17" x14ac:dyDescent="0.25">
      <c r="A76" s="3" t="s">
        <v>50</v>
      </c>
      <c r="B76" s="5">
        <v>2.5684037297612998</v>
      </c>
      <c r="C76" s="5">
        <v>0.42684773198346099</v>
      </c>
      <c r="D76" s="5">
        <v>1.38691936959108</v>
      </c>
      <c r="E76" s="5">
        <v>0.300978476064998</v>
      </c>
      <c r="F76" s="5">
        <v>791.15689288655699</v>
      </c>
      <c r="G76" s="5">
        <v>167.50946020956499</v>
      </c>
      <c r="H76" s="5">
        <v>496.63663678609402</v>
      </c>
      <c r="I76" s="5">
        <v>138.21793462747399</v>
      </c>
      <c r="J76" s="5">
        <f t="shared" si="36"/>
        <v>643.89676483632547</v>
      </c>
      <c r="K76" s="5">
        <f t="shared" si="37"/>
        <v>108.58592992692988</v>
      </c>
      <c r="L76" s="5"/>
      <c r="M76" s="5">
        <f t="shared" si="38"/>
        <v>1.1814843601702198</v>
      </c>
      <c r="N76" s="5">
        <f t="shared" si="39"/>
        <v>1.2200482146766298</v>
      </c>
      <c r="O76" s="5">
        <f t="shared" si="24"/>
        <v>0.52229017734764371</v>
      </c>
      <c r="P76" s="5"/>
      <c r="Q76" s="5" t="s">
        <v>18</v>
      </c>
      <c r="R76" s="5">
        <v>1.34835551508467</v>
      </c>
      <c r="S76" s="5">
        <v>0.35158023986937897</v>
      </c>
      <c r="T76" s="5">
        <v>1.52447864952303</v>
      </c>
      <c r="U76" s="5">
        <v>0.42040222077504102</v>
      </c>
      <c r="V76" s="5">
        <f t="shared" si="40"/>
        <v>2.8728341646077</v>
      </c>
      <c r="W76" s="5">
        <f t="shared" si="41"/>
        <v>2.91139801911411</v>
      </c>
      <c r="X76" s="8">
        <f t="shared" si="42"/>
        <v>0.54803895144341375</v>
      </c>
      <c r="Y76" s="8">
        <f t="shared" si="43"/>
        <v>0.51703585009841913</v>
      </c>
      <c r="Z76" s="5">
        <v>3.02064231582249</v>
      </c>
      <c r="AA76" s="5">
        <v>3.5979986940258399</v>
      </c>
      <c r="AB76" s="5" t="s">
        <v>20</v>
      </c>
      <c r="AC76" s="5" t="s">
        <v>20</v>
      </c>
      <c r="AE76" s="8" t="s">
        <v>18</v>
      </c>
      <c r="AF76" s="8" t="s">
        <v>54</v>
      </c>
      <c r="AH76" s="11">
        <v>51.005429872899498</v>
      </c>
      <c r="AI76" s="11">
        <v>1.1720547105108827</v>
      </c>
      <c r="AJ76" s="11">
        <v>16.796438675526574</v>
      </c>
      <c r="AK76" s="11">
        <v>9.6711700790864974</v>
      </c>
      <c r="AL76" s="11">
        <v>0.18797036048847096</v>
      </c>
      <c r="AM76" s="11">
        <v>4.2651742554110932</v>
      </c>
      <c r="AN76" s="11">
        <v>8.6385916215511855</v>
      </c>
      <c r="AO76" s="11">
        <v>3.7172241101751244</v>
      </c>
      <c r="AP76" s="11">
        <v>0.83530959491914214</v>
      </c>
      <c r="AQ76" s="11">
        <v>517.22537998483688</v>
      </c>
      <c r="AR76" s="11">
        <v>1509.9250693640149</v>
      </c>
      <c r="AS76" s="11">
        <f t="shared" si="44"/>
        <v>150.9925069364015</v>
      </c>
      <c r="AT76" s="11">
        <v>1575.0376459721185</v>
      </c>
      <c r="AU76" s="11">
        <v>96.867372998540048</v>
      </c>
      <c r="AW76" s="5">
        <f t="shared" si="45"/>
        <v>4.0023708346155091</v>
      </c>
      <c r="AY76" s="4"/>
      <c r="AZ76" s="4"/>
      <c r="BA76" s="4"/>
      <c r="BB76" s="4"/>
      <c r="BC76" s="4"/>
      <c r="BD76" s="4"/>
      <c r="BE76" s="3"/>
      <c r="BF76" s="3"/>
      <c r="BH76" s="5"/>
      <c r="BI76" s="5"/>
    </row>
    <row r="77" spans="1:61" s="2" customFormat="1" ht="17" x14ac:dyDescent="0.25">
      <c r="A77" s="3" t="s">
        <v>51</v>
      </c>
      <c r="B77" s="5">
        <v>2.5023815165738399</v>
      </c>
      <c r="C77" s="5">
        <v>0.21407882938859699</v>
      </c>
      <c r="D77" s="5">
        <v>0.84142315297784798</v>
      </c>
      <c r="E77" s="5">
        <v>0.12874019973988199</v>
      </c>
      <c r="F77" s="5">
        <v>341.36064211458</v>
      </c>
      <c r="G77" s="5">
        <v>49.618445460537203</v>
      </c>
      <c r="H77" s="5">
        <v>353.26751571800401</v>
      </c>
      <c r="I77" s="5">
        <v>54.515433509535299</v>
      </c>
      <c r="J77" s="5">
        <f t="shared" si="36"/>
        <v>347.31407891629203</v>
      </c>
      <c r="K77" s="5">
        <f t="shared" si="37"/>
        <v>36.857572562001657</v>
      </c>
      <c r="L77" s="5"/>
      <c r="M77" s="5">
        <f t="shared" si="38"/>
        <v>1.6609583635959919</v>
      </c>
      <c r="N77" s="5">
        <f t="shared" si="39"/>
        <v>1.26445767975448</v>
      </c>
      <c r="O77" s="5">
        <f t="shared" si="24"/>
        <v>0.24980749432604446</v>
      </c>
      <c r="P77" s="5"/>
      <c r="Q77" s="5" t="s">
        <v>18</v>
      </c>
      <c r="R77" s="5">
        <v>1.2379238368193599</v>
      </c>
      <c r="S77" s="5">
        <v>0.24799974854988799</v>
      </c>
      <c r="T77" s="5">
        <v>1.4845470712287101</v>
      </c>
      <c r="U77" s="5">
        <v>0.33382252264169199</v>
      </c>
      <c r="V77" s="5">
        <f t="shared" si="40"/>
        <v>2.72247090804807</v>
      </c>
      <c r="W77" s="5">
        <f t="shared" si="41"/>
        <v>2.3259702242065581</v>
      </c>
      <c r="X77" s="8">
        <f t="shared" si="42"/>
        <v>0.41586217897720712</v>
      </c>
      <c r="Y77" s="8">
        <f t="shared" si="43"/>
        <v>0.35778696965083523</v>
      </c>
      <c r="Z77" s="5">
        <v>11.9252813875064</v>
      </c>
      <c r="AA77" s="5">
        <v>10.0076316873478</v>
      </c>
      <c r="AB77" s="5" t="s">
        <v>18</v>
      </c>
      <c r="AC77" s="5" t="s">
        <v>18</v>
      </c>
      <c r="AE77" s="8" t="s">
        <v>18</v>
      </c>
      <c r="AF77" s="8" t="s">
        <v>54</v>
      </c>
      <c r="AH77" s="11">
        <v>50.921774706062585</v>
      </c>
      <c r="AI77" s="11">
        <v>1.0611131774784754</v>
      </c>
      <c r="AJ77" s="11">
        <v>18.143156945871777</v>
      </c>
      <c r="AK77" s="11">
        <v>9.285190147149228</v>
      </c>
      <c r="AL77" s="11">
        <v>0.16681485573445137</v>
      </c>
      <c r="AM77" s="11">
        <v>3.6376145078517594</v>
      </c>
      <c r="AN77" s="11">
        <v>8.0058080937670884</v>
      </c>
      <c r="AO77" s="11">
        <v>4.1017965161386956</v>
      </c>
      <c r="AP77" s="11">
        <v>0.84589305127811465</v>
      </c>
      <c r="AQ77" s="11">
        <v>1007.4277008007766</v>
      </c>
      <c r="AR77" s="11">
        <v>1578.6161099266974</v>
      </c>
      <c r="AS77" s="11">
        <f t="shared" si="44"/>
        <v>157.86161099266974</v>
      </c>
      <c r="AT77" s="11">
        <v>1606.524558490454</v>
      </c>
      <c r="AU77" s="11">
        <v>96.876387289799183</v>
      </c>
      <c r="AW77" s="5">
        <f t="shared" si="45"/>
        <v>3.9875272773097978</v>
      </c>
      <c r="AY77" s="4">
        <f t="shared" ref="AY77:AY78" si="86">R77</f>
        <v>1.2379238368193599</v>
      </c>
      <c r="AZ77" s="4">
        <f t="shared" ref="AZ77:AZ78" si="87">T77</f>
        <v>1.4845470712287101</v>
      </c>
      <c r="BA77" s="4">
        <f t="shared" ref="BA77:BA78" si="88">V77</f>
        <v>2.72247090804807</v>
      </c>
      <c r="BB77" s="4">
        <f t="shared" ref="BB77:BB78" si="89">W77</f>
        <v>2.3259702242065581</v>
      </c>
      <c r="BC77" s="4">
        <f t="shared" ref="BC77:BC78" si="90">S77</f>
        <v>0.24799974854988799</v>
      </c>
      <c r="BD77" s="4">
        <f t="shared" ref="BD77:BD78" si="91">U77</f>
        <v>0.33382252264169199</v>
      </c>
      <c r="BE77" s="3">
        <f t="shared" ref="BE77:BE78" si="92">X77</f>
        <v>0.41586217897720712</v>
      </c>
      <c r="BF77" s="3">
        <f t="shared" ref="BF77:BF78" si="93">Y77</f>
        <v>0.35778696965083523</v>
      </c>
      <c r="BH77" s="5"/>
      <c r="BI77" s="5"/>
    </row>
    <row r="78" spans="1:61" s="2" customFormat="1" ht="17" x14ac:dyDescent="0.25">
      <c r="A78" s="3" t="s">
        <v>52</v>
      </c>
      <c r="B78" s="5">
        <v>3.9801520771696999</v>
      </c>
      <c r="C78" s="5">
        <v>0.44522030645927702</v>
      </c>
      <c r="D78" s="5">
        <v>1.71174890917784</v>
      </c>
      <c r="E78" s="5">
        <v>0.27116827182091402</v>
      </c>
      <c r="F78" s="5">
        <v>168.894102567858</v>
      </c>
      <c r="G78" s="5">
        <v>55.360908776882503</v>
      </c>
      <c r="H78" s="5">
        <v>383.991670376429</v>
      </c>
      <c r="I78" s="5">
        <v>70.702822607901993</v>
      </c>
      <c r="J78" s="5">
        <f t="shared" si="36"/>
        <v>276.44288647214353</v>
      </c>
      <c r="K78" s="5">
        <f t="shared" si="37"/>
        <v>44.899107299941846</v>
      </c>
      <c r="L78" s="5"/>
      <c r="M78" s="5">
        <f t="shared" si="38"/>
        <v>2.2684031679918597</v>
      </c>
      <c r="N78" s="5">
        <f t="shared" si="39"/>
        <v>1.43600642800499</v>
      </c>
      <c r="O78" s="5">
        <f t="shared" si="24"/>
        <v>0.52129967669857002</v>
      </c>
      <c r="P78" s="5"/>
      <c r="Q78" s="5" t="s">
        <v>18</v>
      </c>
      <c r="R78" s="5">
        <v>2.5441456491647099</v>
      </c>
      <c r="S78" s="5">
        <v>0.47567205748255398</v>
      </c>
      <c r="T78" s="5">
        <v>1.6645932909315</v>
      </c>
      <c r="U78" s="5">
        <v>0.34426335581279299</v>
      </c>
      <c r="V78" s="5">
        <f t="shared" si="40"/>
        <v>4.2087389400962101</v>
      </c>
      <c r="W78" s="5">
        <f t="shared" si="41"/>
        <v>3.3763422001093399</v>
      </c>
      <c r="X78" s="8">
        <f t="shared" si="42"/>
        <v>0.58718069146147156</v>
      </c>
      <c r="Y78" s="8">
        <f t="shared" si="43"/>
        <v>0.4382345146126978</v>
      </c>
      <c r="Z78" s="5">
        <v>12.953420632360601</v>
      </c>
      <c r="AA78" s="5">
        <v>6.4727532733224997</v>
      </c>
      <c r="AB78" s="5" t="s">
        <v>18</v>
      </c>
      <c r="AC78" s="5" t="s">
        <v>18</v>
      </c>
      <c r="AE78" s="8" t="s">
        <v>18</v>
      </c>
      <c r="AF78" s="8" t="s">
        <v>54</v>
      </c>
      <c r="AH78" s="11">
        <v>52.928467643593081</v>
      </c>
      <c r="AI78" s="11">
        <v>1.1650794408092144</v>
      </c>
      <c r="AJ78" s="11">
        <v>16.425687056736919</v>
      </c>
      <c r="AK78" s="11">
        <v>9.5916014473818514</v>
      </c>
      <c r="AL78" s="11">
        <v>0.18168039534492059</v>
      </c>
      <c r="AM78" s="11">
        <v>4.1710871669961982</v>
      </c>
      <c r="AN78" s="11">
        <v>7.4710758633446872</v>
      </c>
      <c r="AO78" s="11">
        <v>0.94570843286366879</v>
      </c>
      <c r="AP78" s="11">
        <v>0.95024341860682981</v>
      </c>
      <c r="AQ78" s="11">
        <v>667.28900801843247</v>
      </c>
      <c r="AR78" s="11">
        <v>1520.5451813436548</v>
      </c>
      <c r="AS78" s="11">
        <f t="shared" si="44"/>
        <v>152.05451813436548</v>
      </c>
      <c r="AT78" s="11">
        <v>1572.9974536973191</v>
      </c>
      <c r="AU78" s="11">
        <v>94.444947302682124</v>
      </c>
      <c r="AW78" s="5">
        <f t="shared" si="45"/>
        <v>3.8411733259371257</v>
      </c>
      <c r="AY78" s="4">
        <f t="shared" si="86"/>
        <v>2.5441456491647099</v>
      </c>
      <c r="AZ78" s="4">
        <f t="shared" si="87"/>
        <v>1.6645932909315</v>
      </c>
      <c r="BA78" s="4">
        <f t="shared" si="88"/>
        <v>4.2087389400962101</v>
      </c>
      <c r="BB78" s="4">
        <f t="shared" si="89"/>
        <v>3.3763422001093399</v>
      </c>
      <c r="BC78" s="4">
        <f t="shared" si="90"/>
        <v>0.47567205748255398</v>
      </c>
      <c r="BD78" s="4">
        <f t="shared" si="91"/>
        <v>0.34426335581279299</v>
      </c>
      <c r="BE78" s="3">
        <f t="shared" si="92"/>
        <v>0.58718069146147156</v>
      </c>
      <c r="BF78" s="3">
        <f t="shared" si="93"/>
        <v>0.4382345146126978</v>
      </c>
      <c r="BH78" s="5"/>
      <c r="BI78" s="5"/>
    </row>
    <row r="79" spans="1:61" s="2" customFormat="1" ht="17" x14ac:dyDescent="0.25">
      <c r="A79" s="3" t="s">
        <v>53</v>
      </c>
      <c r="B79" s="5">
        <v>4.0724567056699001</v>
      </c>
      <c r="C79" s="5">
        <v>0.49112483090300602</v>
      </c>
      <c r="D79" s="5">
        <v>1.97983076779004</v>
      </c>
      <c r="E79" s="5">
        <v>0.35030378860089501</v>
      </c>
      <c r="F79" s="5">
        <v>572.11927231983896</v>
      </c>
      <c r="G79" s="5">
        <v>105.067435355337</v>
      </c>
      <c r="H79" s="5">
        <v>570.31198925133697</v>
      </c>
      <c r="I79" s="5">
        <v>111.01617326141201</v>
      </c>
      <c r="J79" s="5">
        <f t="shared" si="36"/>
        <v>571.21563078558802</v>
      </c>
      <c r="K79" s="5">
        <f t="shared" si="37"/>
        <v>76.426037280752311</v>
      </c>
      <c r="L79" s="5"/>
      <c r="M79" s="5">
        <f t="shared" si="38"/>
        <v>2.09262593787986</v>
      </c>
      <c r="N79" s="5">
        <f t="shared" si="39"/>
        <v>1.7105016832448503</v>
      </c>
      <c r="O79" s="5">
        <f t="shared" si="24"/>
        <v>0.60325479180661867</v>
      </c>
      <c r="P79" s="5"/>
      <c r="Q79" s="5" t="s">
        <v>18</v>
      </c>
      <c r="R79" s="5">
        <v>2.3619550224250498</v>
      </c>
      <c r="S79" s="5">
        <v>0.53878225319301198</v>
      </c>
      <c r="T79" s="5">
        <v>1.9465479488173401</v>
      </c>
      <c r="U79" s="5">
        <v>0.46532739315888599</v>
      </c>
      <c r="V79" s="5">
        <f t="shared" si="40"/>
        <v>4.3085029712423903</v>
      </c>
      <c r="W79" s="5">
        <f t="shared" si="41"/>
        <v>3.9263787166073802</v>
      </c>
      <c r="X79" s="8">
        <f t="shared" si="42"/>
        <v>0.71191003587516821</v>
      </c>
      <c r="Y79" s="8">
        <f t="shared" si="43"/>
        <v>0.58244512800107184</v>
      </c>
      <c r="Z79" s="5">
        <v>9.0972429049937293</v>
      </c>
      <c r="AA79" s="5">
        <v>8.7821990872955897</v>
      </c>
      <c r="AB79" s="5" t="s">
        <v>18</v>
      </c>
      <c r="AC79" s="5" t="s">
        <v>18</v>
      </c>
      <c r="AE79" s="8" t="s">
        <v>18</v>
      </c>
      <c r="AF79" s="8" t="s">
        <v>54</v>
      </c>
      <c r="AH79" s="11">
        <v>51.391560026536297</v>
      </c>
      <c r="AI79" s="11">
        <v>1.231207212843999</v>
      </c>
      <c r="AJ79" s="11">
        <v>17.048886127168668</v>
      </c>
      <c r="AK79" s="11">
        <v>8.503813582294363</v>
      </c>
      <c r="AL79" s="11">
        <v>0.14611302553493527</v>
      </c>
      <c r="AM79" s="11">
        <v>4.0626636521185944</v>
      </c>
      <c r="AN79" s="11">
        <v>8.046865071071883</v>
      </c>
      <c r="AO79" s="11">
        <v>3.8904041533285452</v>
      </c>
      <c r="AP79" s="11">
        <v>0.90522195680705742</v>
      </c>
      <c r="AQ79" s="11">
        <v>818.54891764654258</v>
      </c>
      <c r="AR79" s="11">
        <v>1669.4435550727737</v>
      </c>
      <c r="AS79" s="11">
        <f t="shared" si="44"/>
        <v>166.94435550727738</v>
      </c>
      <c r="AT79" s="11">
        <v>1340.7172689552224</v>
      </c>
      <c r="AU79" s="11">
        <v>95.882263741867078</v>
      </c>
      <c r="AW79" s="5">
        <f t="shared" si="45"/>
        <v>3.9043170311261468</v>
      </c>
      <c r="AY79" s="4">
        <f>R79</f>
        <v>2.3619550224250498</v>
      </c>
      <c r="AZ79" s="4">
        <f>T79</f>
        <v>1.9465479488173401</v>
      </c>
      <c r="BA79" s="4">
        <f>V79</f>
        <v>4.3085029712423903</v>
      </c>
      <c r="BB79" s="4">
        <f>W79</f>
        <v>3.9263787166073802</v>
      </c>
      <c r="BC79" s="4">
        <f>S79</f>
        <v>0.53878225319301198</v>
      </c>
      <c r="BD79" s="4">
        <f>U79</f>
        <v>0.46532739315888599</v>
      </c>
      <c r="BE79" s="3">
        <f>X79</f>
        <v>0.71191003587516821</v>
      </c>
      <c r="BF79" s="3">
        <f>Y79</f>
        <v>0.58244512800107184</v>
      </c>
      <c r="BH79" s="5"/>
      <c r="BI79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Shi</dc:creator>
  <cp:lastModifiedBy>Sarah Shi</cp:lastModifiedBy>
  <dcterms:created xsi:type="dcterms:W3CDTF">2021-09-18T15:08:39Z</dcterms:created>
  <dcterms:modified xsi:type="dcterms:W3CDTF">2021-09-20T08:50:53Z</dcterms:modified>
</cp:coreProperties>
</file>