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Python/TAVERN/K_values/"/>
    </mc:Choice>
  </mc:AlternateContent>
  <xr:revisionPtr revIDLastSave="0" documentId="13_ncr:1_{5B0558AB-D56F-A649-948A-A2810C9B3B0C}" xr6:coauthVersionLast="47" xr6:coauthVersionMax="47" xr10:uidLastSave="{00000000-0000-0000-0000-000000000000}"/>
  <bookViews>
    <workbookView xWindow="820" yWindow="5300" windowWidth="39680" windowHeight="18140" xr2:uid="{7F8B5E8C-8E61-8E43-AA66-A7EFE21A3999}"/>
  </bookViews>
  <sheets>
    <sheet name="Sheet1" sheetId="1" r:id="rId1"/>
    <sheet name="Citation &amp; Reaction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G12" i="1" s="1"/>
  <c r="H12" i="1" s="1"/>
  <c r="I12" i="1" s="1"/>
  <c r="F13" i="1"/>
  <c r="G13" i="1" s="1"/>
  <c r="H13" i="1" s="1"/>
  <c r="I13" i="1" s="1"/>
  <c r="F14" i="1"/>
  <c r="G14" i="1" s="1"/>
  <c r="H14" i="1" s="1"/>
  <c r="I14" i="1" s="1"/>
  <c r="F15" i="1"/>
  <c r="G15" i="1" s="1"/>
  <c r="H15" i="1" s="1"/>
  <c r="I15" i="1" s="1"/>
  <c r="F16" i="1"/>
  <c r="F3" i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6" i="1"/>
  <c r="H16" i="1" s="1"/>
  <c r="I16" i="1" s="1"/>
  <c r="G3" i="1"/>
  <c r="H3" i="1" s="1"/>
  <c r="I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haredStrings.xml><?xml version="1.0" encoding="utf-8"?>
<sst xmlns="http://schemas.openxmlformats.org/spreadsheetml/2006/main" count="16" uniqueCount="12">
  <si>
    <t>Wagman et al. (1945)</t>
  </si>
  <si>
    <t>Temperature (Kelvin)</t>
  </si>
  <si>
    <t>Temperature (°C)</t>
  </si>
  <si>
    <t>K</t>
  </si>
  <si>
    <t>log10(K)</t>
  </si>
  <si>
    <t>Reaction:</t>
  </si>
  <si>
    <t>CO + 1/2O2 = CO2</t>
  </si>
  <si>
    <t>Error %</t>
  </si>
  <si>
    <t>Values from Wagman et al. (1945)</t>
  </si>
  <si>
    <t>Calculated</t>
  </si>
  <si>
    <t>Error</t>
  </si>
  <si>
    <t>Notes: Sixth order polynomial gives BAD extrapolation results but much better errors between 298-1500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</si>
</sst>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 + 1/2O2 =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1000"/>
            <c:dispRSqr val="1"/>
            <c:dispEq val="1"/>
            <c:trendlineLbl>
              <c:layout>
                <c:manualLayout>
                  <c:x val="0.15475848578146595"/>
                  <c:y val="-8.0374478271157901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Sheet1!$A$3:$A$16</c:f>
              <c:numCache>
                <c:formatCode>General</c:formatCode>
                <c:ptCount val="14"/>
                <c:pt idx="0">
                  <c:v>298.16000000000003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45.043669999999999</c:v>
                </c:pt>
                <c:pt idx="1">
                  <c:v>44.739730000000002</c:v>
                </c:pt>
                <c:pt idx="2">
                  <c:v>32.409599999999998</c:v>
                </c:pt>
                <c:pt idx="3">
                  <c:v>25.005410000000001</c:v>
                </c:pt>
                <c:pt idx="4">
                  <c:v>20.064910000000001</c:v>
                </c:pt>
                <c:pt idx="5">
                  <c:v>16.538170000000001</c:v>
                </c:pt>
                <c:pt idx="6">
                  <c:v>13.89475</c:v>
                </c:pt>
                <c:pt idx="7">
                  <c:v>11.8407</c:v>
                </c:pt>
                <c:pt idx="8">
                  <c:v>10.199199999999999</c:v>
                </c:pt>
                <c:pt idx="9">
                  <c:v>8.8579600000000003</c:v>
                </c:pt>
                <c:pt idx="10">
                  <c:v>7.7418899999999997</c:v>
                </c:pt>
                <c:pt idx="11">
                  <c:v>6.79887</c:v>
                </c:pt>
                <c:pt idx="12">
                  <c:v>5.9916499999999999</c:v>
                </c:pt>
                <c:pt idx="13">
                  <c:v>5.2944000000000004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1-5446-A095-CC88BC6A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79536"/>
        <c:axId val="1217181184"/>
      </c:scatterChart>
      <c:valAx>
        <c:axId val="12171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81184"/>
        <c:crosses val="autoZero"/>
        <c:crossBetween val="midCat"/>
      </c:valAx>
      <c:valAx>
        <c:axId val="121718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log10(K)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7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442384</xdr:colOff>
      <xdr:row>6</xdr:row>
      <xdr:rowOff>12700</xdr:rowOff>
    </xdr:from>
    <xdr:to>
      <xdr:col>16</xdr:col>
      <xdr:colOff>61384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6282-1203-CD43-B838-491D52ECF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68FB-97F2-6F40-B2C4-433BB6B11E28}">
  <dimension ref="A1:L36"/>
  <sheetViews>
    <sheetView tabSelected="1" zoomScale="108" workbookViewId="0">
      <selection activeCell="K3" sqref="K3"/>
    </sheetView>
  </sheetViews>
  <sheetFormatPr baseColWidth="10" defaultRowHeight="16" x14ac:dyDescent="0.2"/>
  <cols>
    <col min="1" max="1" width="18.6640625" bestFit="1" customWidth="1"/>
    <col min="2" max="2" width="15.33203125" bestFit="1" customWidth="1"/>
    <col min="3" max="4" width="16.83203125" customWidth="1"/>
    <col min="6" max="6" width="17.1640625" bestFit="1" customWidth="1"/>
    <col min="7" max="7" width="17.1640625" customWidth="1"/>
    <col min="8" max="8" width="12.6640625" bestFit="1" customWidth="1"/>
  </cols>
  <sheetData>
    <row r="1" spans="1:12" x14ac:dyDescent="0.2">
      <c r="C1" s="2" t="s">
        <v>8</v>
      </c>
      <c r="F1" s="3" t="s">
        <v>9</v>
      </c>
      <c r="G1" s="3"/>
      <c r="H1" s="2" t="s">
        <v>10</v>
      </c>
      <c r="I1" s="2" t="s">
        <v>7</v>
      </c>
    </row>
    <row r="2" spans="1:12" x14ac:dyDescent="0.2">
      <c r="A2" t="s">
        <v>1</v>
      </c>
      <c r="B2" t="s">
        <v>2</v>
      </c>
      <c r="C2" t="s">
        <v>4</v>
      </c>
      <c r="D2" t="s">
        <v>3</v>
      </c>
      <c r="F2" t="s">
        <v>4</v>
      </c>
      <c r="G2" t="s">
        <v>3</v>
      </c>
      <c r="H2" t="s">
        <v>3</v>
      </c>
      <c r="I2" t="s">
        <v>3</v>
      </c>
    </row>
    <row r="3" spans="1:12" x14ac:dyDescent="0.2">
      <c r="A3">
        <v>298.16000000000003</v>
      </c>
      <c r="B3">
        <f>A3-273.15</f>
        <v>25.010000000000048</v>
      </c>
      <c r="C3">
        <v>45.043669999999999</v>
      </c>
      <c r="D3">
        <f>10^C3</f>
        <v>1.1057832318747509E+45</v>
      </c>
      <c r="F3">
        <f>9.11899E-17*A3^6 - 0.000000000000565762*A3^5 + 0.00000000144706*A3^4 - 0.00000196925*A3^3 + 0.00153277*A3^2 - 0.679138*A3 + 153.288</f>
        <v>45.028284645625234</v>
      </c>
      <c r="G3">
        <f>10^F3</f>
        <v>1.0672954196273155E+45</v>
      </c>
      <c r="H3">
        <f>G3-D3</f>
        <v>-3.848781224743542E+43</v>
      </c>
      <c r="I3" s="1">
        <f>H3/D3</f>
        <v>-3.4805928628690613E-2</v>
      </c>
    </row>
    <row r="4" spans="1:12" x14ac:dyDescent="0.2">
      <c r="A4">
        <v>300</v>
      </c>
      <c r="B4">
        <f t="shared" ref="B4:B16" si="0">A4-273.15</f>
        <v>26.850000000000023</v>
      </c>
      <c r="C4">
        <v>44.739730000000002</v>
      </c>
      <c r="D4">
        <f t="shared" ref="D4:D16" si="1">10^C4</f>
        <v>5.4919933158818596E+44</v>
      </c>
      <c r="F4">
        <f t="shared" ref="F4:F16" si="2">9.11899E-17*A4^6 - 0.000000000000565762*A4^5 + 0.00000000144706*A4^4 - 0.00000196925*A4^3 + 0.00153277*A4^2 - 0.679138*A4 + 153.288</f>
        <v>44.739011777100018</v>
      </c>
      <c r="G4">
        <f t="shared" ref="G4:G16" si="3">10^F4</f>
        <v>5.4829183317379479E+44</v>
      </c>
      <c r="H4">
        <f t="shared" ref="H4:H16" si="4">G4-D4</f>
        <v>-9.0749841439116841E+41</v>
      </c>
      <c r="I4" s="1">
        <f t="shared" ref="I4:I16" si="5">H4/D4</f>
        <v>-1.6524026199501113E-3</v>
      </c>
    </row>
    <row r="5" spans="1:12" x14ac:dyDescent="0.2">
      <c r="A5">
        <v>400</v>
      </c>
      <c r="B5">
        <f t="shared" si="0"/>
        <v>126.85000000000002</v>
      </c>
      <c r="C5">
        <v>32.409599999999998</v>
      </c>
      <c r="D5">
        <f t="shared" si="1"/>
        <v>2.5680294506673383E+32</v>
      </c>
      <c r="F5">
        <f t="shared" si="2"/>
        <v>32.468846950400007</v>
      </c>
      <c r="G5">
        <f t="shared" si="3"/>
        <v>2.9433841737896177E+32</v>
      </c>
      <c r="H5">
        <f t="shared" si="4"/>
        <v>3.7535472312227938E+31</v>
      </c>
      <c r="I5" s="1">
        <f t="shared" si="5"/>
        <v>0.14616449317773136</v>
      </c>
    </row>
    <row r="6" spans="1:12" x14ac:dyDescent="0.2">
      <c r="A6">
        <v>500</v>
      </c>
      <c r="B6">
        <f t="shared" si="0"/>
        <v>226.85000000000002</v>
      </c>
      <c r="C6">
        <v>25.005410000000001</v>
      </c>
      <c r="D6">
        <f t="shared" si="1"/>
        <v>1.0125348967728431E+25</v>
      </c>
      <c r="F6">
        <f t="shared" si="2"/>
        <v>24.941279687500014</v>
      </c>
      <c r="G6">
        <f t="shared" si="3"/>
        <v>8.7353374674299138E+24</v>
      </c>
      <c r="H6">
        <f t="shared" si="4"/>
        <v>-1.3900115002985172E+24</v>
      </c>
      <c r="I6" s="1">
        <f t="shared" si="5"/>
        <v>-0.13728035495159421</v>
      </c>
      <c r="L6" t="s">
        <v>11</v>
      </c>
    </row>
    <row r="7" spans="1:12" x14ac:dyDescent="0.2">
      <c r="A7">
        <v>600</v>
      </c>
      <c r="B7">
        <f t="shared" si="0"/>
        <v>326.85000000000002</v>
      </c>
      <c r="C7">
        <v>20.064910000000001</v>
      </c>
      <c r="D7">
        <f t="shared" si="1"/>
        <v>1.1612079486942469E+20</v>
      </c>
      <c r="F7">
        <f t="shared" si="2"/>
        <v>20.044278854400034</v>
      </c>
      <c r="G7">
        <f t="shared" si="3"/>
        <v>1.1073345597647941E+20</v>
      </c>
      <c r="H7">
        <f t="shared" si="4"/>
        <v>-5.3873388929452769E+18</v>
      </c>
      <c r="I7" s="1">
        <f t="shared" si="5"/>
        <v>-4.6394264687933139E-2</v>
      </c>
    </row>
    <row r="8" spans="1:12" x14ac:dyDescent="0.2">
      <c r="A8">
        <v>700</v>
      </c>
      <c r="B8">
        <f t="shared" si="0"/>
        <v>426.85</v>
      </c>
      <c r="C8">
        <v>16.538170000000001</v>
      </c>
      <c r="D8">
        <f t="shared" si="1"/>
        <v>3.452788686625606E+16</v>
      </c>
      <c r="F8">
        <f t="shared" si="2"/>
        <v>16.575837205099958</v>
      </c>
      <c r="G8">
        <f t="shared" si="3"/>
        <v>3.7656261836247552E+16</v>
      </c>
      <c r="H8">
        <f t="shared" si="4"/>
        <v>3128374969991492</v>
      </c>
      <c r="I8" s="1">
        <f t="shared" si="5"/>
        <v>9.0604298551755225E-2</v>
      </c>
    </row>
    <row r="9" spans="1:12" x14ac:dyDescent="0.2">
      <c r="A9">
        <v>800</v>
      </c>
      <c r="B9">
        <f t="shared" si="0"/>
        <v>526.85</v>
      </c>
      <c r="C9">
        <v>13.89475</v>
      </c>
      <c r="D9">
        <f t="shared" si="1"/>
        <v>78478374671965.734</v>
      </c>
      <c r="F9">
        <f t="shared" si="2"/>
        <v>13.926168985600043</v>
      </c>
      <c r="G9">
        <f t="shared" si="3"/>
        <v>84366296630819.734</v>
      </c>
      <c r="H9">
        <f t="shared" si="4"/>
        <v>5887921958854</v>
      </c>
      <c r="I9" s="1">
        <f t="shared" si="5"/>
        <v>7.5026043587996222E-2</v>
      </c>
    </row>
    <row r="10" spans="1:12" x14ac:dyDescent="0.2">
      <c r="A10">
        <v>900</v>
      </c>
      <c r="B10">
        <f t="shared" si="0"/>
        <v>626.85</v>
      </c>
      <c r="C10">
        <v>11.8407</v>
      </c>
      <c r="D10">
        <f t="shared" si="1"/>
        <v>692946969842.55774</v>
      </c>
      <c r="F10">
        <f t="shared" si="2"/>
        <v>11.825564265900084</v>
      </c>
      <c r="G10">
        <f t="shared" si="3"/>
        <v>669212841298.63318</v>
      </c>
      <c r="H10">
        <f t="shared" si="4"/>
        <v>-23734128543.924561</v>
      </c>
      <c r="I10" s="1">
        <f t="shared" si="5"/>
        <v>-3.4251002712829694E-2</v>
      </c>
    </row>
    <row r="11" spans="1:12" x14ac:dyDescent="0.2">
      <c r="A11">
        <v>1000</v>
      </c>
      <c r="B11">
        <f t="shared" si="0"/>
        <v>726.85</v>
      </c>
      <c r="C11">
        <v>10.199199999999999</v>
      </c>
      <c r="D11">
        <f t="shared" si="1"/>
        <v>15819763986.01157</v>
      </c>
      <c r="F11">
        <f t="shared" si="2"/>
        <v>10.157900000000041</v>
      </c>
      <c r="G11">
        <f t="shared" si="3"/>
        <v>14384673207.790609</v>
      </c>
      <c r="H11">
        <f t="shared" si="4"/>
        <v>-1435090778.2209606</v>
      </c>
      <c r="I11" s="1">
        <f t="shared" si="5"/>
        <v>-9.0715056146850354E-2</v>
      </c>
    </row>
    <row r="12" spans="1:12" x14ac:dyDescent="0.2">
      <c r="A12">
        <v>1100</v>
      </c>
      <c r="B12">
        <f t="shared" si="0"/>
        <v>826.85</v>
      </c>
      <c r="C12">
        <v>8.8579600000000003</v>
      </c>
      <c r="D12">
        <f t="shared" si="1"/>
        <v>721041065.78811789</v>
      </c>
      <c r="F12">
        <f t="shared" si="2"/>
        <v>8.8398078139001655</v>
      </c>
      <c r="G12">
        <f t="shared" si="3"/>
        <v>691524886.25333297</v>
      </c>
      <c r="H12">
        <f t="shared" si="4"/>
        <v>-29516179.534784913</v>
      </c>
      <c r="I12" s="1">
        <f t="shared" si="5"/>
        <v>-4.0935504141533061E-2</v>
      </c>
    </row>
    <row r="13" spans="1:12" x14ac:dyDescent="0.2">
      <c r="A13">
        <v>1200</v>
      </c>
      <c r="B13">
        <f t="shared" si="0"/>
        <v>926.85</v>
      </c>
      <c r="C13">
        <v>7.7418899999999997</v>
      </c>
      <c r="D13">
        <f t="shared" si="1"/>
        <v>55193762.440696053</v>
      </c>
      <c r="F13">
        <f t="shared" si="2"/>
        <v>7.7654985215999659</v>
      </c>
      <c r="G13">
        <f t="shared" si="3"/>
        <v>58277179.095513202</v>
      </c>
      <c r="H13">
        <f t="shared" si="4"/>
        <v>3083416.654817149</v>
      </c>
      <c r="I13" s="1">
        <f t="shared" si="5"/>
        <v>5.5865310108731622E-2</v>
      </c>
    </row>
    <row r="14" spans="1:12" x14ac:dyDescent="0.2">
      <c r="A14">
        <v>1300</v>
      </c>
      <c r="B14">
        <f t="shared" si="0"/>
        <v>1026.8499999999999</v>
      </c>
      <c r="C14">
        <v>6.79887</v>
      </c>
      <c r="D14">
        <f t="shared" si="1"/>
        <v>6293177.7715507811</v>
      </c>
      <c r="F14">
        <f t="shared" si="2"/>
        <v>6.8172433690999696</v>
      </c>
      <c r="G14">
        <f t="shared" si="3"/>
        <v>6565130.5875720819</v>
      </c>
      <c r="H14">
        <f t="shared" si="4"/>
        <v>271952.81602130085</v>
      </c>
      <c r="I14" s="1">
        <f t="shared" si="5"/>
        <v>4.3213909711990468E-2</v>
      </c>
    </row>
    <row r="15" spans="1:12" x14ac:dyDescent="0.2">
      <c r="A15">
        <v>1400</v>
      </c>
      <c r="B15">
        <f t="shared" si="0"/>
        <v>1126.8499999999999</v>
      </c>
      <c r="C15">
        <v>5.9916499999999999</v>
      </c>
      <c r="D15">
        <f t="shared" si="1"/>
        <v>980957.06638588558</v>
      </c>
      <c r="F15">
        <f t="shared" si="2"/>
        <v>5.9415120063999893</v>
      </c>
      <c r="G15">
        <f t="shared" si="3"/>
        <v>874001.15468069562</v>
      </c>
      <c r="H15">
        <f t="shared" si="4"/>
        <v>-106955.91170518997</v>
      </c>
      <c r="I15" s="1">
        <f t="shared" si="5"/>
        <v>-0.10903220474189032</v>
      </c>
    </row>
    <row r="16" spans="1:12" x14ac:dyDescent="0.2">
      <c r="A16">
        <v>1500</v>
      </c>
      <c r="B16">
        <f t="shared" si="0"/>
        <v>1226.8499999999999</v>
      </c>
      <c r="C16">
        <v>5.2944000000000004</v>
      </c>
      <c r="D16">
        <f t="shared" si="1"/>
        <v>196969.9614899928</v>
      </c>
      <c r="F16">
        <f t="shared" si="2"/>
        <v>5.2907671875003643</v>
      </c>
      <c r="G16">
        <f t="shared" si="3"/>
        <v>195329.20726288162</v>
      </c>
      <c r="H16">
        <f t="shared" si="4"/>
        <v>-1640.7542271111743</v>
      </c>
      <c r="I16" s="1">
        <f t="shared" si="5"/>
        <v>-8.3299718124508742E-3</v>
      </c>
    </row>
    <row r="23" spans="9:9" x14ac:dyDescent="0.2">
      <c r="I23" s="1"/>
    </row>
    <row r="24" spans="9:9" x14ac:dyDescent="0.2">
      <c r="I24" s="1"/>
    </row>
    <row r="25" spans="9:9" x14ac:dyDescent="0.2">
      <c r="I25" s="1"/>
    </row>
    <row r="26" spans="9:9" x14ac:dyDescent="0.2">
      <c r="I26" s="1"/>
    </row>
    <row r="27" spans="9:9" x14ac:dyDescent="0.2">
      <c r="I27" s="1"/>
    </row>
    <row r="28" spans="9:9" x14ac:dyDescent="0.2">
      <c r="I28" s="1"/>
    </row>
    <row r="29" spans="9:9" x14ac:dyDescent="0.2">
      <c r="I29" s="1"/>
    </row>
    <row r="30" spans="9:9" x14ac:dyDescent="0.2">
      <c r="I30" s="1"/>
    </row>
    <row r="31" spans="9:9" x14ac:dyDescent="0.2">
      <c r="I31" s="1"/>
    </row>
    <row r="32" spans="9:9" x14ac:dyDescent="0.2">
      <c r="I32" s="1"/>
    </row>
    <row r="33" spans="9:9" x14ac:dyDescent="0.2">
      <c r="I33" s="1"/>
    </row>
    <row r="34" spans="9:9" x14ac:dyDescent="0.2">
      <c r="I34" s="1"/>
    </row>
    <row r="35" spans="9:9" x14ac:dyDescent="0.2">
      <c r="I35" s="1"/>
    </row>
    <row r="36" spans="9:9" x14ac:dyDescent="0.2">
      <c r="I36" s="1"/>
    </row>
  </sheetData>
  <mergeCells count="1"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8F4E-DBDC-7C4D-BBC6-4C8CE6B6E26A}">
  <dimension ref="A1:A4"/>
  <sheetViews>
    <sheetView workbookViewId="0">
      <selection activeCell="B4" sqref="B4"/>
    </sheetView>
  </sheetViews>
  <sheetFormatPr baseColWidth="10" defaultRowHeight="16" x14ac:dyDescent="0.2"/>
  <sheetData>
    <row r="1" spans="1:1" x14ac:dyDescent="0.2">
      <c r="A1" t="s">
        <v>0</v>
      </c>
    </row>
    <row r="3" spans="1:1" x14ac:dyDescent="0.2">
      <c r="A3" t="s">
        <v>5</v>
      </c>
    </row>
    <row r="4" spans="1:1" x14ac:dyDescent="0.2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Citation &amp; Reaction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Microsoft Office User</cp:lastModifiedBy>
  <dcterms:created xsi:type="dcterms:W3CDTF">2021-02-24T22:42:59Z</dcterms:created>
  <dcterms:modified xsi:type="dcterms:W3CDTF">2022-10-12T22:54:23Z</dcterms:modified>
</cp:coreProperties>
</file>