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K_values/"/>
    </mc:Choice>
  </mc:AlternateContent>
  <xr:revisionPtr revIDLastSave="0" documentId="13_ncr:1_{89DE7ABD-5771-3D47-8975-57833FEC7D23}" xr6:coauthVersionLast="47" xr6:coauthVersionMax="47" xr10:uidLastSave="{00000000-0000-0000-0000-000000000000}"/>
  <bookViews>
    <workbookView xWindow="10200" yWindow="30820" windowWidth="35840" windowHeight="2014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4" i="1"/>
  <c r="F5" i="1"/>
  <c r="F6" i="1"/>
  <c r="F7" i="1"/>
  <c r="F8" i="1"/>
  <c r="F9" i="1"/>
  <c r="F10" i="1"/>
  <c r="G10" i="1" s="1"/>
  <c r="H10" i="1" s="1"/>
  <c r="I10" i="1" s="1"/>
  <c r="F11" i="1"/>
  <c r="G11" i="1" s="1"/>
  <c r="H11" i="1" s="1"/>
  <c r="I11" i="1" s="1"/>
  <c r="F12" i="1"/>
  <c r="G12" i="1" s="1"/>
  <c r="H12" i="1" s="1"/>
  <c r="I12" i="1" s="1"/>
  <c r="F13" i="1"/>
  <c r="G13" i="1" s="1"/>
  <c r="H13" i="1" s="1"/>
  <c r="I13" i="1" s="1"/>
  <c r="F14" i="1"/>
  <c r="G14" i="1" s="1"/>
  <c r="H14" i="1" s="1"/>
  <c r="I14" i="1" s="1"/>
  <c r="F15" i="1"/>
  <c r="G15" i="1" s="1"/>
  <c r="H15" i="1" s="1"/>
  <c r="I15" i="1" s="1"/>
  <c r="F16" i="1"/>
  <c r="F17" i="1"/>
  <c r="F18" i="1"/>
  <c r="F19" i="1"/>
  <c r="F3" i="1"/>
  <c r="G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B17" i="1"/>
  <c r="B18" i="1"/>
  <c r="B19" i="1"/>
  <c r="D19" i="1"/>
  <c r="D18" i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<sst xmlns="http://schemas.openxmlformats.org/spreadsheetml/2006/main" count="16" uniqueCount="12">
  <si>
    <t>Temperature (Kelvin)</t>
  </si>
  <si>
    <t>Temperature (°C)</t>
  </si>
  <si>
    <t>K</t>
  </si>
  <si>
    <t>log10(K)</t>
  </si>
  <si>
    <t>Reaction:</t>
  </si>
  <si>
    <t>H2+1/2O2 = H2O</t>
  </si>
  <si>
    <t>From Robie and Hemingway (1995)</t>
  </si>
  <si>
    <t>Values from Robie &amp; Hemingway 1995</t>
  </si>
  <si>
    <t>Calculated</t>
  </si>
  <si>
    <t>Error</t>
  </si>
  <si>
    <t>Error %</t>
  </si>
  <si>
    <t>Notes: Sixth order polynomial gives BAD extrapolation results but much more acceptable errors between 298-1800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</si>
</sst>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+ 1/2O2 = 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000"/>
            <c:dispRSqr val="1"/>
            <c:dispEq val="1"/>
            <c:trendlineLbl>
              <c:layout>
                <c:manualLayout>
                  <c:x val="8.4967807891416891E-2"/>
                  <c:y val="-5.134259259259259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Sheet1!$A$3:$A$19</c:f>
              <c:numCache>
                <c:formatCode>General</c:formatCode>
                <c:ptCount val="17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40.049999999999997</c:v>
                </c:pt>
                <c:pt idx="1">
                  <c:v>39.79</c:v>
                </c:pt>
                <c:pt idx="2">
                  <c:v>29.24</c:v>
                </c:pt>
                <c:pt idx="3">
                  <c:v>22.88</c:v>
                </c:pt>
                <c:pt idx="4">
                  <c:v>18.63</c:v>
                </c:pt>
                <c:pt idx="5">
                  <c:v>15.58</c:v>
                </c:pt>
                <c:pt idx="6">
                  <c:v>13.28</c:v>
                </c:pt>
                <c:pt idx="7">
                  <c:v>11.49</c:v>
                </c:pt>
                <c:pt idx="8">
                  <c:v>10.06</c:v>
                </c:pt>
                <c:pt idx="9">
                  <c:v>8.8800000000000008</c:v>
                </c:pt>
                <c:pt idx="10">
                  <c:v>7.9</c:v>
                </c:pt>
                <c:pt idx="11">
                  <c:v>7.06</c:v>
                </c:pt>
                <c:pt idx="12">
                  <c:v>6.35</c:v>
                </c:pt>
                <c:pt idx="13">
                  <c:v>5.72</c:v>
                </c:pt>
                <c:pt idx="14">
                  <c:v>5.18</c:v>
                </c:pt>
                <c:pt idx="15">
                  <c:v>4.7</c:v>
                </c:pt>
                <c:pt idx="16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5</xdr:row>
      <xdr:rowOff>190500</xdr:rowOff>
    </xdr:from>
    <xdr:to>
      <xdr:col>15</xdr:col>
      <xdr:colOff>120650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K41"/>
  <sheetViews>
    <sheetView tabSelected="1" topLeftCell="C1" zoomScale="150" workbookViewId="0">
      <selection activeCell="H4" sqref="H4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3" max="4" width="17.5" customWidth="1"/>
    <col min="6" max="6" width="16.83203125" customWidth="1"/>
    <col min="7" max="7" width="12.1640625" bestFit="1" customWidth="1"/>
    <col min="8" max="8" width="12.83203125" bestFit="1" customWidth="1"/>
    <col min="9" max="9" width="10.1640625" bestFit="1" customWidth="1"/>
  </cols>
  <sheetData>
    <row r="1" spans="1:11" x14ac:dyDescent="0.2">
      <c r="C1" s="3" t="s">
        <v>7</v>
      </c>
      <c r="D1" s="3"/>
      <c r="F1" s="3" t="s">
        <v>8</v>
      </c>
      <c r="G1" s="3"/>
      <c r="H1" s="1" t="s">
        <v>9</v>
      </c>
      <c r="I1" s="1" t="s">
        <v>10</v>
      </c>
    </row>
    <row r="2" spans="1:11" x14ac:dyDescent="0.2">
      <c r="A2" t="s">
        <v>0</v>
      </c>
      <c r="B2" t="s">
        <v>1</v>
      </c>
      <c r="C2" t="s">
        <v>3</v>
      </c>
      <c r="D2" t="s">
        <v>2</v>
      </c>
      <c r="F2" t="s">
        <v>3</v>
      </c>
      <c r="G2" t="s">
        <v>2</v>
      </c>
      <c r="H2" t="s">
        <v>2</v>
      </c>
      <c r="I2" t="s">
        <v>2</v>
      </c>
    </row>
    <row r="3" spans="1:11" x14ac:dyDescent="0.2">
      <c r="A3">
        <v>298.16000000000003</v>
      </c>
      <c r="B3">
        <f>A3-273.15</f>
        <v>25.010000000000048</v>
      </c>
      <c r="C3">
        <v>40.049999999999997</v>
      </c>
      <c r="D3">
        <f>10^C3</f>
        <v>1.1220184543019646E+40</v>
      </c>
      <c r="F3">
        <f>3.34363E-17*(A3^6) - 0.000000000000240881*(A3^5) + 0.000000000710797*A3^4 - 0.00000110696*A3^3 + 0.000976229*A3^2 - 0.484517*A3 + 121.964</f>
        <v>40.018604047012104</v>
      </c>
      <c r="G3">
        <f>10^F3</f>
        <v>1.0437681657255707E+40</v>
      </c>
      <c r="H3">
        <f>G3-D3</f>
        <v>-7.8250288576393912E+38</v>
      </c>
      <c r="I3" s="2">
        <f>H3/D3</f>
        <v>-6.9740643102947308E-2</v>
      </c>
    </row>
    <row r="4" spans="1:11" x14ac:dyDescent="0.2">
      <c r="A4">
        <v>300</v>
      </c>
      <c r="B4">
        <f t="shared" ref="B4:B19" si="0">A4-273.15</f>
        <v>26.850000000000023</v>
      </c>
      <c r="C4">
        <v>39.79</v>
      </c>
      <c r="D4">
        <f t="shared" ref="D4:D19" si="1">10^C4</f>
        <v>6.1659500186148439E+39</v>
      </c>
      <c r="F4">
        <f t="shared" ref="F4:F19" si="2">3.34363E-17*(A4^6) - 0.000000000000240881*(A4^5) + 0.000000000710797*A4^4 - 0.00000110696*A4^3 + 0.000976229*A4^2 - 0.484517*A4 + 121.964</f>
        <v>39.778079932699995</v>
      </c>
      <c r="G4">
        <f t="shared" ref="G4:G19" si="3">10^F4</f>
        <v>5.9990147906839236E+39</v>
      </c>
      <c r="H4">
        <f t="shared" ref="H4:H19" si="4">G4-D4</f>
        <v>-1.6693522793092036E+38</v>
      </c>
      <c r="I4" s="2">
        <f t="shared" ref="I4:I19" si="5">H4/D4</f>
        <v>-2.7073723826328014E-2</v>
      </c>
      <c r="K4" t="s">
        <v>11</v>
      </c>
    </row>
    <row r="5" spans="1:11" x14ac:dyDescent="0.2">
      <c r="A5">
        <v>400</v>
      </c>
      <c r="B5">
        <f t="shared" si="0"/>
        <v>126.85000000000002</v>
      </c>
      <c r="C5">
        <v>29.24</v>
      </c>
      <c r="D5">
        <f t="shared" si="1"/>
        <v>1.7378008287493841E+29</v>
      </c>
      <c r="F5">
        <f t="shared" si="2"/>
        <v>29.375136844800025</v>
      </c>
      <c r="G5">
        <f t="shared" si="3"/>
        <v>2.3721210356543145E+29</v>
      </c>
      <c r="H5">
        <f t="shared" si="4"/>
        <v>6.3432020690493035E+28</v>
      </c>
      <c r="I5" s="2">
        <f t="shared" si="5"/>
        <v>0.36501318011306372</v>
      </c>
    </row>
    <row r="6" spans="1:11" x14ac:dyDescent="0.2">
      <c r="A6">
        <v>500</v>
      </c>
      <c r="B6">
        <f t="shared" si="0"/>
        <v>226.85000000000002</v>
      </c>
      <c r="C6">
        <v>22.88</v>
      </c>
      <c r="D6">
        <f t="shared" si="1"/>
        <v>7.5857757502918497E+22</v>
      </c>
      <c r="F6">
        <f t="shared" si="2"/>
        <v>22.812473437500046</v>
      </c>
      <c r="G6">
        <f t="shared" si="3"/>
        <v>6.4934191504103743E+22</v>
      </c>
      <c r="H6">
        <f t="shared" si="4"/>
        <v>-1.0923565998814754E+22</v>
      </c>
      <c r="I6" s="2">
        <f t="shared" si="5"/>
        <v>-0.14400064487003175</v>
      </c>
    </row>
    <row r="7" spans="1:11" x14ac:dyDescent="0.2">
      <c r="A7">
        <v>600</v>
      </c>
      <c r="B7">
        <f t="shared" si="0"/>
        <v>326.85000000000002</v>
      </c>
      <c r="C7">
        <v>18.63</v>
      </c>
      <c r="D7">
        <f t="shared" si="1"/>
        <v>4.2657951880159252E+18</v>
      </c>
      <c r="F7">
        <f t="shared" si="2"/>
        <v>18.541268652799999</v>
      </c>
      <c r="G7">
        <f t="shared" si="3"/>
        <v>3.4775121240703145E+18</v>
      </c>
      <c r="H7">
        <f t="shared" si="4"/>
        <v>-7.8828306394561075E+17</v>
      </c>
      <c r="I7" s="2">
        <f t="shared" si="5"/>
        <v>-0.1847915873129978</v>
      </c>
    </row>
    <row r="8" spans="1:11" x14ac:dyDescent="0.2">
      <c r="A8">
        <v>700</v>
      </c>
      <c r="B8">
        <f t="shared" si="0"/>
        <v>426.85</v>
      </c>
      <c r="C8">
        <v>15.58</v>
      </c>
      <c r="D8">
        <f t="shared" si="1"/>
        <v>3801893963205613.5</v>
      </c>
      <c r="F8">
        <f t="shared" si="2"/>
        <v>15.578267288700033</v>
      </c>
      <c r="G8">
        <f t="shared" si="3"/>
        <v>3786755707779343</v>
      </c>
      <c r="H8">
        <f t="shared" si="4"/>
        <v>-15138255426270.5</v>
      </c>
      <c r="I8" s="2">
        <f t="shared" si="5"/>
        <v>-3.9817668700855863E-3</v>
      </c>
    </row>
    <row r="9" spans="1:11" x14ac:dyDescent="0.2">
      <c r="A9">
        <v>800</v>
      </c>
      <c r="B9">
        <f t="shared" si="0"/>
        <v>526.85</v>
      </c>
      <c r="C9">
        <v>13.28</v>
      </c>
      <c r="D9">
        <f t="shared" si="1"/>
        <v>19054607179632.492</v>
      </c>
      <c r="F9">
        <f t="shared" si="2"/>
        <v>13.349130547200105</v>
      </c>
      <c r="G9">
        <f t="shared" si="3"/>
        <v>22342437267094.84</v>
      </c>
      <c r="H9">
        <f t="shared" si="4"/>
        <v>3287830087462.3477</v>
      </c>
      <c r="I9" s="2">
        <f t="shared" si="5"/>
        <v>0.17254777579339006</v>
      </c>
    </row>
    <row r="10" spans="1:11" x14ac:dyDescent="0.2">
      <c r="A10">
        <v>900</v>
      </c>
      <c r="B10">
        <f t="shared" si="0"/>
        <v>626.85</v>
      </c>
      <c r="C10">
        <v>11.49</v>
      </c>
      <c r="D10">
        <f t="shared" si="1"/>
        <v>309029543251.36029</v>
      </c>
      <c r="F10">
        <f t="shared" si="2"/>
        <v>11.555860718300153</v>
      </c>
      <c r="G10">
        <f t="shared" si="3"/>
        <v>359633979177.04803</v>
      </c>
      <c r="H10">
        <f t="shared" si="4"/>
        <v>50604435925.687744</v>
      </c>
      <c r="I10" s="2">
        <f t="shared" si="5"/>
        <v>0.16375274478054289</v>
      </c>
    </row>
    <row r="11" spans="1:11" x14ac:dyDescent="0.2">
      <c r="A11">
        <v>1000</v>
      </c>
      <c r="B11">
        <f t="shared" si="0"/>
        <v>726.85</v>
      </c>
      <c r="C11">
        <v>10.06</v>
      </c>
      <c r="D11">
        <f t="shared" si="1"/>
        <v>11481536214.968866</v>
      </c>
      <c r="F11">
        <f t="shared" si="2"/>
        <v>10.068300000000249</v>
      </c>
      <c r="G11">
        <f t="shared" si="3"/>
        <v>11703075316.695099</v>
      </c>
      <c r="H11">
        <f t="shared" si="4"/>
        <v>221539101.72623253</v>
      </c>
      <c r="I11" s="2">
        <f t="shared" si="5"/>
        <v>1.9295249135512418E-2</v>
      </c>
    </row>
    <row r="12" spans="1:11" x14ac:dyDescent="0.2">
      <c r="A12">
        <v>1100</v>
      </c>
      <c r="B12">
        <f t="shared" si="0"/>
        <v>826.85</v>
      </c>
      <c r="C12">
        <v>8.8800000000000008</v>
      </c>
      <c r="D12">
        <f t="shared" si="1"/>
        <v>758577575.02918684</v>
      </c>
      <c r="F12">
        <f t="shared" si="2"/>
        <v>8.8397034543002633</v>
      </c>
      <c r="G12">
        <f t="shared" si="3"/>
        <v>691358734.95883226</v>
      </c>
      <c r="H12">
        <f t="shared" si="4"/>
        <v>-67218840.070354581</v>
      </c>
      <c r="I12" s="2">
        <f t="shared" si="5"/>
        <v>-8.8611688880690001E-2</v>
      </c>
    </row>
    <row r="13" spans="1:11" x14ac:dyDescent="0.2">
      <c r="A13">
        <v>1200</v>
      </c>
      <c r="B13">
        <f t="shared" si="0"/>
        <v>926.85</v>
      </c>
      <c r="C13">
        <v>7.9</v>
      </c>
      <c r="D13">
        <f t="shared" si="1"/>
        <v>79432823.472428367</v>
      </c>
      <c r="F13">
        <f t="shared" si="2"/>
        <v>7.8463860992001742</v>
      </c>
      <c r="G13">
        <f t="shared" si="3"/>
        <v>70207918.788837463</v>
      </c>
      <c r="H13">
        <f>G13-D13</f>
        <v>-9224904.6835909039</v>
      </c>
      <c r="I13" s="2">
        <f t="shared" si="5"/>
        <v>-0.11613466927551588</v>
      </c>
    </row>
    <row r="14" spans="1:11" x14ac:dyDescent="0.2">
      <c r="A14">
        <v>1300</v>
      </c>
      <c r="B14">
        <f t="shared" si="0"/>
        <v>1026.8499999999999</v>
      </c>
      <c r="C14">
        <v>7.06</v>
      </c>
      <c r="D14">
        <f t="shared" si="1"/>
        <v>11481536.214968828</v>
      </c>
      <c r="F14">
        <f t="shared" si="2"/>
        <v>7.0514441367005816</v>
      </c>
      <c r="G14">
        <f t="shared" si="3"/>
        <v>11257556.536310719</v>
      </c>
      <c r="H14">
        <f t="shared" si="4"/>
        <v>-223979.67865810916</v>
      </c>
      <c r="I14" s="2">
        <f t="shared" si="5"/>
        <v>-1.9507814500127608E-2</v>
      </c>
    </row>
    <row r="15" spans="1:11" x14ac:dyDescent="0.2">
      <c r="A15">
        <v>1400</v>
      </c>
      <c r="B15">
        <f t="shared" si="0"/>
        <v>1126.8499999999999</v>
      </c>
      <c r="C15">
        <v>6.35</v>
      </c>
      <c r="D15">
        <f t="shared" si="1"/>
        <v>2238721.1385683389</v>
      </c>
      <c r="F15">
        <f t="shared" si="2"/>
        <v>6.3925503167999409</v>
      </c>
      <c r="G15">
        <f t="shared" si="3"/>
        <v>2469166.1627497072</v>
      </c>
      <c r="H15">
        <f t="shared" si="4"/>
        <v>230445.0241813683</v>
      </c>
      <c r="I15" s="2">
        <f t="shared" si="5"/>
        <v>0.10293601119464918</v>
      </c>
    </row>
    <row r="16" spans="1:11" x14ac:dyDescent="0.2">
      <c r="A16">
        <v>1500</v>
      </c>
      <c r="B16">
        <f t="shared" si="0"/>
        <v>1226.8499999999999</v>
      </c>
      <c r="C16">
        <v>5.72</v>
      </c>
      <c r="D16">
        <f t="shared" si="1"/>
        <v>524807.46024977288</v>
      </c>
      <c r="F16">
        <f t="shared" si="2"/>
        <v>5.7938234375004072</v>
      </c>
      <c r="G16">
        <f t="shared" si="3"/>
        <v>622047.34029736929</v>
      </c>
      <c r="H16">
        <f t="shared" si="4"/>
        <v>97239.880047596409</v>
      </c>
      <c r="I16" s="2">
        <f t="shared" si="5"/>
        <v>0.18528677165015298</v>
      </c>
    </row>
    <row r="17" spans="1:9" x14ac:dyDescent="0.2">
      <c r="A17">
        <v>1600</v>
      </c>
      <c r="B17">
        <f t="shared" si="0"/>
        <v>1326.85</v>
      </c>
      <c r="C17">
        <v>5.18</v>
      </c>
      <c r="D17">
        <f t="shared" si="1"/>
        <v>151356.12484362084</v>
      </c>
      <c r="F17">
        <f t="shared" si="2"/>
        <v>5.2017719808013112</v>
      </c>
      <c r="G17">
        <f t="shared" si="3"/>
        <v>159137.29833747662</v>
      </c>
      <c r="H17">
        <f t="shared" si="4"/>
        <v>7781.1734938557784</v>
      </c>
      <c r="I17" s="2">
        <f t="shared" si="5"/>
        <v>5.1409703452008862E-2</v>
      </c>
    </row>
    <row r="18" spans="1:9" x14ac:dyDescent="0.2">
      <c r="A18">
        <v>1700</v>
      </c>
      <c r="B18">
        <f t="shared" si="0"/>
        <v>1426.85</v>
      </c>
      <c r="C18">
        <v>4.7</v>
      </c>
      <c r="D18">
        <f t="shared" si="1"/>
        <v>50118.723362727294</v>
      </c>
      <c r="F18">
        <f t="shared" si="2"/>
        <v>4.6453118847011297</v>
      </c>
      <c r="G18">
        <f t="shared" si="3"/>
        <v>44188.767111608089</v>
      </c>
      <c r="H18">
        <f t="shared" si="4"/>
        <v>-5929.9562511192053</v>
      </c>
      <c r="I18" s="2">
        <f t="shared" si="5"/>
        <v>-0.11831818237272268</v>
      </c>
    </row>
    <row r="19" spans="1:9" x14ac:dyDescent="0.2">
      <c r="A19">
        <v>1800</v>
      </c>
      <c r="B19">
        <f t="shared" si="0"/>
        <v>1526.85</v>
      </c>
      <c r="C19">
        <v>4.2699999999999996</v>
      </c>
      <c r="D19">
        <f t="shared" si="1"/>
        <v>18620.871366628675</v>
      </c>
      <c r="F19">
        <f t="shared" si="2"/>
        <v>4.3198584512015827</v>
      </c>
      <c r="G19">
        <f t="shared" si="3"/>
        <v>20886.152813847264</v>
      </c>
      <c r="H19">
        <f t="shared" si="4"/>
        <v>2265.2814472185892</v>
      </c>
      <c r="I19" s="2">
        <f t="shared" si="5"/>
        <v>0.12165281648840047</v>
      </c>
    </row>
    <row r="25" spans="1:9" x14ac:dyDescent="0.2">
      <c r="I25" s="2"/>
    </row>
    <row r="26" spans="1:9" x14ac:dyDescent="0.2">
      <c r="I26" s="2"/>
    </row>
    <row r="27" spans="1:9" x14ac:dyDescent="0.2">
      <c r="I27" s="2"/>
    </row>
    <row r="28" spans="1:9" x14ac:dyDescent="0.2">
      <c r="I28" s="2"/>
    </row>
    <row r="29" spans="1:9" x14ac:dyDescent="0.2">
      <c r="I29" s="2"/>
    </row>
    <row r="30" spans="1:9" x14ac:dyDescent="0.2">
      <c r="I30" s="2"/>
    </row>
    <row r="31" spans="1:9" x14ac:dyDescent="0.2">
      <c r="I31" s="2"/>
    </row>
    <row r="32" spans="1:9" x14ac:dyDescent="0.2">
      <c r="I32" s="2"/>
    </row>
    <row r="33" spans="9:9" x14ac:dyDescent="0.2">
      <c r="I33" s="2"/>
    </row>
    <row r="34" spans="9:9" x14ac:dyDescent="0.2">
      <c r="I34" s="2"/>
    </row>
    <row r="35" spans="9:9" x14ac:dyDescent="0.2">
      <c r="I35" s="2"/>
    </row>
    <row r="36" spans="9:9" x14ac:dyDescent="0.2">
      <c r="I36" s="2"/>
    </row>
    <row r="37" spans="9:9" x14ac:dyDescent="0.2">
      <c r="I37" s="2"/>
    </row>
    <row r="38" spans="9:9" x14ac:dyDescent="0.2">
      <c r="I38" s="2"/>
    </row>
    <row r="39" spans="9:9" x14ac:dyDescent="0.2">
      <c r="I39" s="2"/>
    </row>
    <row r="40" spans="9:9" x14ac:dyDescent="0.2">
      <c r="I40" s="2"/>
    </row>
    <row r="41" spans="9:9" x14ac:dyDescent="0.2">
      <c r="I41" s="2"/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workbookViewId="0"/>
  </sheetViews>
  <sheetFormatPr baseColWidth="10" defaultRowHeight="16" x14ac:dyDescent="0.2"/>
  <sheetData>
    <row r="1" spans="1:1" x14ac:dyDescent="0.2">
      <c r="A1" t="s">
        <v>6</v>
      </c>
    </row>
    <row r="3" spans="1:1" x14ac:dyDescent="0.2">
      <c r="A3" t="s">
        <v>4</v>
      </c>
    </row>
    <row r="4" spans="1:1" x14ac:dyDescent="0.2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Microsoft Office User</cp:lastModifiedBy>
  <dcterms:created xsi:type="dcterms:W3CDTF">2021-02-24T22:42:59Z</dcterms:created>
  <dcterms:modified xsi:type="dcterms:W3CDTF">2022-10-12T23:00:51Z</dcterms:modified>
</cp:coreProperties>
</file>