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Python/TAVERN/K_values/"/>
    </mc:Choice>
  </mc:AlternateContent>
  <xr:revisionPtr revIDLastSave="0" documentId="13_ncr:1_{A2CBF480-7BA5-704C-A772-4CC1201E936A}" xr6:coauthVersionLast="47" xr6:coauthVersionMax="47" xr10:uidLastSave="{00000000-0000-0000-0000-000000000000}"/>
  <bookViews>
    <workbookView xWindow="5900" yWindow="4440" windowWidth="35840" windowHeight="18140" xr2:uid="{7F8B5E8C-8E61-8E43-AA66-A7EFE21A3999}"/>
  </bookViews>
  <sheets>
    <sheet name="Sheet1" sheetId="1" r:id="rId1"/>
    <sheet name="Citation &amp; Reaction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B17" i="1"/>
  <c r="B18" i="1"/>
  <c r="B19" i="1"/>
  <c r="D19" i="1"/>
  <c r="D18" i="1"/>
  <c r="D1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"/>
</calcChain>
</file>

<file path=xl/sharedStrings.xml><?xml version="1.0" encoding="utf-8"?>
<sst xmlns="http://schemas.openxmlformats.org/spreadsheetml/2006/main" count="16" uniqueCount="12">
  <si>
    <t>Temperature (Kelvin)</t>
  </si>
  <si>
    <t>Temperature (°C)</t>
  </si>
  <si>
    <t>K</t>
  </si>
  <si>
    <t>log10(K)</t>
  </si>
  <si>
    <t>Reaction:</t>
  </si>
  <si>
    <t>From Robie and Hemingway (1995)</t>
  </si>
  <si>
    <t>H2+1/2S2=H2S</t>
  </si>
  <si>
    <t>Values from Robie &amp; Hemingway 1995</t>
  </si>
  <si>
    <t>Calculated</t>
  </si>
  <si>
    <t>Error</t>
  </si>
  <si>
    <t>Error%</t>
  </si>
  <si>
    <t>Notes: Sixth order polynomial gives BAD extrapolation results but much better error from 298-1800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</si>
</sst>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H2 + 1/2S2 = H2S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forward val="1000"/>
            <c:dispRSqr val="1"/>
            <c:dispEq val="1"/>
            <c:trendlineLbl>
              <c:layout>
                <c:manualLayout>
                  <c:x val="5.491364684386827E-2"/>
                  <c:y val="-9.8518518518518519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Sheet1!$A$3:$A$19</c:f>
              <c:numCache>
                <c:formatCode>General</c:formatCode>
                <c:ptCount val="17"/>
                <c:pt idx="0">
                  <c:v>298.16000000000003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5.86</c:v>
                </c:pt>
                <c:pt idx="1">
                  <c:v>5.84</c:v>
                </c:pt>
                <c:pt idx="2">
                  <c:v>4.8899999999999997</c:v>
                </c:pt>
                <c:pt idx="3">
                  <c:v>4.21</c:v>
                </c:pt>
                <c:pt idx="4">
                  <c:v>3.7</c:v>
                </c:pt>
                <c:pt idx="5">
                  <c:v>3.31</c:v>
                </c:pt>
                <c:pt idx="6">
                  <c:v>2.99</c:v>
                </c:pt>
                <c:pt idx="7">
                  <c:v>2.67</c:v>
                </c:pt>
                <c:pt idx="8">
                  <c:v>2.15</c:v>
                </c:pt>
                <c:pt idx="9">
                  <c:v>1.72</c:v>
                </c:pt>
                <c:pt idx="10">
                  <c:v>1.36</c:v>
                </c:pt>
                <c:pt idx="11">
                  <c:v>1.06</c:v>
                </c:pt>
                <c:pt idx="12">
                  <c:v>0.8</c:v>
                </c:pt>
                <c:pt idx="13">
                  <c:v>0.56999999999999995</c:v>
                </c:pt>
                <c:pt idx="14">
                  <c:v>0.37</c:v>
                </c:pt>
                <c:pt idx="15">
                  <c:v>0.2</c:v>
                </c:pt>
                <c:pt idx="16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1-5446-A095-CC88BC6A2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179536"/>
        <c:axId val="1217181184"/>
      </c:scatterChart>
      <c:valAx>
        <c:axId val="121717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181184"/>
        <c:crosses val="autoZero"/>
        <c:crossBetween val="midCat"/>
      </c:valAx>
      <c:valAx>
        <c:axId val="1217181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17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383118</xdr:colOff>
      <xdr:row>7</xdr:row>
      <xdr:rowOff>12700</xdr:rowOff>
    </xdr:from>
    <xdr:to>
      <xdr:col>16</xdr:col>
      <xdr:colOff>2118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36282-1203-CD43-B838-491D52ECF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68FB-97F2-6F40-B2C4-433BB6B11E28}">
  <dimension ref="A1:L19"/>
  <sheetViews>
    <sheetView tabSelected="1" topLeftCell="B1" zoomScale="150" workbookViewId="0">
      <selection activeCell="J10" sqref="J10"/>
    </sheetView>
  </sheetViews>
  <sheetFormatPr baseColWidth="10" defaultRowHeight="16" x14ac:dyDescent="0.2"/>
  <cols>
    <col min="1" max="1" width="18.6640625" bestFit="1" customWidth="1"/>
    <col min="2" max="2" width="15.33203125" bestFit="1" customWidth="1"/>
    <col min="3" max="4" width="17.33203125" customWidth="1"/>
  </cols>
  <sheetData>
    <row r="1" spans="1:12" x14ac:dyDescent="0.2">
      <c r="C1" s="1" t="s">
        <v>7</v>
      </c>
      <c r="F1" s="3" t="s">
        <v>8</v>
      </c>
      <c r="G1" s="3"/>
      <c r="H1" s="1" t="s">
        <v>9</v>
      </c>
      <c r="I1" s="1" t="s">
        <v>10</v>
      </c>
    </row>
    <row r="2" spans="1:12" x14ac:dyDescent="0.2">
      <c r="A2" t="s">
        <v>0</v>
      </c>
      <c r="B2" t="s">
        <v>1</v>
      </c>
      <c r="C2" t="s">
        <v>3</v>
      </c>
      <c r="D2" t="s">
        <v>2</v>
      </c>
      <c r="F2" t="s">
        <v>3</v>
      </c>
      <c r="G2" t="s">
        <v>2</v>
      </c>
      <c r="H2" t="s">
        <v>2</v>
      </c>
      <c r="I2" t="s">
        <v>2</v>
      </c>
    </row>
    <row r="3" spans="1:12" x14ac:dyDescent="0.2">
      <c r="A3">
        <v>298.16000000000003</v>
      </c>
      <c r="B3">
        <f>A3-273.15</f>
        <v>25.010000000000048</v>
      </c>
      <c r="C3">
        <v>5.86</v>
      </c>
      <c r="D3">
        <f>10^C3</f>
        <v>724435.96007499192</v>
      </c>
      <c r="F3">
        <f>1.8838E-18*A3^6 - 0.0000000000000177999*A3^5 + 0.0000000000632116*A3^4 - 0.000000109232*A3^3 + 0.0000982677*A3^2 - 0.0480609*A3 + 13.8997</f>
        <v>5.8694181997683366</v>
      </c>
      <c r="G3">
        <f>10^F3</f>
        <v>740317.81398166378</v>
      </c>
      <c r="H3">
        <f>G3-D3</f>
        <v>15881.853906671866</v>
      </c>
      <c r="I3" s="2">
        <f>H3/D3</f>
        <v>2.192306122549164E-2</v>
      </c>
    </row>
    <row r="4" spans="1:12" x14ac:dyDescent="0.2">
      <c r="A4">
        <v>300</v>
      </c>
      <c r="B4">
        <f t="shared" ref="B4:B19" si="0">A4-273.15</f>
        <v>26.850000000000023</v>
      </c>
      <c r="C4">
        <v>5.84</v>
      </c>
      <c r="D4">
        <f t="shared" ref="D4:D19" si="1">10^C4</f>
        <v>691830.97091893724</v>
      </c>
      <c r="F4">
        <f t="shared" ref="F4:F19" si="2">1.8838E-18*A4^6 - 0.0000000000000177999*A4^5 + 0.0000000000632116*A4^4 - 0.000000109232*A4^3 + 0.0000982677*A4^2 - 0.0480609*A4 + 13.8997</f>
        <v>5.8463924931999998</v>
      </c>
      <c r="G4">
        <f t="shared" ref="G4:G19" si="3">10^F4</f>
        <v>702089.52448586246</v>
      </c>
      <c r="H4">
        <f t="shared" ref="H4:H19" si="4">G4-D4</f>
        <v>10258.553566925228</v>
      </c>
      <c r="I4" s="2">
        <f t="shared" ref="I4:I19" si="5">H4/D4</f>
        <v>1.4828121315961201E-2</v>
      </c>
    </row>
    <row r="5" spans="1:12" x14ac:dyDescent="0.2">
      <c r="A5">
        <v>400</v>
      </c>
      <c r="B5">
        <f t="shared" si="0"/>
        <v>126.85000000000002</v>
      </c>
      <c r="C5">
        <v>4.8899999999999997</v>
      </c>
      <c r="D5">
        <f t="shared" si="1"/>
        <v>77624.711662869129</v>
      </c>
      <c r="F5">
        <f t="shared" si="2"/>
        <v>4.8509860288000013</v>
      </c>
      <c r="G5">
        <f t="shared" si="3"/>
        <v>70955.494130114734</v>
      </c>
      <c r="H5">
        <f t="shared" si="4"/>
        <v>-6669.2175327543955</v>
      </c>
      <c r="I5" s="2">
        <f t="shared" si="5"/>
        <v>-8.5916164967148434E-2</v>
      </c>
    </row>
    <row r="6" spans="1:12" x14ac:dyDescent="0.2">
      <c r="A6">
        <v>500</v>
      </c>
      <c r="B6">
        <f t="shared" si="0"/>
        <v>226.85000000000002</v>
      </c>
      <c r="C6">
        <v>4.21</v>
      </c>
      <c r="D6">
        <f t="shared" si="1"/>
        <v>16218.100973589309</v>
      </c>
      <c r="F6">
        <f t="shared" si="2"/>
        <v>4.2060874999999989</v>
      </c>
      <c r="G6">
        <f t="shared" si="3"/>
        <v>16072.650460403433</v>
      </c>
      <c r="H6">
        <f t="shared" si="4"/>
        <v>-145.45051318587684</v>
      </c>
      <c r="I6" s="2">
        <f t="shared" si="5"/>
        <v>-8.9684059448599217E-3</v>
      </c>
    </row>
    <row r="7" spans="1:12" x14ac:dyDescent="0.2">
      <c r="A7">
        <v>600</v>
      </c>
      <c r="B7">
        <f t="shared" si="0"/>
        <v>326.85000000000002</v>
      </c>
      <c r="C7">
        <v>3.7</v>
      </c>
      <c r="D7">
        <f t="shared" si="1"/>
        <v>5011.8723362727324</v>
      </c>
      <c r="F7">
        <f t="shared" si="2"/>
        <v>3.7414137087999961</v>
      </c>
      <c r="G7">
        <f t="shared" si="3"/>
        <v>5513.3264565396676</v>
      </c>
      <c r="H7">
        <f t="shared" si="4"/>
        <v>501.45412026693521</v>
      </c>
      <c r="I7" s="2">
        <f t="shared" si="5"/>
        <v>0.10005325088544863</v>
      </c>
      <c r="L7" t="s">
        <v>11</v>
      </c>
    </row>
    <row r="8" spans="1:12" x14ac:dyDescent="0.2">
      <c r="A8">
        <v>700</v>
      </c>
      <c r="B8">
        <f t="shared" si="0"/>
        <v>426.85</v>
      </c>
      <c r="C8">
        <v>3.31</v>
      </c>
      <c r="D8">
        <f t="shared" si="1"/>
        <v>2041.7379446695318</v>
      </c>
      <c r="F8">
        <f t="shared" si="2"/>
        <v>3.3487701532000038</v>
      </c>
      <c r="G8">
        <f t="shared" si="3"/>
        <v>2232.3904357657716</v>
      </c>
      <c r="H8">
        <f t="shared" si="4"/>
        <v>190.65249109623983</v>
      </c>
      <c r="I8" s="2">
        <f t="shared" si="5"/>
        <v>9.3377551998769431E-2</v>
      </c>
    </row>
    <row r="9" spans="1:12" x14ac:dyDescent="0.2">
      <c r="A9">
        <v>800</v>
      </c>
      <c r="B9">
        <f t="shared" si="0"/>
        <v>526.85</v>
      </c>
      <c r="C9">
        <v>2.99</v>
      </c>
      <c r="D9">
        <f t="shared" si="1"/>
        <v>977.23722095581138</v>
      </c>
      <c r="F9">
        <f t="shared" si="2"/>
        <v>2.968150995200002</v>
      </c>
      <c r="G9">
        <f t="shared" si="3"/>
        <v>929.2894253135438</v>
      </c>
      <c r="H9">
        <f t="shared" si="4"/>
        <v>-47.947795642267579</v>
      </c>
      <c r="I9" s="2">
        <f t="shared" si="5"/>
        <v>-4.9064643276042062E-2</v>
      </c>
    </row>
    <row r="10" spans="1:12" x14ac:dyDescent="0.2">
      <c r="A10">
        <v>900</v>
      </c>
      <c r="B10">
        <f t="shared" si="0"/>
        <v>626.85</v>
      </c>
      <c r="C10">
        <v>2.67</v>
      </c>
      <c r="D10">
        <f t="shared" si="1"/>
        <v>467.7351412871983</v>
      </c>
      <c r="F10">
        <f t="shared" si="2"/>
        <v>2.575195364799999</v>
      </c>
      <c r="G10">
        <f t="shared" si="3"/>
        <v>376.0065105512416</v>
      </c>
      <c r="H10">
        <f t="shared" si="4"/>
        <v>-91.728630735956699</v>
      </c>
      <c r="I10" s="2">
        <f t="shared" si="5"/>
        <v>-0.19611233503542461</v>
      </c>
    </row>
    <row r="11" spans="1:12" x14ac:dyDescent="0.2">
      <c r="A11">
        <v>1000</v>
      </c>
      <c r="B11">
        <f t="shared" si="0"/>
        <v>726.85</v>
      </c>
      <c r="C11">
        <v>2.15</v>
      </c>
      <c r="D11">
        <f t="shared" si="1"/>
        <v>141.25375446227542</v>
      </c>
      <c r="F11">
        <f t="shared" si="2"/>
        <v>2.169999999999991</v>
      </c>
      <c r="G11">
        <f t="shared" si="3"/>
        <v>147.9108388168178</v>
      </c>
      <c r="H11">
        <f t="shared" si="4"/>
        <v>6.657084354542377</v>
      </c>
      <c r="I11" s="2">
        <f t="shared" si="5"/>
        <v>4.7128548050878759E-2</v>
      </c>
    </row>
    <row r="12" spans="1:12" x14ac:dyDescent="0.2">
      <c r="A12">
        <v>1100</v>
      </c>
      <c r="B12">
        <f t="shared" si="0"/>
        <v>826.85</v>
      </c>
      <c r="C12">
        <v>1.72</v>
      </c>
      <c r="D12">
        <f t="shared" si="1"/>
        <v>52.480746024977286</v>
      </c>
      <c r="F12">
        <f t="shared" si="2"/>
        <v>1.7672882228000155</v>
      </c>
      <c r="G12">
        <f t="shared" si="3"/>
        <v>58.517831329441755</v>
      </c>
      <c r="H12">
        <f t="shared" si="4"/>
        <v>6.037085304464469</v>
      </c>
      <c r="I12" s="2">
        <f t="shared" si="5"/>
        <v>0.11503428898650229</v>
      </c>
    </row>
    <row r="13" spans="1:12" x14ac:dyDescent="0.2">
      <c r="A13">
        <v>1200</v>
      </c>
      <c r="B13">
        <f t="shared" si="0"/>
        <v>926.85</v>
      </c>
      <c r="C13">
        <v>1.36</v>
      </c>
      <c r="D13">
        <f t="shared" si="1"/>
        <v>22.908676527677738</v>
      </c>
      <c r="F13">
        <f t="shared" si="2"/>
        <v>1.3879352511999947</v>
      </c>
      <c r="G13">
        <f t="shared" si="3"/>
        <v>24.430662897118562</v>
      </c>
      <c r="H13">
        <f t="shared" si="4"/>
        <v>1.5219863694408247</v>
      </c>
      <c r="I13" s="2">
        <f t="shared" si="5"/>
        <v>6.6437114671465E-2</v>
      </c>
    </row>
    <row r="14" spans="1:12" x14ac:dyDescent="0.2">
      <c r="A14">
        <v>1300</v>
      </c>
      <c r="B14">
        <f t="shared" si="0"/>
        <v>1026.8499999999999</v>
      </c>
      <c r="C14">
        <v>1.06</v>
      </c>
      <c r="D14">
        <f t="shared" si="1"/>
        <v>11.481536214968834</v>
      </c>
      <c r="F14">
        <f t="shared" si="2"/>
        <v>1.0518498471999926</v>
      </c>
      <c r="G14">
        <f t="shared" si="3"/>
        <v>11.268078067415557</v>
      </c>
      <c r="H14">
        <f t="shared" si="4"/>
        <v>-0.2134581475532773</v>
      </c>
      <c r="I14" s="2">
        <f t="shared" si="5"/>
        <v>-1.8591427449837706E-2</v>
      </c>
    </row>
    <row r="15" spans="1:12" x14ac:dyDescent="0.2">
      <c r="A15">
        <v>1400</v>
      </c>
      <c r="B15">
        <f t="shared" si="0"/>
        <v>1126.8499999999999</v>
      </c>
      <c r="C15">
        <v>0.8</v>
      </c>
      <c r="D15">
        <f t="shared" si="1"/>
        <v>6.3095734448019343</v>
      </c>
      <c r="F15">
        <f t="shared" si="2"/>
        <v>0.77221230080002456</v>
      </c>
      <c r="G15">
        <f t="shared" si="3"/>
        <v>5.9185088424643499</v>
      </c>
      <c r="H15">
        <f t="shared" si="4"/>
        <v>-0.39106460233758433</v>
      </c>
      <c r="I15" s="2">
        <f t="shared" si="5"/>
        <v>-6.1979562605734971E-2</v>
      </c>
    </row>
    <row r="16" spans="1:12" x14ac:dyDescent="0.2">
      <c r="A16">
        <v>1500</v>
      </c>
      <c r="B16">
        <f t="shared" si="0"/>
        <v>1226.8499999999999</v>
      </c>
      <c r="C16">
        <v>0.56999999999999995</v>
      </c>
      <c r="D16">
        <f t="shared" si="1"/>
        <v>3.7153522909717256</v>
      </c>
      <c r="F16">
        <f t="shared" si="2"/>
        <v>0.55106875000005928</v>
      </c>
      <c r="G16">
        <f t="shared" si="3"/>
        <v>3.5568762043216133</v>
      </c>
      <c r="H16">
        <f t="shared" si="4"/>
        <v>-0.15847608665011226</v>
      </c>
      <c r="I16" s="2">
        <f t="shared" si="5"/>
        <v>-4.2654390280891477E-2</v>
      </c>
    </row>
    <row r="17" spans="1:9" x14ac:dyDescent="0.2">
      <c r="A17">
        <v>1600</v>
      </c>
      <c r="B17">
        <f t="shared" si="0"/>
        <v>1326.85</v>
      </c>
      <c r="C17">
        <v>0.37</v>
      </c>
      <c r="D17">
        <f t="shared" si="1"/>
        <v>2.344228815319922</v>
      </c>
      <c r="F17">
        <f t="shared" si="2"/>
        <v>0.37628183680005023</v>
      </c>
      <c r="G17">
        <f t="shared" si="3"/>
        <v>2.3783832453689913</v>
      </c>
      <c r="H17">
        <f t="shared" si="4"/>
        <v>3.4154430049069262E-2</v>
      </c>
      <c r="I17" s="2">
        <f t="shared" si="5"/>
        <v>1.4569580335274623E-2</v>
      </c>
    </row>
    <row r="18" spans="1:9" x14ac:dyDescent="0.2">
      <c r="A18">
        <v>1700</v>
      </c>
      <c r="B18">
        <f t="shared" si="0"/>
        <v>1426.85</v>
      </c>
      <c r="C18">
        <v>0.2</v>
      </c>
      <c r="D18">
        <f t="shared" si="1"/>
        <v>1.5848931924611136</v>
      </c>
      <c r="F18">
        <f t="shared" si="2"/>
        <v>0.21983769920001706</v>
      </c>
      <c r="G18">
        <f t="shared" si="3"/>
        <v>1.6589668167613045</v>
      </c>
      <c r="H18">
        <f t="shared" si="4"/>
        <v>7.4073624300190932E-2</v>
      </c>
      <c r="I18" s="2">
        <f t="shared" si="5"/>
        <v>4.6737297284471978E-2</v>
      </c>
    </row>
    <row r="19" spans="1:9" x14ac:dyDescent="0.2">
      <c r="A19">
        <v>1800</v>
      </c>
      <c r="B19">
        <f t="shared" si="0"/>
        <v>1526.85</v>
      </c>
      <c r="C19">
        <v>0.05</v>
      </c>
      <c r="D19">
        <f t="shared" si="1"/>
        <v>1.1220184543019636</v>
      </c>
      <c r="F19">
        <f t="shared" si="2"/>
        <v>3.7509299200042534E-2</v>
      </c>
      <c r="G19">
        <f t="shared" si="3"/>
        <v>1.0902078358827725</v>
      </c>
      <c r="H19">
        <f t="shared" si="4"/>
        <v>-3.1810618419191083E-2</v>
      </c>
      <c r="I19" s="2">
        <f t="shared" si="5"/>
        <v>-2.8351243508718656E-2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8F4E-DBDC-7C4D-BBC6-4C8CE6B6E26A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</v>
      </c>
    </row>
    <row r="3" spans="1:1" x14ac:dyDescent="0.2">
      <c r="A3" t="s">
        <v>4</v>
      </c>
    </row>
    <row r="4" spans="1:1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Citation &amp; Reaction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Microsoft Office User</cp:lastModifiedBy>
  <dcterms:created xsi:type="dcterms:W3CDTF">2021-02-24T22:42:59Z</dcterms:created>
  <dcterms:modified xsi:type="dcterms:W3CDTF">2022-10-12T23:00:43Z</dcterms:modified>
</cp:coreProperties>
</file>