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tu\Desktop\"/>
    </mc:Choice>
  </mc:AlternateContent>
  <xr:revisionPtr revIDLastSave="0" documentId="13_ncr:1_{93A280E4-60FB-4D0D-9C28-2BC44AABDBA2}" xr6:coauthVersionLast="45" xr6:coauthVersionMax="45" xr10:uidLastSave="{00000000-0000-0000-0000-000000000000}"/>
  <bookViews>
    <workbookView xWindow="38280" yWindow="-60" windowWidth="38640" windowHeight="21240" xr2:uid="{3CCC7908-05E8-4038-BED3-EAA2090B3CB4}"/>
  </bookViews>
  <sheets>
    <sheet name="Element to Oxide Wt%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20" i="1"/>
  <c r="J9" i="1"/>
  <c r="D28" i="1"/>
  <c r="J19" i="1"/>
  <c r="J22" i="1"/>
  <c r="J18" i="1"/>
  <c r="J17" i="1"/>
  <c r="J14" i="1"/>
  <c r="J15" i="1"/>
  <c r="J16" i="1"/>
  <c r="J11" i="1"/>
  <c r="J12" i="1"/>
  <c r="J10" i="1"/>
  <c r="J8" i="1"/>
  <c r="J7" i="1"/>
  <c r="J6" i="1"/>
  <c r="J5" i="1"/>
  <c r="J24" i="1"/>
  <c r="J25" i="1"/>
  <c r="J23" i="1"/>
  <c r="J21" i="1"/>
  <c r="J26" i="1" l="1"/>
  <c r="J28" i="1"/>
  <c r="M26" i="1" s="1"/>
</calcChain>
</file>

<file path=xl/sharedStrings.xml><?xml version="1.0" encoding="utf-8"?>
<sst xmlns="http://schemas.openxmlformats.org/spreadsheetml/2006/main" count="53" uniqueCount="50">
  <si>
    <t>Si</t>
  </si>
  <si>
    <t>Ti</t>
  </si>
  <si>
    <t>Al</t>
  </si>
  <si>
    <t>Cr</t>
  </si>
  <si>
    <t xml:space="preserve">Fe </t>
  </si>
  <si>
    <t>Ni</t>
  </si>
  <si>
    <t>Mn</t>
  </si>
  <si>
    <t>Mg</t>
  </si>
  <si>
    <t>Ca</t>
  </si>
  <si>
    <t>Na</t>
  </si>
  <si>
    <t>K</t>
  </si>
  <si>
    <t>P</t>
  </si>
  <si>
    <t>S</t>
  </si>
  <si>
    <t>H</t>
  </si>
  <si>
    <t>O</t>
  </si>
  <si>
    <t>C</t>
  </si>
  <si>
    <t>Mo</t>
  </si>
  <si>
    <t>Co</t>
  </si>
  <si>
    <t xml:space="preserve">F </t>
  </si>
  <si>
    <t>Cl</t>
  </si>
  <si>
    <t>Total</t>
  </si>
  <si>
    <t>Elemental wt% to Oxide wt%</t>
  </si>
  <si>
    <t>Element</t>
  </si>
  <si>
    <t>Wt% Oxide</t>
  </si>
  <si>
    <t>Wt% Element</t>
  </si>
  <si>
    <t>Oxide</t>
  </si>
  <si>
    <t>Atomic Mass</t>
  </si>
  <si>
    <r>
      <t>P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0"/>
        <rFont val="Arial"/>
        <family val="2"/>
      </rPr>
      <t>5</t>
    </r>
  </si>
  <si>
    <r>
      <t>SiO</t>
    </r>
    <r>
      <rPr>
        <vertAlign val="subscript"/>
        <sz val="10"/>
        <rFont val="Arial"/>
        <family val="2"/>
      </rPr>
      <t>2</t>
    </r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</si>
  <si>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</si>
  <si>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</si>
  <si>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</si>
  <si>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</si>
  <si>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FeO</t>
  </si>
  <si>
    <t>MnO</t>
  </si>
  <si>
    <t>CoO</t>
  </si>
  <si>
    <t>NiO</t>
  </si>
  <si>
    <t>MgO</t>
  </si>
  <si>
    <t>CaO</t>
  </si>
  <si>
    <r>
      <t>Na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</si>
  <si>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</si>
  <si>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Mo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</si>
  <si>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</si>
  <si>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</si>
  <si>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-O = F + Cl + S</t>
  </si>
  <si>
    <t>F</t>
  </si>
  <si>
    <t>V</t>
  </si>
  <si>
    <t>Nb</t>
  </si>
  <si>
    <r>
      <t>Nb</t>
    </r>
    <r>
      <rPr>
        <vertAlign val="sub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0"/>
        <rFont val="Arial"/>
        <family val="2"/>
      </rPr>
      <t>5</t>
    </r>
  </si>
  <si>
    <t>Excess O (Wt%)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</si>
</sst>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1F38-431D-4066-B10E-356B1C40459F}">
  <dimension ref="A1:N28"/>
  <sheetViews>
    <sheetView tabSelected="1" workbookViewId="0">
      <selection activeCell="N11" sqref="N11"/>
    </sheetView>
  </sheetViews>
  <sheetFormatPr defaultRowHeight="15" x14ac:dyDescent="0.25"/>
  <cols>
    <col min="4" max="4" width="12.5703125" bestFit="1" customWidth="1"/>
    <col min="6" max="6" width="12.28515625" bestFit="1" customWidth="1"/>
    <col min="8" max="8" width="12.42578125" bestFit="1" customWidth="1"/>
    <col min="10" max="10" width="10.85546875" bestFit="1" customWidth="1"/>
    <col min="12" max="12" width="14.85546875" bestFit="1" customWidth="1"/>
  </cols>
  <sheetData>
    <row r="1" spans="1:14" x14ac:dyDescent="0.25">
      <c r="A1" s="8" t="s">
        <v>21</v>
      </c>
    </row>
    <row r="3" spans="1:14" x14ac:dyDescent="0.25">
      <c r="B3" s="1" t="s">
        <v>22</v>
      </c>
      <c r="C3" s="1"/>
      <c r="D3" s="1" t="s">
        <v>24</v>
      </c>
      <c r="E3" s="1"/>
      <c r="F3" s="1" t="s">
        <v>26</v>
      </c>
      <c r="G3" s="2"/>
      <c r="H3" s="9" t="s">
        <v>25</v>
      </c>
      <c r="I3" s="1"/>
      <c r="J3" s="1" t="s">
        <v>23</v>
      </c>
      <c r="K3" s="1"/>
      <c r="L3" s="1"/>
      <c r="M3" s="2"/>
      <c r="N3" s="1"/>
    </row>
    <row r="4" spans="1:14" x14ac:dyDescent="0.25">
      <c r="B4" s="2"/>
      <c r="C4" s="2"/>
      <c r="D4" s="2"/>
      <c r="E4" s="2"/>
      <c r="F4" s="2"/>
      <c r="G4" s="2"/>
      <c r="H4" s="2"/>
      <c r="I4" s="2"/>
      <c r="K4" s="2"/>
      <c r="L4" s="2"/>
      <c r="M4" s="2"/>
      <c r="N4" s="2"/>
    </row>
    <row r="5" spans="1:14" ht="15.75" x14ac:dyDescent="0.3">
      <c r="B5" s="3" t="s">
        <v>0</v>
      </c>
      <c r="C5" s="2"/>
      <c r="D5" s="10">
        <v>46.743490000000001</v>
      </c>
      <c r="E5" s="2"/>
      <c r="F5" s="11">
        <v>28.0855</v>
      </c>
      <c r="G5" s="2"/>
      <c r="H5" s="2" t="s">
        <v>28</v>
      </c>
      <c r="I5" s="2"/>
      <c r="J5" s="10">
        <f>D5/(F5/(F5+$F$26*2))</f>
        <v>99.999995592280712</v>
      </c>
      <c r="K5" s="2"/>
      <c r="L5" s="2"/>
      <c r="M5" s="2"/>
      <c r="N5" s="2"/>
    </row>
    <row r="6" spans="1:14" ht="18" x14ac:dyDescent="0.35">
      <c r="B6" s="3" t="s">
        <v>1</v>
      </c>
      <c r="C6" s="2"/>
      <c r="D6" s="10">
        <v>0</v>
      </c>
      <c r="E6" s="2"/>
      <c r="F6" s="11">
        <v>47.866999999999997</v>
      </c>
      <c r="G6" s="2"/>
      <c r="H6" s="2" t="s">
        <v>29</v>
      </c>
      <c r="I6" s="2"/>
      <c r="J6" s="10">
        <f>D6/(F6/(F6+$F$26*2))</f>
        <v>0</v>
      </c>
      <c r="K6" s="2"/>
      <c r="L6" s="2"/>
      <c r="M6" s="2"/>
      <c r="N6" s="2"/>
    </row>
    <row r="7" spans="1:14" ht="18" x14ac:dyDescent="0.35">
      <c r="B7" s="3" t="s">
        <v>2</v>
      </c>
      <c r="C7" s="2"/>
      <c r="D7" s="10">
        <v>0</v>
      </c>
      <c r="E7" s="2"/>
      <c r="F7" s="11">
        <v>26.9815</v>
      </c>
      <c r="G7" s="2"/>
      <c r="H7" s="2" t="s">
        <v>30</v>
      </c>
      <c r="J7" s="10">
        <f>D7/((F7*2)/(F7*2+$F$26*3))</f>
        <v>0</v>
      </c>
      <c r="K7" s="2"/>
      <c r="L7" s="2"/>
      <c r="M7" s="2"/>
      <c r="N7" s="2"/>
    </row>
    <row r="8" spans="1:14" ht="18" x14ac:dyDescent="0.35">
      <c r="B8" s="3" t="s">
        <v>3</v>
      </c>
      <c r="C8" s="2"/>
      <c r="D8" s="10">
        <v>0</v>
      </c>
      <c r="E8" s="2"/>
      <c r="F8" s="11">
        <v>51.996099999999998</v>
      </c>
      <c r="G8" s="2"/>
      <c r="H8" s="2" t="s">
        <v>31</v>
      </c>
      <c r="I8" s="2"/>
      <c r="J8" s="10">
        <f>D8/((F8*2)/(F8*2+$F$26*3))</f>
        <v>0</v>
      </c>
      <c r="K8" s="2"/>
      <c r="L8" s="2"/>
      <c r="M8" s="2"/>
      <c r="N8" s="2"/>
    </row>
    <row r="9" spans="1:14" ht="18" x14ac:dyDescent="0.35">
      <c r="B9" s="3" t="s">
        <v>46</v>
      </c>
      <c r="D9" s="10">
        <v>0</v>
      </c>
      <c r="F9" s="11">
        <v>50.941499999999998</v>
      </c>
      <c r="H9" s="2" t="s">
        <v>32</v>
      </c>
      <c r="J9" s="10">
        <f>D9/((F9*2)/(F9*2+$F$26*3))</f>
        <v>0</v>
      </c>
      <c r="K9" s="2"/>
      <c r="L9" s="2"/>
      <c r="M9" s="2"/>
      <c r="N9" s="2"/>
    </row>
    <row r="10" spans="1:14" x14ac:dyDescent="0.25">
      <c r="B10" s="3" t="s">
        <v>4</v>
      </c>
      <c r="C10" s="2"/>
      <c r="D10" s="10">
        <v>0</v>
      </c>
      <c r="E10" s="2"/>
      <c r="F10" s="11">
        <v>55.844999999999999</v>
      </c>
      <c r="G10" s="2"/>
      <c r="H10" s="2" t="s">
        <v>33</v>
      </c>
      <c r="I10" s="2"/>
      <c r="J10" s="10">
        <f>D10/(F10/(F10+$F$26))</f>
        <v>0</v>
      </c>
      <c r="K10" s="2"/>
      <c r="L10" s="2"/>
      <c r="M10" s="2"/>
      <c r="N10" s="2"/>
    </row>
    <row r="11" spans="1:14" x14ac:dyDescent="0.25">
      <c r="B11" s="3" t="s">
        <v>6</v>
      </c>
      <c r="C11" s="2"/>
      <c r="D11" s="10">
        <v>0</v>
      </c>
      <c r="E11" s="2"/>
      <c r="F11" s="11">
        <v>54.938000000000002</v>
      </c>
      <c r="G11" s="2"/>
      <c r="H11" s="2" t="s">
        <v>34</v>
      </c>
      <c r="I11" s="2"/>
      <c r="J11" s="10">
        <f>D11/(F11/(F11+$F$26))</f>
        <v>0</v>
      </c>
      <c r="K11" s="2"/>
      <c r="L11" s="2"/>
      <c r="M11" s="2"/>
      <c r="N11" s="2"/>
    </row>
    <row r="12" spans="1:14" x14ac:dyDescent="0.25">
      <c r="B12" s="3" t="s">
        <v>17</v>
      </c>
      <c r="C12" s="2"/>
      <c r="D12" s="10">
        <v>0</v>
      </c>
      <c r="E12" s="2"/>
      <c r="F12" s="11">
        <v>58.933199999999999</v>
      </c>
      <c r="G12" s="2"/>
      <c r="H12" s="2" t="s">
        <v>35</v>
      </c>
      <c r="I12" s="2"/>
      <c r="J12" s="10">
        <f>D12/(F12/(F12+$F$26))</f>
        <v>0</v>
      </c>
      <c r="K12" s="2"/>
      <c r="L12" s="2"/>
      <c r="M12" s="2"/>
      <c r="N12" s="2"/>
    </row>
    <row r="13" spans="1:14" ht="18" x14ac:dyDescent="0.35">
      <c r="B13" s="3" t="s">
        <v>16</v>
      </c>
      <c r="C13" s="2"/>
      <c r="D13" s="10">
        <v>0</v>
      </c>
      <c r="E13" s="2"/>
      <c r="F13" s="11">
        <v>95.94</v>
      </c>
      <c r="G13" s="2"/>
      <c r="H13" s="2" t="s">
        <v>41</v>
      </c>
      <c r="I13" s="2"/>
      <c r="J13" s="10">
        <f>D13/(F13/(F13+$F$26*2))</f>
        <v>0</v>
      </c>
      <c r="K13" s="2"/>
      <c r="L13" s="2"/>
      <c r="M13" s="2"/>
      <c r="N13" s="2"/>
    </row>
    <row r="14" spans="1:14" x14ac:dyDescent="0.25">
      <c r="B14" s="5" t="s">
        <v>5</v>
      </c>
      <c r="C14" s="2"/>
      <c r="D14" s="10">
        <v>0</v>
      </c>
      <c r="E14" s="2"/>
      <c r="F14" s="12">
        <v>58.693399999999997</v>
      </c>
      <c r="G14" s="2"/>
      <c r="H14" s="2" t="s">
        <v>36</v>
      </c>
      <c r="I14" s="2"/>
      <c r="J14" s="10">
        <f>D14/(F14/(F14+$F$26))</f>
        <v>0</v>
      </c>
      <c r="K14" s="2"/>
      <c r="L14" s="2"/>
      <c r="M14" s="2"/>
      <c r="N14" s="2"/>
    </row>
    <row r="15" spans="1:14" x14ac:dyDescent="0.25">
      <c r="B15" s="3" t="s">
        <v>7</v>
      </c>
      <c r="C15" s="2"/>
      <c r="D15" s="10">
        <v>0</v>
      </c>
      <c r="E15" s="2"/>
      <c r="F15" s="11">
        <v>24.305</v>
      </c>
      <c r="G15" s="2"/>
      <c r="H15" s="2" t="s">
        <v>37</v>
      </c>
      <c r="I15" s="2"/>
      <c r="J15" s="10">
        <f>D15/(F15/(F15+$F$26))</f>
        <v>0</v>
      </c>
      <c r="K15" s="2"/>
      <c r="L15" s="2"/>
      <c r="M15" s="2"/>
      <c r="N15" s="2"/>
    </row>
    <row r="16" spans="1:14" x14ac:dyDescent="0.25">
      <c r="B16" s="3" t="s">
        <v>8</v>
      </c>
      <c r="C16" s="2"/>
      <c r="D16" s="10">
        <v>0</v>
      </c>
      <c r="E16" s="2"/>
      <c r="F16" s="11">
        <v>40.078000000000003</v>
      </c>
      <c r="G16" s="2"/>
      <c r="H16" s="2" t="s">
        <v>38</v>
      </c>
      <c r="I16" s="2"/>
      <c r="J16" s="10">
        <f>D16/(F16/(F16+$F$26))</f>
        <v>0</v>
      </c>
      <c r="K16" s="2"/>
      <c r="L16" s="2"/>
      <c r="M16" s="2"/>
      <c r="N16" s="2"/>
    </row>
    <row r="17" spans="2:14" ht="15.75" x14ac:dyDescent="0.3">
      <c r="B17" s="3" t="s">
        <v>9</v>
      </c>
      <c r="C17" s="2"/>
      <c r="D17" s="10">
        <v>0</v>
      </c>
      <c r="E17" s="2"/>
      <c r="F17" s="11">
        <v>22.989699999999999</v>
      </c>
      <c r="G17" s="2"/>
      <c r="H17" s="2" t="s">
        <v>39</v>
      </c>
      <c r="I17" s="2"/>
      <c r="J17" s="10">
        <f>D17/((F17*2)/(F17*2+$F$26))</f>
        <v>0</v>
      </c>
      <c r="K17" s="2"/>
      <c r="L17" s="2"/>
      <c r="M17" s="2"/>
      <c r="N17" s="2"/>
    </row>
    <row r="18" spans="2:14" ht="18" x14ac:dyDescent="0.35">
      <c r="B18" s="3" t="s">
        <v>10</v>
      </c>
      <c r="C18" s="2"/>
      <c r="D18" s="10">
        <v>0</v>
      </c>
      <c r="E18" s="2"/>
      <c r="F18" s="11">
        <v>39.098300000000002</v>
      </c>
      <c r="G18" s="2"/>
      <c r="H18" s="2" t="s">
        <v>40</v>
      </c>
      <c r="I18" s="2"/>
      <c r="J18" s="10">
        <f>D18/((F18*2)/(F18*2+$F$26))</f>
        <v>0</v>
      </c>
      <c r="K18" s="6"/>
      <c r="L18" s="2"/>
      <c r="M18" s="2"/>
      <c r="N18" s="2"/>
    </row>
    <row r="19" spans="2:14" ht="15.75" x14ac:dyDescent="0.3">
      <c r="B19" s="3" t="s">
        <v>11</v>
      </c>
      <c r="C19" s="2"/>
      <c r="D19" s="10">
        <v>0</v>
      </c>
      <c r="E19" s="2"/>
      <c r="F19" s="11">
        <v>30.973800000000001</v>
      </c>
      <c r="G19" s="2"/>
      <c r="H19" s="2" t="s">
        <v>27</v>
      </c>
      <c r="I19" s="6"/>
      <c r="J19" s="10">
        <f>D19/((F19*2)/(F19*2+$F$26*5))</f>
        <v>0</v>
      </c>
      <c r="K19" s="2"/>
      <c r="L19" s="2"/>
      <c r="M19" s="2"/>
      <c r="N19" s="2"/>
    </row>
    <row r="20" spans="2:14" ht="15.75" x14ac:dyDescent="0.3">
      <c r="B20" s="3" t="s">
        <v>47</v>
      </c>
      <c r="D20" s="10">
        <v>0</v>
      </c>
      <c r="F20" s="11">
        <v>92.906400000000005</v>
      </c>
      <c r="H20" s="2" t="s">
        <v>48</v>
      </c>
      <c r="J20" s="10">
        <f>D20/((F20*2)/(F20*2+$F$26*5))</f>
        <v>0</v>
      </c>
      <c r="K20" s="2"/>
      <c r="L20" s="2"/>
      <c r="M20" s="2"/>
      <c r="N20" s="2"/>
    </row>
    <row r="21" spans="2:14" ht="18" x14ac:dyDescent="0.35">
      <c r="B21" s="3" t="s">
        <v>15</v>
      </c>
      <c r="C21" s="2"/>
      <c r="D21" s="10">
        <v>0</v>
      </c>
      <c r="E21" s="2"/>
      <c r="F21" s="11">
        <v>12.0107</v>
      </c>
      <c r="G21" s="2"/>
      <c r="H21" s="2" t="s">
        <v>42</v>
      </c>
      <c r="I21" s="2"/>
      <c r="J21" s="10">
        <f>D21/(F21/(F21+$F$26*2))</f>
        <v>0</v>
      </c>
      <c r="K21" s="2"/>
      <c r="L21" s="2"/>
      <c r="M21" s="2"/>
      <c r="N21" s="2"/>
    </row>
    <row r="22" spans="2:14" ht="18" x14ac:dyDescent="0.35">
      <c r="B22" s="3" t="s">
        <v>13</v>
      </c>
      <c r="C22" s="2"/>
      <c r="D22" s="10">
        <v>0</v>
      </c>
      <c r="E22" s="2"/>
      <c r="F22" s="11">
        <v>1.0079</v>
      </c>
      <c r="G22" s="2"/>
      <c r="H22" s="2" t="s">
        <v>43</v>
      </c>
      <c r="I22" s="2"/>
      <c r="J22" s="10">
        <f>D22/((F22*2)/(F22*2+$F$26))</f>
        <v>0</v>
      </c>
      <c r="K22" s="2"/>
      <c r="L22" s="2"/>
      <c r="M22" s="2"/>
      <c r="N22" s="2"/>
    </row>
    <row r="23" spans="2:14" x14ac:dyDescent="0.25">
      <c r="B23" s="3" t="s">
        <v>18</v>
      </c>
      <c r="C23" s="2"/>
      <c r="D23" s="10">
        <v>0</v>
      </c>
      <c r="E23" s="2"/>
      <c r="F23" s="11">
        <v>18.9984</v>
      </c>
      <c r="G23" s="2"/>
      <c r="H23" s="2" t="s">
        <v>45</v>
      </c>
      <c r="I23" s="2"/>
      <c r="J23" s="10">
        <f>D23</f>
        <v>0</v>
      </c>
      <c r="K23" s="2"/>
      <c r="L23" s="2"/>
      <c r="M23" s="2"/>
      <c r="N23" s="2"/>
    </row>
    <row r="24" spans="2:14" x14ac:dyDescent="0.25">
      <c r="B24" s="3" t="s">
        <v>19</v>
      </c>
      <c r="C24" s="2"/>
      <c r="D24" s="10">
        <v>0</v>
      </c>
      <c r="E24" s="2"/>
      <c r="F24" s="11">
        <v>35.453000000000003</v>
      </c>
      <c r="G24" s="2"/>
      <c r="H24" s="2" t="s">
        <v>19</v>
      </c>
      <c r="I24" s="2"/>
      <c r="J24" s="10">
        <f t="shared" ref="J24:J25" si="0">D24</f>
        <v>0</v>
      </c>
    </row>
    <row r="25" spans="2:14" x14ac:dyDescent="0.25">
      <c r="B25" s="3" t="s">
        <v>12</v>
      </c>
      <c r="C25" s="2"/>
      <c r="D25" s="10">
        <v>0</v>
      </c>
      <c r="E25" s="2"/>
      <c r="F25" s="11">
        <v>32.064999999999998</v>
      </c>
      <c r="H25" s="2" t="s">
        <v>12</v>
      </c>
      <c r="I25" s="2"/>
      <c r="J25" s="10">
        <f t="shared" si="0"/>
        <v>0</v>
      </c>
      <c r="K25" s="6"/>
      <c r="L25" s="2"/>
      <c r="M25" s="2"/>
      <c r="N25" s="2"/>
    </row>
    <row r="26" spans="2:14" x14ac:dyDescent="0.25">
      <c r="B26" s="3" t="s">
        <v>14</v>
      </c>
      <c r="C26" s="2"/>
      <c r="D26" s="10">
        <v>53.256509999999999</v>
      </c>
      <c r="E26" s="2"/>
      <c r="F26" s="11">
        <v>15.9994</v>
      </c>
      <c r="G26" s="2"/>
      <c r="H26" s="13" t="s">
        <v>44</v>
      </c>
      <c r="J26" s="10">
        <f>J23*0.5*(F26/F23)+J24*0.5*(F26/F24)+J25*(F26/F25)</f>
        <v>0</v>
      </c>
      <c r="K26" s="2"/>
      <c r="L26" s="15" t="s">
        <v>49</v>
      </c>
      <c r="M26" s="2">
        <f>D26-(J28-SUM(D5:D25))</f>
        <v>4.4077192882241434E-6</v>
      </c>
      <c r="N26" s="7"/>
    </row>
    <row r="27" spans="2:14" x14ac:dyDescent="0.25">
      <c r="G27" s="2"/>
      <c r="H27" s="2"/>
      <c r="I27" s="6"/>
      <c r="J27" s="4"/>
    </row>
    <row r="28" spans="2:14" x14ac:dyDescent="0.25">
      <c r="C28" s="14" t="s">
        <v>20</v>
      </c>
      <c r="D28" s="10">
        <f>SUM(D5:D26)</f>
        <v>100</v>
      </c>
      <c r="I28" s="14" t="s">
        <v>20</v>
      </c>
      <c r="J28" s="10">
        <f>SUM(J5:J25)-J26</f>
        <v>99.999995592280712</v>
      </c>
      <c r="K28" s="2"/>
      <c r="L28" s="2"/>
      <c r="M28" s="2"/>
      <c r="N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 to Oxide Wt%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geotu</dc:creator>
  <cp:lastModifiedBy>geotu</cp:lastModifiedBy>
  <dcterms:created xsi:type="dcterms:W3CDTF">2020-05-28T21:58:58Z</dcterms:created>
  <dcterms:modified xsi:type="dcterms:W3CDTF">2020-05-28T22:32:42Z</dcterms:modified>
</cp:coreProperties>
</file>