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Metal-Silicate/OldDataFiles/"/>
    </mc:Choice>
  </mc:AlternateContent>
  <xr:revisionPtr revIDLastSave="0" documentId="13_ncr:1_{6577CFB0-36D1-FA42-8BED-7F1551592BED}" xr6:coauthVersionLast="46" xr6:coauthVersionMax="46" xr10:uidLastSave="{00000000-0000-0000-0000-000000000000}"/>
  <bookViews>
    <workbookView xWindow="12660" yWindow="10140" windowWidth="26840" windowHeight="15940" xr2:uid="{9DC7C2B5-7E69-404D-9E3D-281997944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CO9" i="1"/>
  <c r="AU9" i="1"/>
  <c r="AV9" i="1" s="1"/>
  <c r="D9" i="1"/>
  <c r="CO8" i="1"/>
  <c r="AU8" i="1"/>
  <c r="AV8" i="1" s="1"/>
  <c r="D8" i="1"/>
  <c r="CO7" i="1"/>
  <c r="AU7" i="1"/>
  <c r="AV7" i="1" s="1"/>
  <c r="D7" i="1"/>
  <c r="CO6" i="1"/>
  <c r="AU6" i="1"/>
  <c r="AV6" i="1" s="1"/>
  <c r="D6" i="1"/>
  <c r="CO5" i="1"/>
  <c r="AU5" i="1"/>
  <c r="AV5" i="1" s="1"/>
  <c r="D5" i="1"/>
  <c r="CO4" i="1"/>
  <c r="AU4" i="1"/>
  <c r="AV4" i="1" s="1"/>
  <c r="D4" i="1"/>
  <c r="CO3" i="1"/>
  <c r="AU3" i="1"/>
  <c r="AV3" i="1" s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tc={563CC264-F99F-3246-AE17-A1F159FC09C1}</author>
    <author>tc={8CF7E7DE-38F0-E74B-B82C-0392846F814A}</author>
    <author>tc={3AC992F2-441A-3C41-8840-1F2F9044518C}</author>
    <author>tc={B48D7EE0-CAA5-9046-B883-80789407C4CF}</author>
  </authors>
  <commentList>
    <comment ref="I2" authorId="0" shapeId="0" xr:uid="{563CC264-F99F-3246-AE17-A1F159FC09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fO2 was reported relative to what buffer?</t>
      </text>
    </comment>
    <comment ref="J2" authorId="1" shapeId="0" xr:uid="{8CF7E7DE-38F0-E74B-B82C-0392846F814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fO2 is given in the publication as deltaIW, report the value here</t>
      </text>
    </comment>
    <comment ref="K2" authorId="2" shapeId="0" xr:uid="{3AC992F2-441A-3C41-8840-1F2F9044518C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reported fO2 referenced to 1 bar? Actual experimental Pressure? Unkown?</t>
      </text>
    </comment>
    <comment ref="M2" authorId="3" shapeId="0" xr:uid="{B48D7EE0-CAA5-9046-B883-80789407C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abbreviations to use:
Melt: Melt
Pyroxene: Pyx
Silica: SiO2
Garnet: Gt
Metal: Metal
Olivine: Ol
Silicon Carbide: SiC
Sulfides: Sulfides
Feldspar: Fspar
Magnesiowustite: Mw</t>
      </text>
    </comment>
  </commentList>
</comments>
</file>

<file path=xl/sharedStrings.xml><?xml version="1.0" encoding="utf-8"?>
<sst xmlns="http://schemas.openxmlformats.org/spreadsheetml/2006/main" count="154" uniqueCount="101">
  <si>
    <t>IW</t>
  </si>
  <si>
    <t>Gas Mixing</t>
  </si>
  <si>
    <t>1-atm</t>
  </si>
  <si>
    <t>CO-CO2</t>
  </si>
  <si>
    <t>Graphite</t>
  </si>
  <si>
    <t>Silicate_Melt_wt_oxides</t>
  </si>
  <si>
    <t>Metal_1_wt_elements</t>
  </si>
  <si>
    <t>Metal_2_wt_elements</t>
  </si>
  <si>
    <t>Notes</t>
  </si>
  <si>
    <t>Label</t>
  </si>
  <si>
    <t>Reference No.</t>
  </si>
  <si>
    <t>P (GPa)</t>
  </si>
  <si>
    <t>T_K</t>
  </si>
  <si>
    <t>Sec. T (K; specify in notes)</t>
  </si>
  <si>
    <t>Duration (h)</t>
  </si>
  <si>
    <t>Sec. Duration (h; specify in notes)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</si>
  <si>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buffer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</si>
  <si>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Δbuffer)</t>
    </r>
  </si>
  <si>
    <r>
      <rPr>
        <b/>
        <i/>
        <sz val="11"/>
        <color theme="1"/>
        <rFont val="Calibri"/>
        <family val="2"/>
        <scheme val="minor"/>
      </rPr>
      <t>reported 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ref P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</si>
  <si>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Basis</t>
    </r>
  </si>
  <si>
    <t>Phase assemblage (sep w '+')</t>
  </si>
  <si>
    <t>Apparatus</t>
  </si>
  <si>
    <t>Pressure Medium</t>
  </si>
  <si>
    <t>Capsule Material</t>
  </si>
  <si>
    <r>
      <t>SiO</t>
    </r>
    <r>
      <rPr>
        <b/>
        <vertAlign val="subscript"/>
        <sz val="11"/>
        <rFont val="Arial"/>
        <family val="2"/>
      </rPr>
      <t>2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</si>
  <si>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</si>
  <si>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</si>
  <si>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</si>
  <si>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V2O3</t>
  </si>
  <si>
    <t>FeO</t>
  </si>
  <si>
    <t>MnO</t>
  </si>
  <si>
    <t>CoO</t>
  </si>
  <si>
    <t>MoO2</t>
  </si>
  <si>
    <t>NiO</t>
  </si>
  <si>
    <t>MgO</t>
  </si>
  <si>
    <t>CaO</t>
  </si>
  <si>
    <t>ZnO</t>
  </si>
  <si>
    <t>CuO</t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</si>
  <si>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</si>
  <si>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</si>
  <si>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rFont val="Arial"/>
        <family val="2"/>
      </rPr>
      <t>5</t>
    </r>
  </si>
  <si>
    <t>ThO</t>
  </si>
  <si>
    <t>PbO</t>
  </si>
  <si>
    <r>
      <t>UO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</si>
  <si>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Nb2O5</t>
  </si>
  <si>
    <t>Ta2O5</t>
  </si>
  <si>
    <t>WO3</t>
  </si>
  <si>
    <t>Ga2O3</t>
  </si>
  <si>
    <t>ReO3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</si>
  <si>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</si>
  <si>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/>
    </r>
  </si>
  <si>
    <t xml:space="preserve">F </t>
  </si>
  <si>
    <t>Cl</t>
  </si>
  <si>
    <t>S</t>
  </si>
  <si>
    <t>-O = F + Cl + S</t>
  </si>
  <si>
    <t>Total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</si>
  <si>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</si>
  <si>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</si>
  <si>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</si>
  <si>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</si>
  <si>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</si>
  <si>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</si>
  <si>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</si>
  <si>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</si>
  <si>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</si>
  <si>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</si>
  <si>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Zn</t>
  </si>
  <si>
    <t>Nb</t>
  </si>
  <si>
    <t>Cu</t>
  </si>
  <si>
    <t>W</t>
  </si>
  <si>
    <t>Ta</t>
  </si>
  <si>
    <t>Te</t>
  </si>
  <si>
    <t>Bi</t>
  </si>
  <si>
    <t>Sn</t>
  </si>
  <si>
    <t>Pb</t>
  </si>
  <si>
    <t>Pt</t>
  </si>
  <si>
    <t>Au</t>
  </si>
  <si>
    <t>Se</t>
  </si>
  <si>
    <t>V</t>
  </si>
  <si>
    <t>Ca</t>
  </si>
  <si>
    <t>Na</t>
  </si>
  <si>
    <t>U</t>
  </si>
  <si>
    <t>K</t>
  </si>
  <si>
    <t>P</t>
  </si>
  <si>
    <t>O</t>
  </si>
  <si>
    <t>C</t>
  </si>
  <si>
    <t>Ge</t>
  </si>
  <si>
    <t>As</t>
  </si>
  <si>
    <t>Cd</t>
  </si>
  <si>
    <t>In</t>
  </si>
  <si>
    <t>Sb</t>
  </si>
  <si>
    <t>Ga</t>
  </si>
  <si>
    <t>Ir</t>
  </si>
  <si>
    <t>Ru</t>
  </si>
  <si>
    <t>Pd</t>
  </si>
  <si>
    <t>Rh</t>
  </si>
  <si>
    <t>Ag</t>
  </si>
  <si>
    <t>Mo</t>
  </si>
  <si>
    <t>Notes / Comments</t>
  </si>
  <si>
    <t>Experimental</t>
  </si>
  <si>
    <t>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</si>
</sst>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name val="Arial"/>
      <family val="2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quotePrefix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covino, Kayla (JSC-XI111)[Jacobs Technology, Inc.]" id="{DD2AA545-598C-0F4E-8546-66F6AC943928}" userId="S::kiacovin@ndc.nasa.gov::27930e1a-b213-4f74-b90e-3ce05b40e5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0-05-28T21:08:47.36" personId="{DD2AA545-598C-0F4E-8546-66F6AC943928}" id="{563CC264-F99F-3246-AE17-A1F159FC09C1}">
    <text>The fO2 was reported relative to what buffer?</text>
  </threadedComment>
  <threadedComment ref="J2" dT="2020-05-28T21:03:31.22" personId="{DD2AA545-598C-0F4E-8546-66F6AC943928}" id="{8CF7E7DE-38F0-E74B-B82C-0392846F814A}">
    <text>If fO2 is given in the publication as deltaIW, report the value here</text>
  </threadedComment>
  <threadedComment ref="K2" dT="2020-05-28T21:05:26.92" personId="{DD2AA545-598C-0F4E-8546-66F6AC943928}" id="{3AC992F2-441A-3C41-8840-1F2F9044518C}">
    <text>Is the reported fO2 referenced to 1 bar? Actual experimental Pressure? Unkown?</text>
  </threadedComment>
  <threadedComment ref="M2" dT="2020-05-29T17:22:25.36" personId="{DD2AA545-598C-0F4E-8546-66F6AC943928}" id="{B48D7EE0-CAA5-9046-B883-80789407C4CF}">
    <text>Standard abbreviations to use:
Melt: Melt
Pyroxene: Pyx
Silica: SiO2
Garnet: Gt
Metal: Metal
Olivine: Ol
Silicon Carbide: SiC
Sulfides: Sulfides
Feldspar: Fspar
Magnesiowustite: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69C3-983A-9847-8C82-82F3B0615C6E}">
  <dimension ref="A1:DJ9"/>
  <sheetViews>
    <sheetView tabSelected="1" topLeftCell="CX1" workbookViewId="0">
      <selection activeCell="F21" sqref="F21"/>
    </sheetView>
  </sheetViews>
  <sheetFormatPr baseColWidth="10" defaultRowHeight="16" x14ac:dyDescent="0.2"/>
  <sheetData>
    <row r="1" spans="1:114" s="5" customFormat="1" x14ac:dyDescent="0.2">
      <c r="A1" s="5" t="s">
        <v>99</v>
      </c>
      <c r="C1" s="6"/>
      <c r="D1" s="6"/>
      <c r="E1" s="6"/>
      <c r="F1" s="7"/>
      <c r="G1" s="8"/>
      <c r="H1" s="8"/>
      <c r="I1" s="6"/>
      <c r="J1" s="8"/>
      <c r="K1" s="8"/>
      <c r="L1" s="6"/>
      <c r="M1" s="6"/>
      <c r="N1" s="9"/>
      <c r="O1" s="9"/>
      <c r="P1" s="9"/>
      <c r="Q1" s="10" t="s">
        <v>5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 t="s">
        <v>6</v>
      </c>
      <c r="AX1" s="11"/>
      <c r="AY1" s="11"/>
      <c r="AZ1" s="11"/>
      <c r="BA1" s="11"/>
      <c r="BB1" s="12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3" t="s">
        <v>7</v>
      </c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4" t="s">
        <v>8</v>
      </c>
    </row>
    <row r="2" spans="1:114" s="5" customFormat="1" ht="17" x14ac:dyDescent="0.2">
      <c r="A2" s="5" t="s">
        <v>9</v>
      </c>
      <c r="B2" s="5" t="s">
        <v>10</v>
      </c>
      <c r="C2" s="15" t="s">
        <v>11</v>
      </c>
      <c r="D2" s="15" t="s">
        <v>12</v>
      </c>
      <c r="E2" s="15" t="s">
        <v>100</v>
      </c>
      <c r="F2" s="15" t="s">
        <v>13</v>
      </c>
      <c r="G2" s="15" t="s">
        <v>14</v>
      </c>
      <c r="H2" s="15" t="s">
        <v>15</v>
      </c>
      <c r="I2" s="15" t="s">
        <v>16</v>
      </c>
      <c r="J2" s="15" t="s">
        <v>17</v>
      </c>
      <c r="K2" s="15" t="s">
        <v>18</v>
      </c>
      <c r="L2" s="15" t="s">
        <v>19</v>
      </c>
      <c r="M2" s="15" t="s">
        <v>20</v>
      </c>
      <c r="N2" s="16" t="s">
        <v>21</v>
      </c>
      <c r="O2" s="16" t="s">
        <v>22</v>
      </c>
      <c r="P2" s="16" t="s">
        <v>23</v>
      </c>
      <c r="Q2" s="17" t="s">
        <v>24</v>
      </c>
      <c r="R2" s="17" t="s">
        <v>25</v>
      </c>
      <c r="S2" s="17" t="s">
        <v>26</v>
      </c>
      <c r="T2" s="17" t="s">
        <v>27</v>
      </c>
      <c r="U2" s="17" t="s">
        <v>28</v>
      </c>
      <c r="V2" s="17" t="s">
        <v>29</v>
      </c>
      <c r="W2" s="17" t="s">
        <v>30</v>
      </c>
      <c r="X2" s="17" t="s">
        <v>31</v>
      </c>
      <c r="Y2" s="17" t="s">
        <v>32</v>
      </c>
      <c r="Z2" s="17" t="s">
        <v>33</v>
      </c>
      <c r="AA2" s="17" t="s">
        <v>34</v>
      </c>
      <c r="AB2" s="17" t="s">
        <v>35</v>
      </c>
      <c r="AC2" s="17" t="s">
        <v>36</v>
      </c>
      <c r="AD2" s="17" t="s">
        <v>37</v>
      </c>
      <c r="AE2" s="17" t="s">
        <v>38</v>
      </c>
      <c r="AF2" s="17" t="s">
        <v>39</v>
      </c>
      <c r="AG2" s="17" t="s">
        <v>40</v>
      </c>
      <c r="AH2" s="17" t="s">
        <v>41</v>
      </c>
      <c r="AI2" s="17" t="s">
        <v>42</v>
      </c>
      <c r="AJ2" s="17" t="s">
        <v>43</v>
      </c>
      <c r="AK2" s="17" t="s">
        <v>44</v>
      </c>
      <c r="AL2" s="17" t="s">
        <v>45</v>
      </c>
      <c r="AM2" s="17" t="s">
        <v>46</v>
      </c>
      <c r="AN2" s="17" t="s">
        <v>47</v>
      </c>
      <c r="AO2" s="17" t="s">
        <v>48</v>
      </c>
      <c r="AP2" s="17" t="s">
        <v>49</v>
      </c>
      <c r="AQ2" s="17" t="s">
        <v>50</v>
      </c>
      <c r="AR2" s="17" t="s">
        <v>51</v>
      </c>
      <c r="AS2" s="17" t="s">
        <v>52</v>
      </c>
      <c r="AT2" s="17" t="s">
        <v>53</v>
      </c>
      <c r="AU2" s="18" t="s">
        <v>54</v>
      </c>
      <c r="AV2" s="17" t="s">
        <v>55</v>
      </c>
      <c r="AW2" s="19" t="s">
        <v>56</v>
      </c>
      <c r="AX2" s="19" t="s">
        <v>57</v>
      </c>
      <c r="AY2" s="19" t="s">
        <v>58</v>
      </c>
      <c r="AZ2" s="19" t="s">
        <v>59</v>
      </c>
      <c r="BA2" s="19" t="s">
        <v>60</v>
      </c>
      <c r="BB2" s="19" t="s">
        <v>61</v>
      </c>
      <c r="BC2" s="19" t="s">
        <v>62</v>
      </c>
      <c r="BD2" s="19" t="s">
        <v>63</v>
      </c>
      <c r="BE2" s="19" t="s">
        <v>64</v>
      </c>
      <c r="BF2" s="19" t="s">
        <v>65</v>
      </c>
      <c r="BG2" s="19" t="s">
        <v>66</v>
      </c>
      <c r="BH2" s="19" t="s">
        <v>67</v>
      </c>
      <c r="BI2" s="19" t="s">
        <v>68</v>
      </c>
      <c r="BJ2" s="19" t="s">
        <v>69</v>
      </c>
      <c r="BK2" s="19" t="s">
        <v>70</v>
      </c>
      <c r="BL2" s="19" t="s">
        <v>71</v>
      </c>
      <c r="BM2" s="19" t="s">
        <v>72</v>
      </c>
      <c r="BN2" s="19" t="s">
        <v>73</v>
      </c>
      <c r="BO2" s="19" t="s">
        <v>74</v>
      </c>
      <c r="BP2" s="19" t="s">
        <v>75</v>
      </c>
      <c r="BQ2" s="19" t="s">
        <v>76</v>
      </c>
      <c r="BR2" s="19" t="s">
        <v>77</v>
      </c>
      <c r="BS2" s="19" t="s">
        <v>78</v>
      </c>
      <c r="BT2" s="19" t="s">
        <v>79</v>
      </c>
      <c r="BU2" s="19" t="s">
        <v>80</v>
      </c>
      <c r="BV2" s="19" t="s">
        <v>81</v>
      </c>
      <c r="BW2" s="19" t="s">
        <v>82</v>
      </c>
      <c r="BX2" s="19" t="s">
        <v>83</v>
      </c>
      <c r="BY2" s="19" t="s">
        <v>84</v>
      </c>
      <c r="BZ2" s="19" t="s">
        <v>85</v>
      </c>
      <c r="CA2" s="19" t="s">
        <v>53</v>
      </c>
      <c r="CB2" s="19" t="s">
        <v>52</v>
      </c>
      <c r="CC2" s="19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55</v>
      </c>
      <c r="CP2" s="20" t="s">
        <v>56</v>
      </c>
      <c r="CQ2" s="20" t="s">
        <v>57</v>
      </c>
      <c r="CR2" s="20" t="s">
        <v>58</v>
      </c>
      <c r="CS2" s="20" t="s">
        <v>59</v>
      </c>
      <c r="CT2" s="20" t="s">
        <v>60</v>
      </c>
      <c r="CU2" s="20" t="s">
        <v>61</v>
      </c>
      <c r="CV2" s="20" t="s">
        <v>62</v>
      </c>
      <c r="CW2" s="20" t="s">
        <v>63</v>
      </c>
      <c r="CX2" s="20" t="s">
        <v>64</v>
      </c>
      <c r="CY2" s="20" t="s">
        <v>65</v>
      </c>
      <c r="CZ2" s="20" t="s">
        <v>66</v>
      </c>
      <c r="DA2" s="20" t="s">
        <v>68</v>
      </c>
      <c r="DB2" s="20" t="s">
        <v>79</v>
      </c>
      <c r="DC2" s="20" t="s">
        <v>80</v>
      </c>
      <c r="DD2" s="20" t="s">
        <v>82</v>
      </c>
      <c r="DE2" s="20" t="s">
        <v>83</v>
      </c>
      <c r="DF2" s="20" t="s">
        <v>85</v>
      </c>
      <c r="DG2" s="20" t="s">
        <v>53</v>
      </c>
      <c r="DH2" s="20" t="s">
        <v>52</v>
      </c>
      <c r="DI2" s="20" t="s">
        <v>55</v>
      </c>
      <c r="DJ2" s="21" t="s">
        <v>98</v>
      </c>
    </row>
    <row r="3" spans="1:114" s="2" customFormat="1" x14ac:dyDescent="0.2">
      <c r="A3">
        <v>284</v>
      </c>
      <c r="B3" s="1">
        <v>46</v>
      </c>
      <c r="C3" s="1">
        <v>1.0000000000000001E-5</v>
      </c>
      <c r="D3" s="1">
        <f>1500+273.15</f>
        <v>1773.15</v>
      </c>
      <c r="E3" s="1">
        <f>D3-273.15</f>
        <v>1500</v>
      </c>
      <c r="F3" s="1"/>
      <c r="G3" s="2">
        <v>4</v>
      </c>
      <c r="I3" s="1" t="s">
        <v>0</v>
      </c>
      <c r="J3" s="2">
        <v>0</v>
      </c>
      <c r="L3" s="1" t="s">
        <v>1</v>
      </c>
      <c r="M3" s="1"/>
      <c r="N3" s="2" t="s">
        <v>2</v>
      </c>
      <c r="O3" s="2" t="s">
        <v>3</v>
      </c>
      <c r="P3" s="2" t="s">
        <v>4</v>
      </c>
      <c r="Q3" s="2">
        <v>54.7</v>
      </c>
      <c r="R3" s="2">
        <v>0.15</v>
      </c>
      <c r="S3" s="2">
        <v>3.29</v>
      </c>
      <c r="V3" s="2">
        <v>0.12</v>
      </c>
      <c r="W3" s="2">
        <v>0.43</v>
      </c>
      <c r="AA3" s="2">
        <v>38.1</v>
      </c>
      <c r="AB3" s="2">
        <v>2.37</v>
      </c>
      <c r="AT3" s="2">
        <v>4.47</v>
      </c>
      <c r="AU3" s="1">
        <f t="shared" ref="AU3:AU9" si="0">AR3*0.5*15.994/18.9984+AS3*0.5*15.994/35.453+AT3*15.994/32.065</f>
        <v>2.2296329331046314</v>
      </c>
      <c r="AV3" s="3">
        <f t="shared" ref="AV3:AV9" si="1">SUM(Q3:AT3)-AU3</f>
        <v>101.40036706689537</v>
      </c>
      <c r="AW3" s="1">
        <v>15.1</v>
      </c>
      <c r="AX3" s="1"/>
      <c r="AY3" s="1"/>
      <c r="AZ3" s="1">
        <v>0.78</v>
      </c>
      <c r="BB3" s="1">
        <v>78.900000000000006</v>
      </c>
      <c r="BC3" s="1"/>
      <c r="BD3" s="1"/>
      <c r="BE3" s="1">
        <v>0.23</v>
      </c>
      <c r="BF3" s="1">
        <v>4.03</v>
      </c>
      <c r="BX3" s="2">
        <v>0.14000000000000001</v>
      </c>
      <c r="CO3" s="4">
        <f t="shared" ref="CO3:CO9" si="2">SUM(AW3:CN3)</f>
        <v>99.18</v>
      </c>
    </row>
    <row r="4" spans="1:114" s="2" customFormat="1" x14ac:dyDescent="0.2">
      <c r="A4">
        <v>285</v>
      </c>
      <c r="B4" s="1">
        <v>46</v>
      </c>
      <c r="C4" s="1">
        <v>1.0000000000000001E-5</v>
      </c>
      <c r="D4" s="1">
        <f>1450+273.15</f>
        <v>1723.15</v>
      </c>
      <c r="E4" s="1">
        <f t="shared" ref="E4:E9" si="3">D4-273.15</f>
        <v>1450</v>
      </c>
      <c r="F4" s="1"/>
      <c r="G4" s="2">
        <v>16</v>
      </c>
      <c r="I4" s="1" t="s">
        <v>0</v>
      </c>
      <c r="J4" s="2">
        <v>0</v>
      </c>
      <c r="L4" s="1" t="s">
        <v>1</v>
      </c>
      <c r="M4" s="1"/>
      <c r="N4" s="2" t="s">
        <v>2</v>
      </c>
      <c r="O4" s="2" t="s">
        <v>3</v>
      </c>
      <c r="P4" s="2" t="s">
        <v>4</v>
      </c>
      <c r="Q4" s="2">
        <v>57.8</v>
      </c>
      <c r="R4" s="2">
        <v>0.28000000000000003</v>
      </c>
      <c r="S4" s="2">
        <v>7.51</v>
      </c>
      <c r="T4" s="2">
        <v>0.06</v>
      </c>
      <c r="V4" s="2">
        <v>0.1</v>
      </c>
      <c r="W4" s="2">
        <v>0.34</v>
      </c>
      <c r="AA4" s="2">
        <v>27.3</v>
      </c>
      <c r="AB4" s="2">
        <v>6.27</v>
      </c>
      <c r="AT4" s="2">
        <v>0.72</v>
      </c>
      <c r="AU4" s="1">
        <f t="shared" si="0"/>
        <v>0.35913550600343053</v>
      </c>
      <c r="AV4" s="3">
        <f t="shared" si="1"/>
        <v>100.02086449399657</v>
      </c>
      <c r="AW4" s="2">
        <v>7.65</v>
      </c>
      <c r="AZ4" s="2">
        <v>0.92</v>
      </c>
      <c r="BB4" s="1">
        <v>85</v>
      </c>
      <c r="BE4" s="2">
        <v>0.23</v>
      </c>
      <c r="BF4" s="2">
        <v>4.8600000000000003</v>
      </c>
      <c r="BX4" s="2">
        <v>0.2</v>
      </c>
      <c r="CO4" s="4">
        <f t="shared" si="2"/>
        <v>98.86</v>
      </c>
    </row>
    <row r="5" spans="1:114" s="2" customFormat="1" x14ac:dyDescent="0.2">
      <c r="A5">
        <v>262</v>
      </c>
      <c r="B5" s="1">
        <v>46</v>
      </c>
      <c r="C5" s="1">
        <v>1.0000000000000001E-5</v>
      </c>
      <c r="D5" s="1">
        <f>1425+273.15</f>
        <v>1698.15</v>
      </c>
      <c r="E5" s="1">
        <f t="shared" si="3"/>
        <v>1425</v>
      </c>
      <c r="F5" s="1"/>
      <c r="G5" s="2">
        <v>20</v>
      </c>
      <c r="I5" s="1" t="s">
        <v>0</v>
      </c>
      <c r="J5" s="2">
        <v>0</v>
      </c>
      <c r="L5" s="1" t="s">
        <v>1</v>
      </c>
      <c r="M5" s="1"/>
      <c r="N5" s="2" t="s">
        <v>2</v>
      </c>
      <c r="O5" s="2" t="s">
        <v>3</v>
      </c>
      <c r="P5" s="2" t="s">
        <v>4</v>
      </c>
      <c r="Q5" s="2">
        <v>52.7</v>
      </c>
      <c r="R5" s="2">
        <v>0.21</v>
      </c>
      <c r="S5" s="2">
        <v>13.5</v>
      </c>
      <c r="V5" s="2">
        <v>0.25</v>
      </c>
      <c r="W5" s="2">
        <v>0.12</v>
      </c>
      <c r="AA5" s="2">
        <v>19.100000000000001</v>
      </c>
      <c r="AB5" s="2">
        <v>11.7</v>
      </c>
      <c r="AT5" s="2">
        <v>4.3600000000000003</v>
      </c>
      <c r="AU5" s="1">
        <f t="shared" si="0"/>
        <v>2.1747650085763297</v>
      </c>
      <c r="AV5" s="3">
        <f t="shared" si="1"/>
        <v>99.765234991423668</v>
      </c>
      <c r="AW5" s="2">
        <v>0.82</v>
      </c>
      <c r="BB5" s="1">
        <v>92.7</v>
      </c>
      <c r="BF5" s="2">
        <v>2.0699999999999998</v>
      </c>
      <c r="BZ5" s="2">
        <v>3.3</v>
      </c>
      <c r="CO5" s="4">
        <f t="shared" si="2"/>
        <v>98.889999999999986</v>
      </c>
    </row>
    <row r="6" spans="1:114" s="2" customFormat="1" x14ac:dyDescent="0.2">
      <c r="A6">
        <v>269</v>
      </c>
      <c r="B6" s="1">
        <v>46</v>
      </c>
      <c r="C6" s="1">
        <v>1.0000000000000001E-5</v>
      </c>
      <c r="D6" s="1">
        <f>1400+273.15</f>
        <v>1673.15</v>
      </c>
      <c r="E6" s="1">
        <f t="shared" si="3"/>
        <v>1400</v>
      </c>
      <c r="F6" s="1"/>
      <c r="G6" s="2">
        <v>24</v>
      </c>
      <c r="I6" s="1" t="s">
        <v>0</v>
      </c>
      <c r="J6" s="2">
        <v>0</v>
      </c>
      <c r="L6" s="1" t="s">
        <v>1</v>
      </c>
      <c r="M6" s="1"/>
      <c r="N6" s="2" t="s">
        <v>2</v>
      </c>
      <c r="O6" s="2" t="s">
        <v>3</v>
      </c>
      <c r="P6" s="2" t="s">
        <v>4</v>
      </c>
      <c r="Q6" s="2">
        <v>52.4</v>
      </c>
      <c r="R6" s="2">
        <v>0.16</v>
      </c>
      <c r="S6" s="2">
        <v>13.7</v>
      </c>
      <c r="V6" s="2">
        <v>0.32</v>
      </c>
      <c r="W6" s="2">
        <v>0.19</v>
      </c>
      <c r="AA6" s="2">
        <v>19.5</v>
      </c>
      <c r="AB6" s="2">
        <v>11.3</v>
      </c>
      <c r="AT6" s="2">
        <v>4.1399999999999997</v>
      </c>
      <c r="AU6" s="1">
        <f t="shared" si="0"/>
        <v>2.0650291595197254</v>
      </c>
      <c r="AV6" s="3">
        <f t="shared" si="1"/>
        <v>99.644970840480255</v>
      </c>
      <c r="AW6" s="2">
        <v>2.12</v>
      </c>
      <c r="BB6" s="1">
        <v>89.6</v>
      </c>
      <c r="BF6" s="2">
        <v>4.58</v>
      </c>
      <c r="BX6" s="2">
        <v>0.92</v>
      </c>
      <c r="BZ6" s="2">
        <v>1.8</v>
      </c>
      <c r="CA6" s="2">
        <v>0.36</v>
      </c>
      <c r="CO6" s="4">
        <f t="shared" si="2"/>
        <v>99.38</v>
      </c>
    </row>
    <row r="7" spans="1:114" s="2" customFormat="1" x14ac:dyDescent="0.2">
      <c r="A7">
        <v>278</v>
      </c>
      <c r="B7" s="1">
        <v>46</v>
      </c>
      <c r="C7" s="1">
        <v>1.0000000000000001E-5</v>
      </c>
      <c r="D7" s="1">
        <f>1300+273.15</f>
        <v>1573.15</v>
      </c>
      <c r="E7" s="1">
        <f t="shared" si="3"/>
        <v>1300</v>
      </c>
      <c r="F7" s="1"/>
      <c r="G7" s="2">
        <v>24</v>
      </c>
      <c r="I7" s="1" t="s">
        <v>0</v>
      </c>
      <c r="J7" s="2">
        <v>0</v>
      </c>
      <c r="L7" s="1" t="s">
        <v>1</v>
      </c>
      <c r="M7" s="1"/>
      <c r="N7" s="2" t="s">
        <v>2</v>
      </c>
      <c r="O7" s="2" t="s">
        <v>3</v>
      </c>
      <c r="P7" s="2" t="s">
        <v>4</v>
      </c>
      <c r="Q7" s="2">
        <v>59.3</v>
      </c>
      <c r="S7" s="2">
        <v>13.9</v>
      </c>
      <c r="T7" s="2">
        <v>0.09</v>
      </c>
      <c r="V7" s="2">
        <v>0.5</v>
      </c>
      <c r="W7" s="2">
        <v>7.0000000000000007E-2</v>
      </c>
      <c r="AA7" s="2">
        <v>14.3</v>
      </c>
      <c r="AB7" s="2">
        <v>9.73</v>
      </c>
      <c r="AE7" s="2">
        <v>0.23</v>
      </c>
      <c r="AF7" s="2">
        <v>0.08</v>
      </c>
      <c r="AT7" s="2">
        <v>2.12</v>
      </c>
      <c r="AU7" s="1">
        <f t="shared" si="0"/>
        <v>1.0574545454545454</v>
      </c>
      <c r="AV7" s="3">
        <f t="shared" si="1"/>
        <v>99.26254545454546</v>
      </c>
      <c r="AW7" s="2">
        <v>4.6900000000000004</v>
      </c>
      <c r="AZ7" s="2">
        <v>0.19</v>
      </c>
      <c r="BB7" s="1">
        <v>87</v>
      </c>
      <c r="BE7" s="2">
        <v>0.37</v>
      </c>
      <c r="BF7" s="2">
        <v>6.51</v>
      </c>
      <c r="BX7" s="2">
        <v>0.12</v>
      </c>
      <c r="CO7" s="4">
        <f t="shared" si="2"/>
        <v>98.88000000000001</v>
      </c>
    </row>
    <row r="8" spans="1:114" s="2" customFormat="1" x14ac:dyDescent="0.2">
      <c r="A8">
        <v>261</v>
      </c>
      <c r="B8" s="1">
        <v>46</v>
      </c>
      <c r="C8" s="1">
        <v>1.0000000000000001E-5</v>
      </c>
      <c r="D8" s="1">
        <f>1200+273.15</f>
        <v>1473.15</v>
      </c>
      <c r="E8" s="1">
        <f t="shared" si="3"/>
        <v>1200</v>
      </c>
      <c r="F8" s="1"/>
      <c r="G8" s="2">
        <v>24</v>
      </c>
      <c r="I8" s="1" t="s">
        <v>0</v>
      </c>
      <c r="J8" s="2">
        <v>0</v>
      </c>
      <c r="L8" s="1" t="s">
        <v>1</v>
      </c>
      <c r="M8" s="1"/>
      <c r="N8" s="2" t="s">
        <v>2</v>
      </c>
      <c r="O8" s="2" t="s">
        <v>3</v>
      </c>
      <c r="P8" s="2" t="s">
        <v>4</v>
      </c>
      <c r="Q8" s="2">
        <v>67.2</v>
      </c>
      <c r="S8" s="2">
        <v>14</v>
      </c>
      <c r="V8" s="2">
        <v>0.55000000000000004</v>
      </c>
      <c r="AA8" s="2">
        <v>6.48</v>
      </c>
      <c r="AB8" s="2">
        <v>6.79</v>
      </c>
      <c r="AE8" s="2">
        <v>2.31</v>
      </c>
      <c r="AF8" s="2">
        <v>0.46</v>
      </c>
      <c r="AT8" s="2">
        <v>1.28</v>
      </c>
      <c r="AU8" s="1">
        <f t="shared" si="0"/>
        <v>0.63846312178387654</v>
      </c>
      <c r="AV8" s="3">
        <f t="shared" si="1"/>
        <v>98.431536878216136</v>
      </c>
      <c r="AW8" s="2">
        <v>5.16</v>
      </c>
      <c r="AZ8" s="2">
        <v>7.0000000000000007E-2</v>
      </c>
      <c r="BB8" s="1">
        <v>87.6</v>
      </c>
      <c r="BE8" s="2">
        <v>0.35</v>
      </c>
      <c r="BF8" s="2">
        <v>6.65</v>
      </c>
      <c r="BX8" s="2">
        <v>0.19</v>
      </c>
      <c r="CO8" s="2">
        <f t="shared" si="2"/>
        <v>100.02</v>
      </c>
    </row>
    <row r="9" spans="1:114" s="2" customFormat="1" x14ac:dyDescent="0.2">
      <c r="A9">
        <v>291</v>
      </c>
      <c r="B9" s="1">
        <v>46</v>
      </c>
      <c r="C9" s="1">
        <v>1.0000000000000001E-5</v>
      </c>
      <c r="D9" s="1">
        <f>1100+273.15</f>
        <v>1373.15</v>
      </c>
      <c r="E9" s="1">
        <f t="shared" si="3"/>
        <v>1100</v>
      </c>
      <c r="F9" s="1"/>
      <c r="G9" s="2">
        <v>24</v>
      </c>
      <c r="I9" s="1" t="s">
        <v>0</v>
      </c>
      <c r="J9" s="2">
        <v>0</v>
      </c>
      <c r="L9" s="1" t="s">
        <v>1</v>
      </c>
      <c r="M9" s="1"/>
      <c r="N9" s="2" t="s">
        <v>2</v>
      </c>
      <c r="O9" s="2" t="s">
        <v>3</v>
      </c>
      <c r="P9" s="2" t="s">
        <v>4</v>
      </c>
      <c r="Q9" s="2">
        <v>75.5</v>
      </c>
      <c r="S9" s="2">
        <v>14.1</v>
      </c>
      <c r="V9" s="2">
        <v>0.56000000000000005</v>
      </c>
      <c r="AA9" s="2">
        <v>1.92</v>
      </c>
      <c r="AB9" s="2">
        <v>2.44</v>
      </c>
      <c r="AE9" s="2">
        <v>3.1</v>
      </c>
      <c r="AF9" s="2">
        <v>0.71</v>
      </c>
      <c r="AT9" s="2">
        <v>0.56999999999999995</v>
      </c>
      <c r="AU9" s="1">
        <f t="shared" si="0"/>
        <v>0.28431560891938251</v>
      </c>
      <c r="AV9" s="3">
        <f t="shared" si="1"/>
        <v>98.615684391080592</v>
      </c>
      <c r="AW9" s="2">
        <v>3.04</v>
      </c>
      <c r="BB9" s="1">
        <v>89</v>
      </c>
      <c r="BE9" s="2">
        <v>0.32</v>
      </c>
      <c r="BF9" s="2">
        <v>5.96</v>
      </c>
      <c r="BX9" s="2">
        <v>0.31</v>
      </c>
      <c r="CO9" s="2">
        <f t="shared" si="2"/>
        <v>98.63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2021-02-04T23:33:33Z</dcterms:created>
  <dcterms:modified xsi:type="dcterms:W3CDTF">2021-02-04T23:41:23Z</dcterms:modified>
</cp:coreProperties>
</file>