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mi\Dropbox (MIT)\Cane Project\Intersection Point Analysis\Gruben Stroke\"/>
    </mc:Choice>
  </mc:AlternateContent>
  <xr:revisionPtr revIDLastSave="0" documentId="13_ncr:1_{C5C9C95B-759D-4914-A200-C3BF41AA9A84}" xr6:coauthVersionLast="36" xr6:coauthVersionMax="47" xr10:uidLastSave="{00000000-0000-0000-0000-000000000000}"/>
  <bookViews>
    <workbookView xWindow="0" yWindow="0" windowWidth="18960" windowHeight="9300" activeTab="2" xr2:uid="{00000000-000D-0000-FFFF-FFFF00000000}"/>
  </bookViews>
  <sheets>
    <sheet name="stroke v control zIP" sheetId="1" r:id="rId1"/>
    <sheet name="updated 1-Oct-2021" sheetId="2" r:id="rId2"/>
    <sheet name="Average" sheetId="3" r:id="rId3"/>
  </sheets>
  <calcPr calcId="191029"/>
</workbook>
</file>

<file path=xl/calcChain.xml><?xml version="1.0" encoding="utf-8"?>
<calcChain xmlns="http://schemas.openxmlformats.org/spreadsheetml/2006/main">
  <c r="P21" i="1" l="1"/>
  <c r="P22" i="1"/>
  <c r="P23" i="1"/>
  <c r="P24" i="1"/>
  <c r="P25" i="1"/>
  <c r="P26" i="1"/>
  <c r="P27" i="1"/>
  <c r="P28" i="1"/>
  <c r="P29" i="1"/>
  <c r="P20" i="1"/>
  <c r="S21" i="1"/>
  <c r="S22" i="1"/>
  <c r="S23" i="1"/>
  <c r="S24" i="1"/>
  <c r="S25" i="1"/>
  <c r="S26" i="1"/>
  <c r="S27" i="1"/>
  <c r="S28" i="1"/>
  <c r="S29" i="1"/>
  <c r="S20" i="1"/>
  <c r="M21" i="1"/>
  <c r="M22" i="1"/>
  <c r="M23" i="1"/>
  <c r="M24" i="1"/>
  <c r="M25" i="1"/>
  <c r="M26" i="1"/>
  <c r="M27" i="1"/>
  <c r="M28" i="1"/>
  <c r="M29" i="1"/>
  <c r="M20" i="1"/>
  <c r="J21" i="1"/>
  <c r="J20" i="1"/>
  <c r="J22" i="1"/>
  <c r="J23" i="1"/>
  <c r="J24" i="1"/>
  <c r="J25" i="1"/>
  <c r="J26" i="1"/>
  <c r="J27" i="1"/>
  <c r="J28" i="1"/>
  <c r="J29" i="1"/>
  <c r="AC22" i="2"/>
  <c r="AC23" i="2"/>
  <c r="AC24" i="2"/>
  <c r="AC25" i="2"/>
  <c r="AC26" i="2"/>
  <c r="AC27" i="2"/>
  <c r="AC28" i="2"/>
  <c r="AC29" i="2"/>
  <c r="AC30" i="2"/>
  <c r="AC31" i="2"/>
  <c r="AC32" i="2"/>
  <c r="AC33" i="2"/>
  <c r="AB23" i="2"/>
  <c r="AB24" i="2"/>
  <c r="AB25" i="2"/>
  <c r="AB26" i="2"/>
  <c r="AB27" i="2"/>
  <c r="AB28" i="2"/>
  <c r="AB29" i="2"/>
  <c r="AB30" i="2"/>
  <c r="AB31" i="2"/>
  <c r="AB32" i="2"/>
  <c r="AB33" i="2"/>
  <c r="AB22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Z32" i="2"/>
  <c r="Z33" i="2"/>
  <c r="Z23" i="2"/>
  <c r="Z24" i="2"/>
  <c r="Z25" i="2"/>
  <c r="Z26" i="2"/>
  <c r="Z27" i="2"/>
  <c r="Z28" i="2"/>
  <c r="Z29" i="2"/>
  <c r="Z30" i="2"/>
  <c r="Z31" i="2"/>
  <c r="Z22" i="2"/>
  <c r="D20" i="1"/>
  <c r="B20" i="1"/>
  <c r="X9" i="1" l="1"/>
  <c r="X10" i="1"/>
  <c r="X11" i="1"/>
  <c r="X12" i="1"/>
  <c r="X13" i="1"/>
  <c r="X14" i="1"/>
  <c r="X15" i="1"/>
  <c r="X16" i="1"/>
  <c r="X17" i="1"/>
  <c r="X18" i="1"/>
  <c r="X19" i="1"/>
  <c r="X8" i="1"/>
  <c r="W9" i="1" l="1"/>
  <c r="W10" i="1"/>
  <c r="W11" i="1"/>
  <c r="W12" i="1"/>
  <c r="W13" i="1"/>
  <c r="W14" i="1"/>
  <c r="W15" i="1"/>
  <c r="W16" i="1"/>
  <c r="W17" i="1"/>
  <c r="W18" i="1"/>
  <c r="W19" i="1"/>
  <c r="W8" i="1"/>
  <c r="AA8" i="2" l="1"/>
  <c r="AA9" i="2"/>
  <c r="AA10" i="2"/>
  <c r="AA11" i="2"/>
  <c r="AA12" i="2"/>
  <c r="AA13" i="2"/>
  <c r="AA14" i="2"/>
  <c r="AA15" i="2"/>
  <c r="AA16" i="2"/>
  <c r="AA17" i="2"/>
  <c r="AC9" i="2"/>
  <c r="AC10" i="2"/>
  <c r="AC11" i="2"/>
  <c r="AC12" i="2"/>
  <c r="AC13" i="2"/>
  <c r="AC14" i="2"/>
  <c r="AC15" i="2"/>
  <c r="AC16" i="2"/>
  <c r="AC17" i="2"/>
  <c r="AC18" i="2"/>
  <c r="AC19" i="2"/>
  <c r="AC8" i="2"/>
  <c r="AB9" i="2"/>
  <c r="AB10" i="2"/>
  <c r="AB11" i="2"/>
  <c r="AB12" i="2"/>
  <c r="AB13" i="2"/>
  <c r="AB14" i="2"/>
  <c r="AB15" i="2"/>
  <c r="AB16" i="2"/>
  <c r="AB17" i="2"/>
  <c r="AB18" i="2"/>
  <c r="AB19" i="2"/>
  <c r="AB8" i="2"/>
  <c r="AA18" i="2"/>
  <c r="AA19" i="2"/>
  <c r="Z9" i="2"/>
  <c r="Z10" i="2"/>
  <c r="Z11" i="2"/>
  <c r="Z12" i="2"/>
  <c r="Z13" i="2"/>
  <c r="Z14" i="2"/>
  <c r="Z15" i="2"/>
  <c r="Z16" i="2"/>
  <c r="Z17" i="2"/>
  <c r="Z18" i="2"/>
  <c r="Z19" i="2"/>
  <c r="Z8" i="2"/>
  <c r="B3" i="3"/>
  <c r="I4" i="3"/>
  <c r="I5" i="3"/>
  <c r="I6" i="3"/>
  <c r="I7" i="3"/>
  <c r="I8" i="3"/>
  <c r="I9" i="3"/>
  <c r="I10" i="3"/>
  <c r="I11" i="3"/>
  <c r="I12" i="3"/>
  <c r="I13" i="3"/>
  <c r="I14" i="3"/>
  <c r="I3" i="3"/>
  <c r="H4" i="3"/>
  <c r="H5" i="3"/>
  <c r="H6" i="3"/>
  <c r="H7" i="3"/>
  <c r="H8" i="3"/>
  <c r="H9" i="3"/>
  <c r="H10" i="3"/>
  <c r="H11" i="3"/>
  <c r="H12" i="3"/>
  <c r="H13" i="3"/>
  <c r="H14" i="3"/>
  <c r="H3" i="3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E4" i="3"/>
  <c r="E5" i="3"/>
  <c r="E6" i="3"/>
  <c r="E7" i="3"/>
  <c r="E8" i="3"/>
  <c r="E9" i="3"/>
  <c r="E10" i="3"/>
  <c r="E11" i="3"/>
  <c r="E12" i="3"/>
  <c r="E13" i="3"/>
  <c r="E14" i="3"/>
  <c r="E3" i="3"/>
  <c r="D4" i="3"/>
  <c r="D5" i="3"/>
  <c r="D6" i="3"/>
  <c r="D7" i="3"/>
  <c r="D8" i="3"/>
  <c r="D9" i="3"/>
  <c r="D10" i="3"/>
  <c r="D11" i="3"/>
  <c r="D12" i="3"/>
  <c r="D13" i="3"/>
  <c r="D14" i="3"/>
  <c r="D3" i="3"/>
  <c r="C4" i="3"/>
  <c r="C5" i="3"/>
  <c r="C6" i="3"/>
  <c r="C7" i="3"/>
  <c r="C8" i="3"/>
  <c r="C9" i="3"/>
  <c r="C10" i="3"/>
  <c r="C11" i="3"/>
  <c r="C12" i="3"/>
  <c r="C13" i="3"/>
  <c r="C14" i="3"/>
  <c r="C3" i="3"/>
  <c r="B14" i="3"/>
  <c r="B4" i="3"/>
  <c r="B5" i="3"/>
  <c r="B6" i="3"/>
  <c r="B7" i="3"/>
  <c r="B8" i="3"/>
  <c r="B9" i="3"/>
  <c r="B10" i="3"/>
  <c r="B11" i="3"/>
  <c r="B12" i="3"/>
  <c r="B13" i="3"/>
</calcChain>
</file>

<file path=xl/sharedStrings.xml><?xml version="1.0" encoding="utf-8"?>
<sst xmlns="http://schemas.openxmlformats.org/spreadsheetml/2006/main" count="85" uniqueCount="44">
  <si>
    <t>f(Hz)</t>
  </si>
  <si>
    <t>zIP (fraction of CM height)</t>
  </si>
  <si>
    <t>mean</t>
  </si>
  <si>
    <t>young dominant</t>
  </si>
  <si>
    <t>young non-dominant</t>
  </si>
  <si>
    <t>old dominant</t>
  </si>
  <si>
    <t>old non-dominant</t>
  </si>
  <si>
    <t>mn-sd</t>
  </si>
  <si>
    <t>mn+sd</t>
  </si>
  <si>
    <t>paretic (n=9)</t>
  </si>
  <si>
    <t>non-paretic (n=9)</t>
  </si>
  <si>
    <t>control (n=49)</t>
  </si>
  <si>
    <t>This page shows each of nine post-stroke participants.</t>
  </si>
  <si>
    <t>The paretic limb is red, the non-paretic limb is green.</t>
  </si>
  <si>
    <t>frequency</t>
  </si>
  <si>
    <t>Hz</t>
  </si>
  <si>
    <t>subject #</t>
  </si>
  <si>
    <t>paretic</t>
  </si>
  <si>
    <t>non-par</t>
  </si>
  <si>
    <t>These plots show the mean +/- standard deviation as shaded areas.</t>
  </si>
  <si>
    <t>This data includes more outliers than next page.</t>
  </si>
  <si>
    <t>This page has each participant's two 15 s trials combined after removing VAF&lt;80% and then smoothing with spline.</t>
  </si>
  <si>
    <t>Conclusion:</t>
  </si>
  <si>
    <t>Individual subject data (subject 0, 1, ..., 8)</t>
  </si>
  <si>
    <t>All 9 subjects</t>
  </si>
  <si>
    <t>Excluding subject 2 and 5</t>
  </si>
  <si>
    <t>7 of the 9 subjects (not 2 and 5) show that sagittal-plane zIP is statistically higher in the non-paretic leg compared to the paretic leg (see lower left figure below).</t>
  </si>
  <si>
    <t>Including all 9 subjects yields a significantly higher NP than P at frequencies 2.15 and higher. No difference at 0.56, 1.15, and 1.65 Hz. (see upper left figure below)</t>
  </si>
  <si>
    <t>Young and old control subjects (n=49) have no significant difference between legs.</t>
  </si>
  <si>
    <t xml:space="preserve">zIP is signicantly higher in old than young (at all frequencies) </t>
  </si>
  <si>
    <t>nonparetic</t>
  </si>
  <si>
    <t>old dom</t>
  </si>
  <si>
    <t>young dom</t>
  </si>
  <si>
    <t>young nondom</t>
  </si>
  <si>
    <t>old nondom</t>
  </si>
  <si>
    <t>paretic (minus sub 2+5)</t>
  </si>
  <si>
    <t>nonparetic (minus sub 2+5)</t>
  </si>
  <si>
    <t>young (average of dom+nondom)</t>
  </si>
  <si>
    <t>young_ave</t>
  </si>
  <si>
    <t>old_ave</t>
  </si>
  <si>
    <t>sd paretic</t>
  </si>
  <si>
    <t>std nonpar</t>
  </si>
  <si>
    <t>sd paretic min 2 and 5</t>
  </si>
  <si>
    <t>sd nonparetic min 2 and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</si>
</sst>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5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Paretic (n=7)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'updated 1-Oct-2021'!$G$8:$G$17</c:f>
              <c:numCache>
                <c:formatCode>General</c:formatCode>
                <c:ptCount val="10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</c:numCache>
            </c:numRef>
          </c:cat>
          <c:val>
            <c:numRef>
              <c:f>'updated 1-Oct-2021'!$AB$8:$AB$17</c:f>
              <c:numCache>
                <c:formatCode>General</c:formatCode>
                <c:ptCount val="10"/>
                <c:pt idx="0">
                  <c:v>1.8249785714285713</c:v>
                </c:pt>
                <c:pt idx="1">
                  <c:v>1.2231572857142854</c:v>
                </c:pt>
                <c:pt idx="2">
                  <c:v>1.0091557142857144</c:v>
                </c:pt>
                <c:pt idx="3">
                  <c:v>0.84697071428571413</c:v>
                </c:pt>
                <c:pt idx="4">
                  <c:v>0.79005471428571439</c:v>
                </c:pt>
                <c:pt idx="5">
                  <c:v>0.69083357142857149</c:v>
                </c:pt>
                <c:pt idx="6">
                  <c:v>0.60064857142857142</c:v>
                </c:pt>
                <c:pt idx="7">
                  <c:v>0.57280414285714287</c:v>
                </c:pt>
                <c:pt idx="8">
                  <c:v>0.54554000000000002</c:v>
                </c:pt>
                <c:pt idx="9">
                  <c:v>0.51824728571428569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8-467D-B3D9-1C89E484D7AC}"/>
            </c:ext>
          </c:extLst>
        </c:ser>
        <c:ser>
          <c:idx val="1"/>
          <c:order val="1"/>
          <c:tx>
            <c:v>Non-Paretic (n=7)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'updated 1-Oct-2021'!$G$8:$G$17</c:f>
              <c:numCache>
                <c:formatCode>General</c:formatCode>
                <c:ptCount val="10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</c:numCache>
            </c:numRef>
          </c:cat>
          <c:val>
            <c:numRef>
              <c:f>'updated 1-Oct-2021'!$AC$8:$AC$17</c:f>
              <c:numCache>
                <c:formatCode>General</c:formatCode>
                <c:ptCount val="10"/>
                <c:pt idx="0">
                  <c:v>2.2075899999999997</c:v>
                </c:pt>
                <c:pt idx="1">
                  <c:v>1.6566571428571426</c:v>
                </c:pt>
                <c:pt idx="2">
                  <c:v>1.4755585714285715</c:v>
                </c:pt>
                <c:pt idx="3">
                  <c:v>1.3361414285714284</c:v>
                </c:pt>
                <c:pt idx="4">
                  <c:v>1.2993405714285713</c:v>
                </c:pt>
                <c:pt idx="5">
                  <c:v>1.2178407142857142</c:v>
                </c:pt>
                <c:pt idx="6">
                  <c:v>1.1397868571428571</c:v>
                </c:pt>
                <c:pt idx="7">
                  <c:v>1.1199267142857143</c:v>
                </c:pt>
                <c:pt idx="8">
                  <c:v>1.0966910000000001</c:v>
                </c:pt>
                <c:pt idx="9">
                  <c:v>1.1132169999999999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8-467D-B3D9-1C89E484D7AC}"/>
            </c:ext>
          </c:extLst>
        </c:ser>
        <c:ser>
          <c:idx val="2"/>
          <c:order val="2"/>
          <c:tx>
            <c:v>Young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'updated 1-Oct-2021'!$G$8:$G$17</c:f>
              <c:numCache>
                <c:formatCode>General</c:formatCode>
                <c:ptCount val="10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</c:numCache>
            </c:numRef>
          </c:cat>
          <c:val>
            <c:numRef>
              <c:f>'updated 1-Oct-2021'!$AD$8:$AD$17</c:f>
              <c:numCache>
                <c:formatCode>General</c:formatCode>
                <c:ptCount val="10"/>
                <c:pt idx="0">
                  <c:v>1.7194849999999999</c:v>
                </c:pt>
                <c:pt idx="1">
                  <c:v>1.1619999999999999</c:v>
                </c:pt>
                <c:pt idx="2">
                  <c:v>0.97073000000000009</c:v>
                </c:pt>
                <c:pt idx="3">
                  <c:v>0.83377000000000001</c:v>
                </c:pt>
                <c:pt idx="4">
                  <c:v>0.74959500000000001</c:v>
                </c:pt>
                <c:pt idx="5">
                  <c:v>0.7054450000000001</c:v>
                </c:pt>
                <c:pt idx="6">
                  <c:v>0.65347500000000003</c:v>
                </c:pt>
                <c:pt idx="7">
                  <c:v>0.62535999999999992</c:v>
                </c:pt>
                <c:pt idx="8">
                  <c:v>0.63498999999999994</c:v>
                </c:pt>
                <c:pt idx="9">
                  <c:v>0.625135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8-467D-B3D9-1C89E484D7AC}"/>
            </c:ext>
          </c:extLst>
        </c:ser>
        <c:ser>
          <c:idx val="3"/>
          <c:order val="3"/>
          <c:tx>
            <c:v>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'updated 1-Oct-2021'!$AE$8:$AE$17</c:f>
              <c:numCache>
                <c:formatCode>General</c:formatCode>
                <c:ptCount val="10"/>
                <c:pt idx="0">
                  <c:v>1.85039</c:v>
                </c:pt>
                <c:pt idx="1">
                  <c:v>1.3517649999999999</c:v>
                </c:pt>
                <c:pt idx="2">
                  <c:v>1.10554</c:v>
                </c:pt>
                <c:pt idx="3">
                  <c:v>0.96303000000000005</c:v>
                </c:pt>
                <c:pt idx="4">
                  <c:v>0.879915</c:v>
                </c:pt>
                <c:pt idx="5">
                  <c:v>0.85949500000000001</c:v>
                </c:pt>
                <c:pt idx="6">
                  <c:v>0.79145500000000002</c:v>
                </c:pt>
                <c:pt idx="7">
                  <c:v>0.75578999999999996</c:v>
                </c:pt>
                <c:pt idx="8">
                  <c:v>0.92019499999999999</c:v>
                </c:pt>
                <c:pt idx="9">
                  <c:v>0.87936999999999999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1-4B24-B112-FA312D848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10767"/>
        <c:axId val="872976559"/>
      </c:lineChart>
      <c:catAx>
        <c:axId val="87331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76559"/>
        <c:crosses val="autoZero"/>
        <c:auto val="1"/>
        <c:lblAlgn val="ctr"/>
        <c:lblOffset val="100"/>
        <c:noMultiLvlLbl val="0"/>
      </c:catAx>
      <c:valAx>
        <c:axId val="872976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IP Height (Fraction of CoM)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10767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Paretic (n=7)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'updated 1-Oct-2021'!$G$8:$G$17</c:f>
              <c:numCache>
                <c:formatCode>General</c:formatCode>
                <c:ptCount val="10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</c:numCache>
            </c:numRef>
          </c:cat>
          <c:val>
            <c:numRef>
              <c:f>'updated 1-Oct-2021'!$AB$8:$AB$17</c:f>
              <c:numCache>
                <c:formatCode>General</c:formatCode>
                <c:ptCount val="10"/>
                <c:pt idx="0">
                  <c:v>1.8249785714285713</c:v>
                </c:pt>
                <c:pt idx="1">
                  <c:v>1.2231572857142854</c:v>
                </c:pt>
                <c:pt idx="2">
                  <c:v>1.0091557142857144</c:v>
                </c:pt>
                <c:pt idx="3">
                  <c:v>0.84697071428571413</c:v>
                </c:pt>
                <c:pt idx="4">
                  <c:v>0.79005471428571439</c:v>
                </c:pt>
                <c:pt idx="5">
                  <c:v>0.69083357142857149</c:v>
                </c:pt>
                <c:pt idx="6">
                  <c:v>0.60064857142857142</c:v>
                </c:pt>
                <c:pt idx="7">
                  <c:v>0.57280414285714287</c:v>
                </c:pt>
                <c:pt idx="8">
                  <c:v>0.54554000000000002</c:v>
                </c:pt>
                <c:pt idx="9">
                  <c:v>0.51824728571428569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7-48E7-83EE-B1124DB6F828}"/>
            </c:ext>
          </c:extLst>
        </c:ser>
        <c:ser>
          <c:idx val="1"/>
          <c:order val="1"/>
          <c:tx>
            <c:v>Non-Paretic (n=7)</c:v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'updated 1-Oct-2021'!$G$8:$G$17</c:f>
              <c:numCache>
                <c:formatCode>General</c:formatCode>
                <c:ptCount val="10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</c:numCache>
            </c:numRef>
          </c:cat>
          <c:val>
            <c:numRef>
              <c:f>'updated 1-Oct-2021'!$AC$8:$AC$17</c:f>
              <c:numCache>
                <c:formatCode>General</c:formatCode>
                <c:ptCount val="10"/>
                <c:pt idx="0">
                  <c:v>2.2075899999999997</c:v>
                </c:pt>
                <c:pt idx="1">
                  <c:v>1.6566571428571426</c:v>
                </c:pt>
                <c:pt idx="2">
                  <c:v>1.4755585714285715</c:v>
                </c:pt>
                <c:pt idx="3">
                  <c:v>1.3361414285714284</c:v>
                </c:pt>
                <c:pt idx="4">
                  <c:v>1.2993405714285713</c:v>
                </c:pt>
                <c:pt idx="5">
                  <c:v>1.2178407142857142</c:v>
                </c:pt>
                <c:pt idx="6">
                  <c:v>1.1397868571428571</c:v>
                </c:pt>
                <c:pt idx="7">
                  <c:v>1.1199267142857143</c:v>
                </c:pt>
                <c:pt idx="8">
                  <c:v>1.0966910000000001</c:v>
                </c:pt>
                <c:pt idx="9">
                  <c:v>1.1132169999999999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7-48E7-83EE-B1124DB6F828}"/>
            </c:ext>
          </c:extLst>
        </c:ser>
        <c:ser>
          <c:idx val="2"/>
          <c:order val="2"/>
          <c:tx>
            <c:v>Young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'updated 1-Oct-2021'!$G$8:$G$17</c:f>
              <c:numCache>
                <c:formatCode>General</c:formatCode>
                <c:ptCount val="10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</c:numCache>
            </c:numRef>
          </c:cat>
          <c:val>
            <c:numRef>
              <c:f>'updated 1-Oct-2021'!$AD$8:$AD$17</c:f>
              <c:numCache>
                <c:formatCode>General</c:formatCode>
                <c:ptCount val="10"/>
                <c:pt idx="0">
                  <c:v>1.7194849999999999</c:v>
                </c:pt>
                <c:pt idx="1">
                  <c:v>1.1619999999999999</c:v>
                </c:pt>
                <c:pt idx="2">
                  <c:v>0.97073000000000009</c:v>
                </c:pt>
                <c:pt idx="3">
                  <c:v>0.83377000000000001</c:v>
                </c:pt>
                <c:pt idx="4">
                  <c:v>0.74959500000000001</c:v>
                </c:pt>
                <c:pt idx="5">
                  <c:v>0.7054450000000001</c:v>
                </c:pt>
                <c:pt idx="6">
                  <c:v>0.65347500000000003</c:v>
                </c:pt>
                <c:pt idx="7">
                  <c:v>0.62535999999999992</c:v>
                </c:pt>
                <c:pt idx="8">
                  <c:v>0.63498999999999994</c:v>
                </c:pt>
                <c:pt idx="9">
                  <c:v>0.625135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8E7-83EE-B1124DB6F828}"/>
            </c:ext>
          </c:extLst>
        </c:ser>
        <c:ser>
          <c:idx val="3"/>
          <c:order val="3"/>
          <c:tx>
            <c:v>Old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'updated 1-Oct-2021'!$AE$8:$AE$17</c:f>
              <c:numCache>
                <c:formatCode>General</c:formatCode>
                <c:ptCount val="10"/>
                <c:pt idx="0">
                  <c:v>1.85039</c:v>
                </c:pt>
                <c:pt idx="1">
                  <c:v>1.3517649999999999</c:v>
                </c:pt>
                <c:pt idx="2">
                  <c:v>1.10554</c:v>
                </c:pt>
                <c:pt idx="3">
                  <c:v>0.96303000000000005</c:v>
                </c:pt>
                <c:pt idx="4">
                  <c:v>0.879915</c:v>
                </c:pt>
                <c:pt idx="5">
                  <c:v>0.85949500000000001</c:v>
                </c:pt>
                <c:pt idx="6">
                  <c:v>0.79145500000000002</c:v>
                </c:pt>
                <c:pt idx="7">
                  <c:v>0.75578999999999996</c:v>
                </c:pt>
                <c:pt idx="8">
                  <c:v>0.92019499999999999</c:v>
                </c:pt>
                <c:pt idx="9">
                  <c:v>0.87936999999999999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7-48E7-83EE-B1124DB6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10767"/>
        <c:axId val="872976559"/>
      </c:lineChart>
      <c:catAx>
        <c:axId val="87331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976559"/>
        <c:crosses val="autoZero"/>
        <c:auto val="1"/>
        <c:lblAlgn val="ctr"/>
        <c:lblOffset val="100"/>
        <c:noMultiLvlLbl val="0"/>
      </c:catAx>
      <c:valAx>
        <c:axId val="872976559"/>
        <c:scaling>
          <c:orientation val="minMax"/>
          <c:max val="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IP Height (Fraction of CoM)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10767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Average!$B$1:$B$2</c:f>
              <c:strCache>
                <c:ptCount val="2"/>
                <c:pt idx="0">
                  <c:v>paretic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Average!$B$3:$B$14</c:f>
              <c:numCache>
                <c:formatCode>General</c:formatCode>
                <c:ptCount val="12"/>
                <c:pt idx="0">
                  <c:v>1.9514522222222221</c:v>
                </c:pt>
                <c:pt idx="1">
                  <c:v>1.2954234444444443</c:v>
                </c:pt>
                <c:pt idx="2">
                  <c:v>1.05626</c:v>
                </c:pt>
                <c:pt idx="3">
                  <c:v>0.87264499999999989</c:v>
                </c:pt>
                <c:pt idx="4">
                  <c:v>0.80073633333333349</c:v>
                </c:pt>
                <c:pt idx="5">
                  <c:v>0.68923477777777775</c:v>
                </c:pt>
                <c:pt idx="6">
                  <c:v>0.59174800000000005</c:v>
                </c:pt>
                <c:pt idx="7">
                  <c:v>0.5587374444444444</c:v>
                </c:pt>
                <c:pt idx="8">
                  <c:v>0.52779966666666656</c:v>
                </c:pt>
                <c:pt idx="9">
                  <c:v>0.50934355555555555</c:v>
                </c:pt>
                <c:pt idx="10">
                  <c:v>0.66049533333333332</c:v>
                </c:pt>
                <c:pt idx="11">
                  <c:v>0.62701200000000012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0-4138-8167-2D9133C717F9}"/>
            </c:ext>
          </c:extLst>
        </c:ser>
        <c:ser>
          <c:idx val="1"/>
          <c:order val="1"/>
          <c:tx>
            <c:strRef>
              <c:f>Average!$C$1:$C$2</c:f>
              <c:strCache>
                <c:ptCount val="2"/>
                <c:pt idx="0">
                  <c:v>nonparetic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Average!$C$3:$C$14</c:f>
              <c:numCache>
                <c:formatCode>General</c:formatCode>
                <c:ptCount val="12"/>
                <c:pt idx="0">
                  <c:v>2.1214477777777776</c:v>
                </c:pt>
                <c:pt idx="1">
                  <c:v>1.5702833333333333</c:v>
                </c:pt>
                <c:pt idx="2">
                  <c:v>1.3892277777777777</c:v>
                </c:pt>
                <c:pt idx="3">
                  <c:v>1.2505474444444447</c:v>
                </c:pt>
                <c:pt idx="4">
                  <c:v>1.2148481111111111</c:v>
                </c:pt>
                <c:pt idx="5">
                  <c:v>1.134503111111111</c:v>
                </c:pt>
                <c:pt idx="6">
                  <c:v>1.0582531111111111</c:v>
                </c:pt>
                <c:pt idx="7">
                  <c:v>1.0400497777777777</c:v>
                </c:pt>
                <c:pt idx="8">
                  <c:v>1.0182279999999999</c:v>
                </c:pt>
                <c:pt idx="9">
                  <c:v>1.0362272222222222</c:v>
                </c:pt>
                <c:pt idx="10">
                  <c:v>0.89421588888888892</c:v>
                </c:pt>
                <c:pt idx="11">
                  <c:v>0.82662622222222226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0-4138-8167-2D9133C717F9}"/>
            </c:ext>
          </c:extLst>
        </c:ser>
        <c:ser>
          <c:idx val="2"/>
          <c:order val="2"/>
          <c:tx>
            <c:strRef>
              <c:f>Average!$D$1:$D$2</c:f>
              <c:strCache>
                <c:ptCount val="2"/>
                <c:pt idx="0">
                  <c:v>paretic (minus sub 2+5)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Average!$D$3:$D$14</c:f>
              <c:numCache>
                <c:formatCode>General</c:formatCode>
                <c:ptCount val="12"/>
                <c:pt idx="0">
                  <c:v>1.8249785714285713</c:v>
                </c:pt>
                <c:pt idx="1">
                  <c:v>1.2231572857142854</c:v>
                </c:pt>
                <c:pt idx="2">
                  <c:v>1.0091557142857144</c:v>
                </c:pt>
                <c:pt idx="3">
                  <c:v>0.84697071428571413</c:v>
                </c:pt>
                <c:pt idx="4">
                  <c:v>0.79005471428571439</c:v>
                </c:pt>
                <c:pt idx="5">
                  <c:v>0.69083357142857149</c:v>
                </c:pt>
                <c:pt idx="6">
                  <c:v>0.60064857142857142</c:v>
                </c:pt>
                <c:pt idx="7">
                  <c:v>0.57280414285714287</c:v>
                </c:pt>
                <c:pt idx="8">
                  <c:v>0.54554000000000002</c:v>
                </c:pt>
                <c:pt idx="9">
                  <c:v>0.51824728571428569</c:v>
                </c:pt>
                <c:pt idx="10">
                  <c:v>0.65368571428571431</c:v>
                </c:pt>
                <c:pt idx="11">
                  <c:v>0.61117757142857143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0-4138-8167-2D9133C717F9}"/>
            </c:ext>
          </c:extLst>
        </c:ser>
        <c:ser>
          <c:idx val="3"/>
          <c:order val="3"/>
          <c:tx>
            <c:strRef>
              <c:f>Average!$E$1:$E$2</c:f>
              <c:strCache>
                <c:ptCount val="2"/>
                <c:pt idx="0">
                  <c:v>nonparetic (minus sub 2+5)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Average!$E$3:$E$14</c:f>
              <c:numCache>
                <c:formatCode>General</c:formatCode>
                <c:ptCount val="12"/>
                <c:pt idx="0">
                  <c:v>2.2075899999999997</c:v>
                </c:pt>
                <c:pt idx="1">
                  <c:v>1.6566571428571426</c:v>
                </c:pt>
                <c:pt idx="2">
                  <c:v>1.4755585714285715</c:v>
                </c:pt>
                <c:pt idx="3">
                  <c:v>1.3361414285714284</c:v>
                </c:pt>
                <c:pt idx="4">
                  <c:v>1.2993405714285713</c:v>
                </c:pt>
                <c:pt idx="5">
                  <c:v>1.2178407142857142</c:v>
                </c:pt>
                <c:pt idx="6">
                  <c:v>1.1397868571428571</c:v>
                </c:pt>
                <c:pt idx="7">
                  <c:v>1.1199267142857143</c:v>
                </c:pt>
                <c:pt idx="8">
                  <c:v>1.0966910000000001</c:v>
                </c:pt>
                <c:pt idx="9">
                  <c:v>1.1132169999999999</c:v>
                </c:pt>
                <c:pt idx="10">
                  <c:v>0.92083999999999999</c:v>
                </c:pt>
                <c:pt idx="11">
                  <c:v>0.853610857142857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0-4138-8167-2D9133C717F9}"/>
            </c:ext>
          </c:extLst>
        </c:ser>
        <c:ser>
          <c:idx val="4"/>
          <c:order val="4"/>
          <c:tx>
            <c:strRef>
              <c:f>Average!$F$1:$F$2</c:f>
              <c:strCache>
                <c:ptCount val="2"/>
                <c:pt idx="0">
                  <c:v>young 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Average!$F$3:$F$14</c:f>
              <c:numCache>
                <c:formatCode>General</c:formatCode>
                <c:ptCount val="12"/>
                <c:pt idx="0">
                  <c:v>1.71966</c:v>
                </c:pt>
                <c:pt idx="1">
                  <c:v>1.17137</c:v>
                </c:pt>
                <c:pt idx="2">
                  <c:v>0.99375000000000002</c:v>
                </c:pt>
                <c:pt idx="3">
                  <c:v>0.85879000000000005</c:v>
                </c:pt>
                <c:pt idx="4">
                  <c:v>0.82767999999999997</c:v>
                </c:pt>
                <c:pt idx="5">
                  <c:v>0.75238000000000005</c:v>
                </c:pt>
                <c:pt idx="6">
                  <c:v>0.68156000000000005</c:v>
                </c:pt>
                <c:pt idx="7">
                  <c:v>0.66954999999999998</c:v>
                </c:pt>
                <c:pt idx="8">
                  <c:v>0.65488999999999997</c:v>
                </c:pt>
                <c:pt idx="9">
                  <c:v>0.68062999999999996</c:v>
                </c:pt>
                <c:pt idx="10">
                  <c:v>0.86782999999999999</c:v>
                </c:pt>
                <c:pt idx="11">
                  <c:v>0.80766000000000004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0-4138-8167-2D9133C717F9}"/>
            </c:ext>
          </c:extLst>
        </c:ser>
        <c:ser>
          <c:idx val="5"/>
          <c:order val="5"/>
          <c:tx>
            <c:strRef>
              <c:f>Average!$G$1:$G$2</c:f>
              <c:strCache>
                <c:ptCount val="2"/>
                <c:pt idx="0">
                  <c:v>young nondom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Average!$G$3:$G$14</c:f>
              <c:numCache>
                <c:formatCode>General</c:formatCode>
                <c:ptCount val="12"/>
                <c:pt idx="0">
                  <c:v>1.7193099999999999</c:v>
                </c:pt>
                <c:pt idx="1">
                  <c:v>1.15263</c:v>
                </c:pt>
                <c:pt idx="2">
                  <c:v>0.94771000000000005</c:v>
                </c:pt>
                <c:pt idx="3">
                  <c:v>0.80874999999999997</c:v>
                </c:pt>
                <c:pt idx="4">
                  <c:v>0.67151000000000005</c:v>
                </c:pt>
                <c:pt idx="5">
                  <c:v>0.65851000000000004</c:v>
                </c:pt>
                <c:pt idx="6">
                  <c:v>0.62539</c:v>
                </c:pt>
                <c:pt idx="7">
                  <c:v>0.58116999999999996</c:v>
                </c:pt>
                <c:pt idx="8">
                  <c:v>0.61509000000000003</c:v>
                </c:pt>
                <c:pt idx="9">
                  <c:v>0.56964000000000004</c:v>
                </c:pt>
                <c:pt idx="10">
                  <c:v>0.69989999999999997</c:v>
                </c:pt>
                <c:pt idx="11">
                  <c:v>0.47691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00-4138-8167-2D9133C717F9}"/>
            </c:ext>
          </c:extLst>
        </c:ser>
        <c:ser>
          <c:idx val="6"/>
          <c:order val="6"/>
          <c:tx>
            <c:strRef>
              <c:f>Average!$H$1:$H$2</c:f>
              <c:strCache>
                <c:ptCount val="2"/>
                <c:pt idx="0">
                  <c:v>old dom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Average!$H$3:$H$14</c:f>
              <c:numCache>
                <c:formatCode>General</c:formatCode>
                <c:ptCount val="12"/>
                <c:pt idx="0">
                  <c:v>1.8479099999999999</c:v>
                </c:pt>
                <c:pt idx="1">
                  <c:v>1.3287899999999999</c:v>
                </c:pt>
                <c:pt idx="2">
                  <c:v>1.08023</c:v>
                </c:pt>
                <c:pt idx="3">
                  <c:v>0.91759000000000002</c:v>
                </c:pt>
                <c:pt idx="4">
                  <c:v>0.87687000000000004</c:v>
                </c:pt>
                <c:pt idx="5">
                  <c:v>0.85157000000000005</c:v>
                </c:pt>
                <c:pt idx="6">
                  <c:v>0.79947999999999997</c:v>
                </c:pt>
                <c:pt idx="7">
                  <c:v>0.81200000000000006</c:v>
                </c:pt>
                <c:pt idx="8">
                  <c:v>0.89583000000000002</c:v>
                </c:pt>
                <c:pt idx="9">
                  <c:v>0.92298999999999998</c:v>
                </c:pt>
                <c:pt idx="10">
                  <c:v>1.0019100000000001</c:v>
                </c:pt>
                <c:pt idx="11">
                  <c:v>1.2868900000000001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00-4138-8167-2D9133C717F9}"/>
            </c:ext>
          </c:extLst>
        </c:ser>
        <c:ser>
          <c:idx val="7"/>
          <c:order val="7"/>
          <c:tx>
            <c:strRef>
              <c:f>Average!$I$1:$I$2</c:f>
              <c:strCache>
                <c:ptCount val="2"/>
                <c:pt idx="0">
                  <c:v>old nondom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Average!$I$3:$I$14</c:f>
              <c:numCache>
                <c:formatCode>General</c:formatCode>
                <c:ptCount val="12"/>
                <c:pt idx="0">
                  <c:v>1.85287</c:v>
                </c:pt>
                <c:pt idx="1">
                  <c:v>1.3747400000000001</c:v>
                </c:pt>
                <c:pt idx="2">
                  <c:v>1.1308499999999999</c:v>
                </c:pt>
                <c:pt idx="3">
                  <c:v>1.00847</c:v>
                </c:pt>
                <c:pt idx="4">
                  <c:v>0.88295999999999997</c:v>
                </c:pt>
                <c:pt idx="5">
                  <c:v>0.86741999999999997</c:v>
                </c:pt>
                <c:pt idx="6">
                  <c:v>0.78342999999999996</c:v>
                </c:pt>
                <c:pt idx="7">
                  <c:v>0.69957999999999998</c:v>
                </c:pt>
                <c:pt idx="8">
                  <c:v>0.94455999999999996</c:v>
                </c:pt>
                <c:pt idx="9">
                  <c:v>0.83574999999999999</c:v>
                </c:pt>
                <c:pt idx="10">
                  <c:v>0.84540000000000004</c:v>
                </c:pt>
                <c:pt idx="11">
                  <c:v>0.86738999999999999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00-4138-8167-2D9133C7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10479"/>
        <c:axId val="1096107151"/>
      </c:lineChart>
      <c:catAx>
        <c:axId val="37931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07151"/>
        <c:crosses val="autoZero"/>
        <c:auto val="1"/>
        <c:lblAlgn val="ctr"/>
        <c:lblOffset val="100"/>
        <c:noMultiLvlLbl val="0"/>
      </c:catAx>
      <c:valAx>
        <c:axId val="10961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1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Average!$B$1:$B$2</c:f>
              <c:strCache>
                <c:ptCount val="2"/>
                <c:pt idx="0">
                  <c:v>paretic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Average!$B$3:$B$14</c:f>
              <c:numCache>
                <c:formatCode>General</c:formatCode>
                <c:ptCount val="12"/>
                <c:pt idx="0">
                  <c:v>1.9514522222222221</c:v>
                </c:pt>
                <c:pt idx="1">
                  <c:v>1.2954234444444443</c:v>
                </c:pt>
                <c:pt idx="2">
                  <c:v>1.05626</c:v>
                </c:pt>
                <c:pt idx="3">
                  <c:v>0.87264499999999989</c:v>
                </c:pt>
                <c:pt idx="4">
                  <c:v>0.80073633333333349</c:v>
                </c:pt>
                <c:pt idx="5">
                  <c:v>0.68923477777777775</c:v>
                </c:pt>
                <c:pt idx="6">
                  <c:v>0.59174800000000005</c:v>
                </c:pt>
                <c:pt idx="7">
                  <c:v>0.5587374444444444</c:v>
                </c:pt>
                <c:pt idx="8">
                  <c:v>0.52779966666666656</c:v>
                </c:pt>
                <c:pt idx="9">
                  <c:v>0.50934355555555555</c:v>
                </c:pt>
                <c:pt idx="10">
                  <c:v>0.66049533333333332</c:v>
                </c:pt>
                <c:pt idx="11">
                  <c:v>0.62701200000000012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0-415C-9FDE-B7E12CC0884E}"/>
            </c:ext>
          </c:extLst>
        </c:ser>
        <c:ser>
          <c:idx val="1"/>
          <c:order val="1"/>
          <c:tx>
            <c:strRef>
              <c:f>Average!$C$1:$C$2</c:f>
              <c:strCache>
                <c:ptCount val="2"/>
                <c:pt idx="0">
                  <c:v>nonparetic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Average!$C$3:$C$14</c:f>
              <c:numCache>
                <c:formatCode>General</c:formatCode>
                <c:ptCount val="12"/>
                <c:pt idx="0">
                  <c:v>2.1214477777777776</c:v>
                </c:pt>
                <c:pt idx="1">
                  <c:v>1.5702833333333333</c:v>
                </c:pt>
                <c:pt idx="2">
                  <c:v>1.3892277777777777</c:v>
                </c:pt>
                <c:pt idx="3">
                  <c:v>1.2505474444444447</c:v>
                </c:pt>
                <c:pt idx="4">
                  <c:v>1.2148481111111111</c:v>
                </c:pt>
                <c:pt idx="5">
                  <c:v>1.134503111111111</c:v>
                </c:pt>
                <c:pt idx="6">
                  <c:v>1.0582531111111111</c:v>
                </c:pt>
                <c:pt idx="7">
                  <c:v>1.0400497777777777</c:v>
                </c:pt>
                <c:pt idx="8">
                  <c:v>1.0182279999999999</c:v>
                </c:pt>
                <c:pt idx="9">
                  <c:v>1.0362272222222222</c:v>
                </c:pt>
                <c:pt idx="10">
                  <c:v>0.89421588888888892</c:v>
                </c:pt>
                <c:pt idx="11">
                  <c:v>0.82662622222222226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0-415C-9FDE-B7E12CC0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856319"/>
        <c:axId val="1208145983"/>
      </c:lineChart>
      <c:catAx>
        <c:axId val="12058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45983"/>
        <c:crosses val="autoZero"/>
        <c:auto val="1"/>
        <c:lblAlgn val="ctr"/>
        <c:lblOffset val="100"/>
        <c:noMultiLvlLbl val="0"/>
      </c:catAx>
      <c:valAx>
        <c:axId val="12081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Average!$D$1:$D$2</c:f>
              <c:strCache>
                <c:ptCount val="2"/>
                <c:pt idx="0">
                  <c:v>paretic (minus sub 2+5)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Average!$D$3:$D$14</c:f>
              <c:numCache>
                <c:formatCode>General</c:formatCode>
                <c:ptCount val="12"/>
                <c:pt idx="0">
                  <c:v>1.8249785714285713</c:v>
                </c:pt>
                <c:pt idx="1">
                  <c:v>1.2231572857142854</c:v>
                </c:pt>
                <c:pt idx="2">
                  <c:v>1.0091557142857144</c:v>
                </c:pt>
                <c:pt idx="3">
                  <c:v>0.84697071428571413</c:v>
                </c:pt>
                <c:pt idx="4">
                  <c:v>0.79005471428571439</c:v>
                </c:pt>
                <c:pt idx="5">
                  <c:v>0.69083357142857149</c:v>
                </c:pt>
                <c:pt idx="6">
                  <c:v>0.60064857142857142</c:v>
                </c:pt>
                <c:pt idx="7">
                  <c:v>0.57280414285714287</c:v>
                </c:pt>
                <c:pt idx="8">
                  <c:v>0.54554000000000002</c:v>
                </c:pt>
                <c:pt idx="9">
                  <c:v>0.51824728571428569</c:v>
                </c:pt>
                <c:pt idx="10">
                  <c:v>0.65368571428571431</c:v>
                </c:pt>
                <c:pt idx="11">
                  <c:v>0.61117757142857143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2-4F10-8FAD-382AFA3376CF}"/>
            </c:ext>
          </c:extLst>
        </c:ser>
        <c:ser>
          <c:idx val="1"/>
          <c:order val="1"/>
          <c:tx>
            <c:strRef>
              <c:f>Average!$E$1:$E$2</c:f>
              <c:strCache>
                <c:ptCount val="2"/>
                <c:pt idx="0">
                  <c:v>nonparetic (minus sub 2+5)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Average!$A$3:$A$14</c:f>
              <c:numCache>
                <c:formatCode>General</c:formatCode>
                <c:ptCount val="12"/>
                <c:pt idx="0">
                  <c:v>0.65</c:v>
                </c:pt>
                <c:pt idx="1">
                  <c:v>1.1499999999999999</c:v>
                </c:pt>
                <c:pt idx="2">
                  <c:v>1.65</c:v>
                </c:pt>
                <c:pt idx="3">
                  <c:v>2.15</c:v>
                </c:pt>
                <c:pt idx="4">
                  <c:v>2.65</c:v>
                </c:pt>
                <c:pt idx="5">
                  <c:v>3.15</c:v>
                </c:pt>
                <c:pt idx="6">
                  <c:v>3.65</c:v>
                </c:pt>
                <c:pt idx="7">
                  <c:v>4.1500000000000004</c:v>
                </c:pt>
                <c:pt idx="8">
                  <c:v>4.6500000000000004</c:v>
                </c:pt>
                <c:pt idx="9">
                  <c:v>5.15</c:v>
                </c:pt>
                <c:pt idx="10">
                  <c:v>5.65</c:v>
                </c:pt>
                <c:pt idx="11">
                  <c:v>6.15</c:v>
                </c:pt>
              </c:numCache>
            </c:numRef>
          </c:cat>
          <c:val>
            <c:numRef>
              <c:f>Average!$E$3:$E$14</c:f>
              <c:numCache>
                <c:formatCode>General</c:formatCode>
                <c:ptCount val="12"/>
                <c:pt idx="0">
                  <c:v>2.2075899999999997</c:v>
                </c:pt>
                <c:pt idx="1">
                  <c:v>1.6566571428571426</c:v>
                </c:pt>
                <c:pt idx="2">
                  <c:v>1.4755585714285715</c:v>
                </c:pt>
                <c:pt idx="3">
                  <c:v>1.3361414285714284</c:v>
                </c:pt>
                <c:pt idx="4">
                  <c:v>1.2993405714285713</c:v>
                </c:pt>
                <c:pt idx="5">
                  <c:v>1.2178407142857142</c:v>
                </c:pt>
                <c:pt idx="6">
                  <c:v>1.1397868571428571</c:v>
                </c:pt>
                <c:pt idx="7">
                  <c:v>1.1199267142857143</c:v>
                </c:pt>
                <c:pt idx="8">
                  <c:v>1.0966910000000001</c:v>
                </c:pt>
                <c:pt idx="9">
                  <c:v>1.1132169999999999</c:v>
                </c:pt>
                <c:pt idx="10">
                  <c:v>0.92083999999999999</c:v>
                </c:pt>
                <c:pt idx="11">
                  <c:v>0.853610857142857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2-4F10-8FAD-382AFA33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43087"/>
        <c:axId val="587431759"/>
      </c:lineChart>
      <c:catAx>
        <c:axId val="5886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31759"/>
        <c:crosses val="autoZero"/>
        <c:auto val="1"/>
        <c:lblAlgn val="ctr"/>
        <c:lblOffset val="100"/>
        <c:noMultiLvlLbl val="0"/>
      </c:catAx>
      <c:valAx>
        <c:axId val="58743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34</xdr:row>
      <xdr:rowOff>87630</xdr:rowOff>
    </xdr:from>
    <xdr:to>
      <xdr:col>8</xdr:col>
      <xdr:colOff>323850</xdr:colOff>
      <xdr:row>51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072AA4-BEAF-41DB-BAD5-99096B6F4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6240780"/>
          <a:ext cx="4191000" cy="3046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198120</xdr:colOff>
      <xdr:row>36</xdr:row>
      <xdr:rowOff>152400</xdr:rowOff>
    </xdr:from>
    <xdr:to>
      <xdr:col>15</xdr:col>
      <xdr:colOff>114300</xdr:colOff>
      <xdr:row>53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018FE8-A3CE-4386-A387-33A7BBDAE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3020" y="6667500"/>
          <a:ext cx="4183380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228600</xdr:colOff>
      <xdr:row>37</xdr:row>
      <xdr:rowOff>55245</xdr:rowOff>
    </xdr:from>
    <xdr:to>
      <xdr:col>22</xdr:col>
      <xdr:colOff>129540</xdr:colOff>
      <xdr:row>54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A1DE09-092C-4D6C-9DAD-203BFC243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6751320"/>
          <a:ext cx="4168140" cy="303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8</xdr:row>
      <xdr:rowOff>152400</xdr:rowOff>
    </xdr:from>
    <xdr:to>
      <xdr:col>4</xdr:col>
      <xdr:colOff>93669</xdr:colOff>
      <xdr:row>72</xdr:row>
      <xdr:rowOff>1680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395D4-1D66-4467-8607-8E3FBA56C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1676400"/>
          <a:ext cx="2324424" cy="12041280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27</xdr:row>
      <xdr:rowOff>38100</xdr:rowOff>
    </xdr:from>
    <xdr:to>
      <xdr:col>13</xdr:col>
      <xdr:colOff>266700</xdr:colOff>
      <xdr:row>44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D02A44-E5C1-42F2-AC7A-F86704DBC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181600"/>
          <a:ext cx="417195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205740</xdr:colOff>
      <xdr:row>27</xdr:row>
      <xdr:rowOff>38100</xdr:rowOff>
    </xdr:from>
    <xdr:to>
      <xdr:col>19</xdr:col>
      <xdr:colOff>93345</xdr:colOff>
      <xdr:row>44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DC8706-BA7A-4D83-8739-D3A4CEF2A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0940" y="4975860"/>
          <a:ext cx="4168140" cy="307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561975</xdr:colOff>
      <xdr:row>46</xdr:row>
      <xdr:rowOff>180975</xdr:rowOff>
    </xdr:from>
    <xdr:to>
      <xdr:col>13</xdr:col>
      <xdr:colOff>76200</xdr:colOff>
      <xdr:row>62</xdr:row>
      <xdr:rowOff>17145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91E041-A95F-4B4A-98B4-38900B2C6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9575" y="8943975"/>
          <a:ext cx="3781425" cy="289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306161</xdr:colOff>
      <xdr:row>5</xdr:row>
      <xdr:rowOff>169679</xdr:rowOff>
    </xdr:from>
    <xdr:to>
      <xdr:col>44</xdr:col>
      <xdr:colOff>499383</xdr:colOff>
      <xdr:row>30</xdr:row>
      <xdr:rowOff>172537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C3AE9E-908F-4193-AC87-81A0A2202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110762</xdr:colOff>
      <xdr:row>47</xdr:row>
      <xdr:rowOff>114165</xdr:rowOff>
    </xdr:from>
    <xdr:to>
      <xdr:col>33</xdr:col>
      <xdr:colOff>367392</xdr:colOff>
      <xdr:row>77</xdr:row>
      <xdr:rowOff>7211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A3C7FA-4F7D-4D69-A858-74585BB59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8</xdr:row>
      <xdr:rowOff>101916</xdr:rowOff>
    </xdr:from>
    <xdr:to>
      <xdr:col>21</xdr:col>
      <xdr:colOff>140970</xdr:colOff>
      <xdr:row>30</xdr:row>
      <xdr:rowOff>3809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250AB-F056-480A-A1E5-56298D565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729615</xdr:colOff>
      <xdr:row>11</xdr:row>
      <xdr:rowOff>67627</xdr:rowOff>
    </xdr:from>
    <xdr:to>
      <xdr:col>16</xdr:col>
      <xdr:colOff>255270</xdr:colOff>
      <xdr:row>26</xdr:row>
      <xdr:rowOff>103822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B1452-C675-4907-9E7F-45E14B145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331470</xdr:colOff>
      <xdr:row>22</xdr:row>
      <xdr:rowOff>39052</xdr:rowOff>
    </xdr:from>
    <xdr:to>
      <xdr:col>15</xdr:col>
      <xdr:colOff>468630</xdr:colOff>
      <xdr:row>37</xdr:row>
      <xdr:rowOff>75247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4448B7-5CE7-48C4-99D6-EBD60138A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zoomScale="120" zoomScaleNormal="120" workbookViewId="0">
      <selection activeCell="K8" sqref="K8:K17"/>
    </sheetView>
  </sheetViews>
  <sheetFormatPr defaultRowHeight="14.4" x14ac:dyDescent="0.3"/>
  <cols>
    <col min="1" max="1" width="9.44140625" bestFit="1" customWidth="1"/>
  </cols>
  <sheetData>
    <row r="1" spans="1:24" x14ac:dyDescent="0.3">
      <c r="A1" s="2">
        <v>44365</v>
      </c>
    </row>
    <row r="2" spans="1:24" x14ac:dyDescent="0.3">
      <c r="A2" t="s">
        <v>20</v>
      </c>
    </row>
    <row r="4" spans="1:24" x14ac:dyDescent="0.3">
      <c r="A4" t="s">
        <v>1</v>
      </c>
    </row>
    <row r="5" spans="1:24" x14ac:dyDescent="0.3">
      <c r="B5" s="1" t="s">
        <v>9</v>
      </c>
      <c r="C5" s="1"/>
      <c r="D5" s="1"/>
      <c r="F5" s="1" t="s">
        <v>10</v>
      </c>
      <c r="G5" s="1"/>
      <c r="H5" s="1"/>
      <c r="J5" s="1" t="s">
        <v>11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4" x14ac:dyDescent="0.3">
      <c r="J6" t="s">
        <v>3</v>
      </c>
      <c r="M6" t="s">
        <v>4</v>
      </c>
      <c r="P6" t="s">
        <v>5</v>
      </c>
      <c r="S6" t="s">
        <v>6</v>
      </c>
      <c r="W6" t="s">
        <v>37</v>
      </c>
    </row>
    <row r="7" spans="1:24" x14ac:dyDescent="0.3">
      <c r="A7" t="s">
        <v>0</v>
      </c>
      <c r="B7" t="s">
        <v>8</v>
      </c>
      <c r="C7" t="s">
        <v>2</v>
      </c>
      <c r="D7" t="s">
        <v>7</v>
      </c>
      <c r="E7" t="s">
        <v>0</v>
      </c>
      <c r="F7" t="s">
        <v>8</v>
      </c>
      <c r="G7" t="s">
        <v>2</v>
      </c>
      <c r="H7" t="s">
        <v>7</v>
      </c>
      <c r="I7" t="s">
        <v>0</v>
      </c>
      <c r="J7" t="s">
        <v>8</v>
      </c>
      <c r="K7" t="s">
        <v>2</v>
      </c>
      <c r="L7" t="s">
        <v>7</v>
      </c>
      <c r="M7" t="s">
        <v>8</v>
      </c>
      <c r="N7" t="s">
        <v>2</v>
      </c>
      <c r="O7" t="s">
        <v>7</v>
      </c>
      <c r="P7" t="s">
        <v>8</v>
      </c>
      <c r="Q7" t="s">
        <v>2</v>
      </c>
      <c r="R7" t="s">
        <v>7</v>
      </c>
      <c r="S7" t="s">
        <v>8</v>
      </c>
      <c r="T7" t="s">
        <v>2</v>
      </c>
      <c r="U7" t="s">
        <v>7</v>
      </c>
    </row>
    <row r="8" spans="1:24" x14ac:dyDescent="0.3">
      <c r="A8">
        <v>0.65</v>
      </c>
      <c r="B8">
        <v>2.3531300000000002</v>
      </c>
      <c r="C8">
        <v>1.9514499999999999</v>
      </c>
      <c r="D8">
        <v>1.5497700000000001</v>
      </c>
      <c r="E8">
        <v>0.65</v>
      </c>
      <c r="F8">
        <v>2.4224999999999999</v>
      </c>
      <c r="G8">
        <v>2.1214499999999998</v>
      </c>
      <c r="H8">
        <v>1.82039</v>
      </c>
      <c r="I8">
        <v>0.65</v>
      </c>
      <c r="J8">
        <v>1.9786300000000001</v>
      </c>
      <c r="K8">
        <v>1.71966</v>
      </c>
      <c r="L8">
        <v>1.4607000000000001</v>
      </c>
      <c r="M8">
        <v>1.94876</v>
      </c>
      <c r="N8">
        <v>1.7193099999999999</v>
      </c>
      <c r="O8">
        <v>1.4898499999999999</v>
      </c>
      <c r="P8">
        <v>2.10622</v>
      </c>
      <c r="Q8">
        <v>1.8479099999999999</v>
      </c>
      <c r="R8">
        <v>1.58961</v>
      </c>
      <c r="S8">
        <v>2.23122</v>
      </c>
      <c r="T8">
        <v>1.85287</v>
      </c>
      <c r="U8">
        <v>1.4745200000000001</v>
      </c>
      <c r="W8" s="3">
        <f>(K8+N8)/2</f>
        <v>1.7194849999999999</v>
      </c>
      <c r="X8">
        <f>(Q8+T8)/2</f>
        <v>1.85039</v>
      </c>
    </row>
    <row r="9" spans="1:24" x14ac:dyDescent="0.3">
      <c r="A9">
        <v>1.1499999999999999</v>
      </c>
      <c r="B9">
        <v>1.55142</v>
      </c>
      <c r="C9">
        <v>1.29542</v>
      </c>
      <c r="D9">
        <v>1.0394300000000001</v>
      </c>
      <c r="E9">
        <v>1.1499999999999999</v>
      </c>
      <c r="F9">
        <v>1.85877</v>
      </c>
      <c r="G9">
        <v>1.5702799999999999</v>
      </c>
      <c r="H9">
        <v>1.2818000000000001</v>
      </c>
      <c r="I9">
        <v>1.1499999999999999</v>
      </c>
      <c r="J9">
        <v>1.32385</v>
      </c>
      <c r="K9">
        <v>1.17137</v>
      </c>
      <c r="L9">
        <v>1.0188900000000001</v>
      </c>
      <c r="M9">
        <v>1.32342</v>
      </c>
      <c r="N9">
        <v>1.15263</v>
      </c>
      <c r="O9">
        <v>0.98182999999999998</v>
      </c>
      <c r="P9">
        <v>1.49413</v>
      </c>
      <c r="Q9">
        <v>1.3287899999999999</v>
      </c>
      <c r="R9">
        <v>1.1634599999999999</v>
      </c>
      <c r="S9">
        <v>1.5551699999999999</v>
      </c>
      <c r="T9">
        <v>1.3747400000000001</v>
      </c>
      <c r="U9">
        <v>1.19431</v>
      </c>
      <c r="W9" s="3">
        <f t="shared" ref="W9:W19" si="0">(K9+N9)/2</f>
        <v>1.1619999999999999</v>
      </c>
      <c r="X9">
        <f t="shared" ref="X9:X19" si="1">(Q9+T9)/2</f>
        <v>1.3517649999999999</v>
      </c>
    </row>
    <row r="10" spans="1:24" x14ac:dyDescent="0.3">
      <c r="A10">
        <v>1.65</v>
      </c>
      <c r="B10">
        <v>1.2499100000000001</v>
      </c>
      <c r="C10">
        <v>1.05626</v>
      </c>
      <c r="D10">
        <v>0.86260999999999999</v>
      </c>
      <c r="E10">
        <v>1.65</v>
      </c>
      <c r="F10">
        <v>1.6669400000000001</v>
      </c>
      <c r="G10">
        <v>1.38923</v>
      </c>
      <c r="H10">
        <v>1.1115200000000001</v>
      </c>
      <c r="I10">
        <v>1.65</v>
      </c>
      <c r="J10">
        <v>1.1712800000000001</v>
      </c>
      <c r="K10">
        <v>0.99375000000000002</v>
      </c>
      <c r="L10">
        <v>0.81621999999999995</v>
      </c>
      <c r="M10">
        <v>1.1009599999999999</v>
      </c>
      <c r="N10">
        <v>0.94771000000000005</v>
      </c>
      <c r="O10">
        <v>0.79446000000000006</v>
      </c>
      <c r="P10">
        <v>1.23997</v>
      </c>
      <c r="Q10">
        <v>1.08023</v>
      </c>
      <c r="R10">
        <v>0.92047999999999996</v>
      </c>
      <c r="S10">
        <v>1.32437</v>
      </c>
      <c r="T10">
        <v>1.1308499999999999</v>
      </c>
      <c r="U10">
        <v>0.93732000000000004</v>
      </c>
      <c r="W10" s="3">
        <f t="shared" si="0"/>
        <v>0.97073000000000009</v>
      </c>
      <c r="X10">
        <f t="shared" si="1"/>
        <v>1.10554</v>
      </c>
    </row>
    <row r="11" spans="1:24" x14ac:dyDescent="0.3">
      <c r="A11">
        <v>2.15</v>
      </c>
      <c r="B11">
        <v>1.03596</v>
      </c>
      <c r="C11">
        <v>0.87263999999999997</v>
      </c>
      <c r="D11">
        <v>0.70931999999999995</v>
      </c>
      <c r="E11">
        <v>2.15</v>
      </c>
      <c r="F11">
        <v>1.51817</v>
      </c>
      <c r="G11">
        <v>1.2505500000000001</v>
      </c>
      <c r="H11">
        <v>0.98292000000000002</v>
      </c>
      <c r="I11">
        <v>2.15</v>
      </c>
      <c r="J11">
        <v>0.99921000000000004</v>
      </c>
      <c r="K11">
        <v>0.85879000000000005</v>
      </c>
      <c r="L11">
        <v>0.71836999999999995</v>
      </c>
      <c r="M11">
        <v>0.97311000000000003</v>
      </c>
      <c r="N11">
        <v>0.80874999999999997</v>
      </c>
      <c r="O11">
        <v>0.64439000000000002</v>
      </c>
      <c r="P11">
        <v>1.08274</v>
      </c>
      <c r="Q11">
        <v>0.91759000000000002</v>
      </c>
      <c r="R11">
        <v>0.75244</v>
      </c>
      <c r="S11">
        <v>1.1857599999999999</v>
      </c>
      <c r="T11">
        <v>1.00847</v>
      </c>
      <c r="U11">
        <v>0.83118000000000003</v>
      </c>
      <c r="W11" s="3">
        <f t="shared" si="0"/>
        <v>0.83377000000000001</v>
      </c>
      <c r="X11">
        <f t="shared" si="1"/>
        <v>0.96303000000000005</v>
      </c>
    </row>
    <row r="12" spans="1:24" x14ac:dyDescent="0.3">
      <c r="A12">
        <v>2.65</v>
      </c>
      <c r="B12">
        <v>0.95691999999999999</v>
      </c>
      <c r="C12">
        <v>0.80074000000000001</v>
      </c>
      <c r="D12">
        <v>0.64454999999999996</v>
      </c>
      <c r="E12">
        <v>2.65</v>
      </c>
      <c r="F12">
        <v>1.4735400000000001</v>
      </c>
      <c r="G12">
        <v>1.21485</v>
      </c>
      <c r="H12">
        <v>0.95616000000000001</v>
      </c>
      <c r="I12">
        <v>2.65</v>
      </c>
      <c r="J12">
        <v>1.01115</v>
      </c>
      <c r="K12">
        <v>0.82767999999999997</v>
      </c>
      <c r="L12">
        <v>0.64422000000000001</v>
      </c>
      <c r="M12">
        <v>0.81598999999999999</v>
      </c>
      <c r="N12">
        <v>0.67151000000000005</v>
      </c>
      <c r="O12">
        <v>0.52702000000000004</v>
      </c>
      <c r="P12">
        <v>1.03315</v>
      </c>
      <c r="Q12">
        <v>0.87687000000000004</v>
      </c>
      <c r="R12">
        <v>0.72058999999999995</v>
      </c>
      <c r="S12">
        <v>1.07216</v>
      </c>
      <c r="T12">
        <v>0.88295999999999997</v>
      </c>
      <c r="U12">
        <v>0.69376000000000004</v>
      </c>
      <c r="W12" s="3">
        <f t="shared" si="0"/>
        <v>0.74959500000000001</v>
      </c>
      <c r="X12">
        <f t="shared" si="1"/>
        <v>0.879915</v>
      </c>
    </row>
    <row r="13" spans="1:24" x14ac:dyDescent="0.3">
      <c r="A13">
        <v>3.15</v>
      </c>
      <c r="B13">
        <v>0.85</v>
      </c>
      <c r="C13">
        <v>0.68923999999999996</v>
      </c>
      <c r="D13">
        <v>0.52847</v>
      </c>
      <c r="E13">
        <v>3.15</v>
      </c>
      <c r="F13">
        <v>1.38564</v>
      </c>
      <c r="G13">
        <v>1.1345000000000001</v>
      </c>
      <c r="H13">
        <v>0.88336000000000003</v>
      </c>
      <c r="I13">
        <v>3.15</v>
      </c>
      <c r="J13">
        <v>0.92573000000000005</v>
      </c>
      <c r="K13">
        <v>0.75238000000000005</v>
      </c>
      <c r="L13">
        <v>0.57904</v>
      </c>
      <c r="M13">
        <v>0.83835000000000004</v>
      </c>
      <c r="N13">
        <v>0.65851000000000004</v>
      </c>
      <c r="O13">
        <v>0.47867999999999999</v>
      </c>
      <c r="P13">
        <v>1.0134799999999999</v>
      </c>
      <c r="Q13">
        <v>0.85157000000000005</v>
      </c>
      <c r="R13">
        <v>0.68964999999999999</v>
      </c>
      <c r="S13">
        <v>1.0771299999999999</v>
      </c>
      <c r="T13">
        <v>0.86741999999999997</v>
      </c>
      <c r="U13">
        <v>0.65771000000000002</v>
      </c>
      <c r="W13" s="3">
        <f t="shared" si="0"/>
        <v>0.7054450000000001</v>
      </c>
      <c r="X13">
        <f t="shared" si="1"/>
        <v>0.85949500000000001</v>
      </c>
    </row>
    <row r="14" spans="1:24" x14ac:dyDescent="0.3">
      <c r="A14">
        <v>3.65</v>
      </c>
      <c r="B14">
        <v>0.76566999999999996</v>
      </c>
      <c r="C14">
        <v>0.59175</v>
      </c>
      <c r="D14">
        <v>0.41782999999999998</v>
      </c>
      <c r="E14">
        <v>3.65</v>
      </c>
      <c r="F14">
        <v>1.30185</v>
      </c>
      <c r="G14">
        <v>1.0582499999999999</v>
      </c>
      <c r="H14">
        <v>0.81466000000000005</v>
      </c>
      <c r="I14">
        <v>3.65</v>
      </c>
      <c r="J14">
        <v>0.82854000000000005</v>
      </c>
      <c r="K14">
        <v>0.68156000000000005</v>
      </c>
      <c r="L14">
        <v>0.53458000000000006</v>
      </c>
      <c r="M14">
        <v>0.84914000000000001</v>
      </c>
      <c r="N14">
        <v>0.62539</v>
      </c>
      <c r="O14">
        <v>0.40165000000000001</v>
      </c>
      <c r="P14">
        <v>0.95355000000000001</v>
      </c>
      <c r="Q14">
        <v>0.79947999999999997</v>
      </c>
      <c r="R14">
        <v>0.64541000000000004</v>
      </c>
      <c r="S14">
        <v>0.96826000000000001</v>
      </c>
      <c r="T14">
        <v>0.78342999999999996</v>
      </c>
      <c r="U14">
        <v>0.59860999999999998</v>
      </c>
      <c r="W14" s="3">
        <f t="shared" si="0"/>
        <v>0.65347500000000003</v>
      </c>
      <c r="X14">
        <f t="shared" si="1"/>
        <v>0.79145500000000002</v>
      </c>
    </row>
    <row r="15" spans="1:24" x14ac:dyDescent="0.3">
      <c r="A15">
        <v>4.1500000000000004</v>
      </c>
      <c r="B15">
        <v>0.74458000000000002</v>
      </c>
      <c r="C15">
        <v>0.55874000000000001</v>
      </c>
      <c r="D15">
        <v>0.37290000000000001</v>
      </c>
      <c r="E15">
        <v>4.1500000000000004</v>
      </c>
      <c r="F15">
        <v>1.2771300000000001</v>
      </c>
      <c r="G15">
        <v>1.0400499999999999</v>
      </c>
      <c r="H15">
        <v>0.80296000000000001</v>
      </c>
      <c r="I15">
        <v>4.1500000000000004</v>
      </c>
      <c r="J15">
        <v>0.81598000000000004</v>
      </c>
      <c r="K15">
        <v>0.66954999999999998</v>
      </c>
      <c r="L15">
        <v>0.52312000000000003</v>
      </c>
      <c r="M15">
        <v>0.72055000000000002</v>
      </c>
      <c r="N15">
        <v>0.58116999999999996</v>
      </c>
      <c r="O15">
        <v>0.44180000000000003</v>
      </c>
      <c r="P15">
        <v>0.98956</v>
      </c>
      <c r="Q15">
        <v>0.81200000000000006</v>
      </c>
      <c r="R15">
        <v>0.63443000000000005</v>
      </c>
      <c r="S15">
        <v>0.81662999999999997</v>
      </c>
      <c r="T15">
        <v>0.69957999999999998</v>
      </c>
      <c r="U15">
        <v>0.58252000000000004</v>
      </c>
      <c r="W15" s="3">
        <f t="shared" si="0"/>
        <v>0.62535999999999992</v>
      </c>
      <c r="X15">
        <f t="shared" si="1"/>
        <v>0.75578999999999996</v>
      </c>
    </row>
    <row r="16" spans="1:24" x14ac:dyDescent="0.3">
      <c r="A16">
        <v>4.6500000000000004</v>
      </c>
      <c r="B16">
        <v>0.72162000000000004</v>
      </c>
      <c r="C16">
        <v>0.52780000000000005</v>
      </c>
      <c r="D16">
        <v>0.33398</v>
      </c>
      <c r="E16">
        <v>4.6500000000000004</v>
      </c>
      <c r="F16">
        <v>1.2498899999999999</v>
      </c>
      <c r="G16">
        <v>1.01823</v>
      </c>
      <c r="H16">
        <v>0.78656000000000004</v>
      </c>
      <c r="I16">
        <v>4.6500000000000004</v>
      </c>
      <c r="J16">
        <v>0.83404999999999996</v>
      </c>
      <c r="K16">
        <v>0.65488999999999997</v>
      </c>
      <c r="L16">
        <v>0.47571999999999998</v>
      </c>
      <c r="M16">
        <v>0.81630999999999998</v>
      </c>
      <c r="N16">
        <v>0.61509000000000003</v>
      </c>
      <c r="O16">
        <v>0.41386000000000001</v>
      </c>
      <c r="P16">
        <v>1.0829800000000001</v>
      </c>
      <c r="Q16">
        <v>0.89583000000000002</v>
      </c>
      <c r="R16">
        <v>0.70869000000000004</v>
      </c>
      <c r="S16">
        <v>1.74848</v>
      </c>
      <c r="T16">
        <v>0.94455999999999996</v>
      </c>
      <c r="U16">
        <v>0.14063000000000001</v>
      </c>
      <c r="W16" s="3">
        <f t="shared" si="0"/>
        <v>0.63498999999999994</v>
      </c>
      <c r="X16">
        <f t="shared" si="1"/>
        <v>0.92019499999999999</v>
      </c>
    </row>
    <row r="17" spans="1:24" x14ac:dyDescent="0.3">
      <c r="A17">
        <v>5.15</v>
      </c>
      <c r="B17">
        <v>0.67784999999999995</v>
      </c>
      <c r="C17">
        <v>0.50934000000000001</v>
      </c>
      <c r="D17">
        <v>0.34083000000000002</v>
      </c>
      <c r="E17">
        <v>5.15</v>
      </c>
      <c r="F17">
        <v>1.26294</v>
      </c>
      <c r="G17">
        <v>1.03623</v>
      </c>
      <c r="H17">
        <v>0.80950999999999995</v>
      </c>
      <c r="I17">
        <v>5.15</v>
      </c>
      <c r="J17">
        <v>0.98963000000000001</v>
      </c>
      <c r="K17">
        <v>0.68062999999999996</v>
      </c>
      <c r="L17">
        <v>0.37162000000000001</v>
      </c>
      <c r="M17">
        <v>0.77585999999999999</v>
      </c>
      <c r="N17">
        <v>0.56964000000000004</v>
      </c>
      <c r="O17">
        <v>0.36341000000000001</v>
      </c>
      <c r="P17">
        <v>1.23508</v>
      </c>
      <c r="Q17">
        <v>0.92298999999999998</v>
      </c>
      <c r="R17">
        <v>0.6109</v>
      </c>
      <c r="S17">
        <v>1.1932700000000001</v>
      </c>
      <c r="T17">
        <v>0.83574999999999999</v>
      </c>
      <c r="U17">
        <v>0.47824</v>
      </c>
      <c r="W17" s="3">
        <f t="shared" si="0"/>
        <v>0.625135</v>
      </c>
      <c r="X17">
        <f t="shared" si="1"/>
        <v>0.87936999999999999</v>
      </c>
    </row>
    <row r="18" spans="1:24" x14ac:dyDescent="0.3">
      <c r="A18">
        <v>5.65</v>
      </c>
      <c r="B18">
        <v>0.76485999999999998</v>
      </c>
      <c r="C18">
        <v>0.66049999999999998</v>
      </c>
      <c r="D18">
        <v>0.55613000000000001</v>
      </c>
      <c r="E18">
        <v>5.65</v>
      </c>
      <c r="F18">
        <v>0.98678999999999994</v>
      </c>
      <c r="G18">
        <v>0.89422000000000001</v>
      </c>
      <c r="H18">
        <v>0.80164000000000002</v>
      </c>
      <c r="I18">
        <v>5.65</v>
      </c>
      <c r="J18">
        <v>1.3347899999999999</v>
      </c>
      <c r="K18">
        <v>0.86782999999999999</v>
      </c>
      <c r="L18">
        <v>0.40085999999999999</v>
      </c>
      <c r="M18">
        <v>0.99387000000000003</v>
      </c>
      <c r="N18">
        <v>0.69989999999999997</v>
      </c>
      <c r="O18">
        <v>0.40593000000000001</v>
      </c>
      <c r="P18">
        <v>1.3590599999999999</v>
      </c>
      <c r="Q18">
        <v>1.0019100000000001</v>
      </c>
      <c r="R18">
        <v>0.64476999999999995</v>
      </c>
      <c r="S18">
        <v>1.1568000000000001</v>
      </c>
      <c r="T18">
        <v>0.84540000000000004</v>
      </c>
      <c r="U18">
        <v>0.53400999999999998</v>
      </c>
      <c r="W18" s="3">
        <f t="shared" si="0"/>
        <v>0.78386500000000003</v>
      </c>
      <c r="X18">
        <f t="shared" si="1"/>
        <v>0.92365500000000011</v>
      </c>
    </row>
    <row r="19" spans="1:24" x14ac:dyDescent="0.3">
      <c r="A19">
        <v>6.15</v>
      </c>
      <c r="B19">
        <v>0.73392000000000002</v>
      </c>
      <c r="C19">
        <v>0.62700999999999996</v>
      </c>
      <c r="D19">
        <v>0.52010999999999996</v>
      </c>
      <c r="E19">
        <v>6.15</v>
      </c>
      <c r="F19">
        <v>0.91637999999999997</v>
      </c>
      <c r="G19">
        <v>0.82662999999999998</v>
      </c>
      <c r="H19">
        <v>0.73687000000000002</v>
      </c>
      <c r="I19">
        <v>6.15</v>
      </c>
      <c r="J19">
        <v>1.14964</v>
      </c>
      <c r="K19">
        <v>0.80766000000000004</v>
      </c>
      <c r="L19">
        <v>0.46568999999999999</v>
      </c>
      <c r="M19">
        <v>1.14259</v>
      </c>
      <c r="N19">
        <v>0.47691</v>
      </c>
      <c r="O19">
        <v>-0.18876999999999999</v>
      </c>
      <c r="P19">
        <v>2.63062</v>
      </c>
      <c r="Q19">
        <v>1.2868900000000001</v>
      </c>
      <c r="R19">
        <v>-5.6840000000000002E-2</v>
      </c>
      <c r="S19">
        <v>1.2491000000000001</v>
      </c>
      <c r="T19">
        <v>0.86738999999999999</v>
      </c>
      <c r="U19">
        <v>0.48568</v>
      </c>
      <c r="W19" s="3">
        <f t="shared" si="0"/>
        <v>0.64228499999999999</v>
      </c>
      <c r="X19">
        <f t="shared" si="1"/>
        <v>1.07714</v>
      </c>
    </row>
    <row r="20" spans="1:24" x14ac:dyDescent="0.3">
      <c r="B20">
        <f>B8-C8</f>
        <v>0.40168000000000026</v>
      </c>
      <c r="D20">
        <f>C8-D8</f>
        <v>0.40167999999999981</v>
      </c>
      <c r="J20">
        <f>J8-K8</f>
        <v>0.25897000000000014</v>
      </c>
      <c r="M20">
        <f>M8-N8</f>
        <v>0.22945000000000015</v>
      </c>
      <c r="P20">
        <f>P8-Q8</f>
        <v>0.25831000000000004</v>
      </c>
      <c r="S20">
        <f>S8-T8</f>
        <v>0.37834999999999996</v>
      </c>
    </row>
    <row r="21" spans="1:24" x14ac:dyDescent="0.3">
      <c r="J21">
        <f>J9-K9</f>
        <v>0.15247999999999995</v>
      </c>
      <c r="M21">
        <f t="shared" ref="M21:M29" si="2">M9-N9</f>
        <v>0.17079</v>
      </c>
      <c r="P21">
        <f t="shared" ref="P21:P29" si="3">P9-Q9</f>
        <v>0.16534000000000004</v>
      </c>
      <c r="S21">
        <f t="shared" ref="S21:S29" si="4">S9-T9</f>
        <v>0.18042999999999987</v>
      </c>
    </row>
    <row r="22" spans="1:24" x14ac:dyDescent="0.3">
      <c r="J22">
        <f>J10-K10</f>
        <v>0.17753000000000008</v>
      </c>
      <c r="M22">
        <f t="shared" si="2"/>
        <v>0.15324999999999989</v>
      </c>
      <c r="P22">
        <f t="shared" si="3"/>
        <v>0.15973999999999999</v>
      </c>
      <c r="S22">
        <f t="shared" si="4"/>
        <v>0.19352000000000014</v>
      </c>
    </row>
    <row r="23" spans="1:24" x14ac:dyDescent="0.3">
      <c r="J23">
        <f t="shared" ref="J21:J29" si="5">J11-K11</f>
        <v>0.14041999999999999</v>
      </c>
      <c r="M23">
        <f t="shared" si="2"/>
        <v>0.16436000000000006</v>
      </c>
      <c r="P23">
        <f t="shared" si="3"/>
        <v>0.16515000000000002</v>
      </c>
      <c r="S23">
        <f t="shared" si="4"/>
        <v>0.17728999999999995</v>
      </c>
    </row>
    <row r="24" spans="1:24" x14ac:dyDescent="0.3">
      <c r="J24">
        <f t="shared" si="5"/>
        <v>0.18347000000000002</v>
      </c>
      <c r="M24">
        <f t="shared" si="2"/>
        <v>0.14447999999999994</v>
      </c>
      <c r="P24">
        <f t="shared" si="3"/>
        <v>0.15627999999999997</v>
      </c>
      <c r="S24">
        <f t="shared" si="4"/>
        <v>0.18920000000000003</v>
      </c>
    </row>
    <row r="25" spans="1:24" x14ac:dyDescent="0.3">
      <c r="J25">
        <f t="shared" si="5"/>
        <v>0.17335</v>
      </c>
      <c r="M25">
        <f t="shared" si="2"/>
        <v>0.17984</v>
      </c>
      <c r="P25">
        <f t="shared" si="3"/>
        <v>0.16190999999999989</v>
      </c>
      <c r="S25">
        <f t="shared" si="4"/>
        <v>0.20970999999999995</v>
      </c>
    </row>
    <row r="26" spans="1:24" x14ac:dyDescent="0.3">
      <c r="J26">
        <f t="shared" si="5"/>
        <v>0.14698</v>
      </c>
      <c r="M26">
        <f t="shared" si="2"/>
        <v>0.22375</v>
      </c>
      <c r="P26">
        <f t="shared" si="3"/>
        <v>0.15407000000000004</v>
      </c>
      <c r="S26">
        <f t="shared" si="4"/>
        <v>0.18483000000000005</v>
      </c>
    </row>
    <row r="27" spans="1:24" x14ac:dyDescent="0.3">
      <c r="J27">
        <f t="shared" si="5"/>
        <v>0.14643000000000006</v>
      </c>
      <c r="M27">
        <f t="shared" si="2"/>
        <v>0.13938000000000006</v>
      </c>
      <c r="P27">
        <f t="shared" si="3"/>
        <v>0.17755999999999994</v>
      </c>
      <c r="S27">
        <f t="shared" si="4"/>
        <v>0.11704999999999999</v>
      </c>
    </row>
    <row r="28" spans="1:24" x14ac:dyDescent="0.3">
      <c r="J28">
        <f t="shared" si="5"/>
        <v>0.17915999999999999</v>
      </c>
      <c r="M28">
        <f t="shared" si="2"/>
        <v>0.20121999999999995</v>
      </c>
      <c r="P28">
        <f t="shared" si="3"/>
        <v>0.18715000000000004</v>
      </c>
      <c r="S28">
        <f t="shared" si="4"/>
        <v>0.80392000000000008</v>
      </c>
    </row>
    <row r="29" spans="1:24" x14ac:dyDescent="0.3">
      <c r="J29">
        <f t="shared" si="5"/>
        <v>0.30900000000000005</v>
      </c>
      <c r="M29">
        <f t="shared" si="2"/>
        <v>0.20621999999999996</v>
      </c>
      <c r="P29">
        <f t="shared" si="3"/>
        <v>0.31208999999999998</v>
      </c>
      <c r="S29">
        <f t="shared" si="4"/>
        <v>0.35752000000000006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6E550-8A5F-44D3-84C9-35D8950515C5}">
  <dimension ref="A1:AE46"/>
  <sheetViews>
    <sheetView zoomScale="80" zoomScaleNormal="80" workbookViewId="0">
      <selection activeCell="G8" sqref="G8:G19"/>
    </sheetView>
  </sheetViews>
  <sheetFormatPr defaultRowHeight="14.4" x14ac:dyDescent="0.3"/>
  <cols>
    <col min="27" max="27" width="12" bestFit="1" customWidth="1"/>
    <col min="28" max="28" width="21.33203125" bestFit="1" customWidth="1"/>
    <col min="29" max="29" width="24.5546875" bestFit="1" customWidth="1"/>
  </cols>
  <sheetData>
    <row r="1" spans="1:31" x14ac:dyDescent="0.3">
      <c r="N1" s="1" t="s">
        <v>22</v>
      </c>
      <c r="O1" s="1"/>
    </row>
    <row r="2" spans="1:31" x14ac:dyDescent="0.3">
      <c r="A2" t="s">
        <v>21</v>
      </c>
      <c r="N2" t="s">
        <v>26</v>
      </c>
    </row>
    <row r="3" spans="1:31" x14ac:dyDescent="0.3">
      <c r="N3" t="s">
        <v>27</v>
      </c>
    </row>
    <row r="4" spans="1:31" x14ac:dyDescent="0.3">
      <c r="A4" t="s">
        <v>12</v>
      </c>
      <c r="H4" t="s">
        <v>1</v>
      </c>
      <c r="N4" t="s">
        <v>28</v>
      </c>
    </row>
    <row r="5" spans="1:31" x14ac:dyDescent="0.3">
      <c r="A5" t="s">
        <v>13</v>
      </c>
      <c r="H5" t="s">
        <v>16</v>
      </c>
      <c r="N5" t="s">
        <v>29</v>
      </c>
    </row>
    <row r="6" spans="1:31" x14ac:dyDescent="0.3">
      <c r="G6" t="s">
        <v>14</v>
      </c>
      <c r="H6">
        <v>0</v>
      </c>
      <c r="J6">
        <v>1</v>
      </c>
      <c r="L6">
        <v>2</v>
      </c>
      <c r="N6">
        <v>3</v>
      </c>
      <c r="P6">
        <v>4</v>
      </c>
      <c r="R6">
        <v>5</v>
      </c>
      <c r="T6">
        <v>6</v>
      </c>
      <c r="V6">
        <v>7</v>
      </c>
      <c r="X6">
        <v>8</v>
      </c>
    </row>
    <row r="7" spans="1:31" x14ac:dyDescent="0.3">
      <c r="G7" t="s">
        <v>15</v>
      </c>
      <c r="H7" t="s">
        <v>17</v>
      </c>
      <c r="I7" t="s">
        <v>18</v>
      </c>
      <c r="J7" t="s">
        <v>17</v>
      </c>
      <c r="K7" t="s">
        <v>18</v>
      </c>
      <c r="L7" t="s">
        <v>17</v>
      </c>
      <c r="M7" t="s">
        <v>18</v>
      </c>
      <c r="N7" t="s">
        <v>17</v>
      </c>
      <c r="O7" t="s">
        <v>18</v>
      </c>
      <c r="P7" t="s">
        <v>17</v>
      </c>
      <c r="Q7" t="s">
        <v>18</v>
      </c>
      <c r="R7" t="s">
        <v>17</v>
      </c>
      <c r="S7" t="s">
        <v>18</v>
      </c>
      <c r="T7" t="s">
        <v>17</v>
      </c>
      <c r="U7" t="s">
        <v>18</v>
      </c>
      <c r="V7" t="s">
        <v>17</v>
      </c>
      <c r="W7" t="s">
        <v>18</v>
      </c>
      <c r="X7" t="s">
        <v>17</v>
      </c>
      <c r="Y7" t="s">
        <v>18</v>
      </c>
      <c r="Z7" t="s">
        <v>17</v>
      </c>
      <c r="AA7" t="s">
        <v>30</v>
      </c>
      <c r="AB7" t="s">
        <v>35</v>
      </c>
      <c r="AC7" t="s">
        <v>36</v>
      </c>
      <c r="AD7" t="s">
        <v>38</v>
      </c>
      <c r="AE7" t="s">
        <v>39</v>
      </c>
    </row>
    <row r="8" spans="1:31" x14ac:dyDescent="0.3">
      <c r="A8" t="s">
        <v>23</v>
      </c>
      <c r="G8">
        <v>0.65</v>
      </c>
      <c r="H8">
        <v>1.73027</v>
      </c>
      <c r="I8">
        <v>2.3609599999999999</v>
      </c>
      <c r="J8">
        <v>1.2214</v>
      </c>
      <c r="K8">
        <v>1.88263</v>
      </c>
      <c r="L8">
        <v>2.1322199999999998</v>
      </c>
      <c r="M8">
        <v>1.80891</v>
      </c>
      <c r="N8">
        <v>1.9520500000000001</v>
      </c>
      <c r="O8">
        <v>2.3201399999999999</v>
      </c>
      <c r="P8">
        <v>1.91021</v>
      </c>
      <c r="Q8">
        <v>2.6541199999999998</v>
      </c>
      <c r="R8">
        <v>2.6560000000000001</v>
      </c>
      <c r="S8">
        <v>1.8309899999999999</v>
      </c>
      <c r="T8">
        <v>2.3050299999999999</v>
      </c>
      <c r="U8">
        <v>2.1772</v>
      </c>
      <c r="V8">
        <v>1.7217100000000001</v>
      </c>
      <c r="W8">
        <v>1.8226199999999999</v>
      </c>
      <c r="X8">
        <v>1.93418</v>
      </c>
      <c r="Y8">
        <v>2.2354599999999998</v>
      </c>
      <c r="Z8">
        <f>AVERAGE(H8,J8,L8,N8,P8,R8,T8,V8,X8)</f>
        <v>1.9514522222222221</v>
      </c>
      <c r="AA8">
        <f>AVERAGE(I8,K8,M8,O8,Q8,S8,U8,W8,Y8)</f>
        <v>2.1214477777777776</v>
      </c>
      <c r="AB8">
        <f>AVERAGE(H8,J8,N8,P8,T8,V8,X8)</f>
        <v>1.8249785714285713</v>
      </c>
      <c r="AC8">
        <f>AVERAGE(I8,K8,O8,Q8,U8,W8,Y8)</f>
        <v>2.2075899999999997</v>
      </c>
      <c r="AD8">
        <v>1.7194849999999999</v>
      </c>
      <c r="AE8">
        <v>1.85039</v>
      </c>
    </row>
    <row r="9" spans="1:31" x14ac:dyDescent="0.3">
      <c r="G9">
        <v>1.1499999999999999</v>
      </c>
      <c r="H9">
        <v>1.15259</v>
      </c>
      <c r="I9">
        <v>1.8009299999999999</v>
      </c>
      <c r="J9">
        <v>0.78358099999999997</v>
      </c>
      <c r="K9">
        <v>1.3755299999999999</v>
      </c>
      <c r="L9">
        <v>1.51136</v>
      </c>
      <c r="M9">
        <v>1.2287300000000001</v>
      </c>
      <c r="N9">
        <v>1.21424</v>
      </c>
      <c r="O9">
        <v>1.7660199999999999</v>
      </c>
      <c r="P9">
        <v>1.33439</v>
      </c>
      <c r="Q9">
        <v>2.0815199999999998</v>
      </c>
      <c r="R9">
        <v>1.58535</v>
      </c>
      <c r="S9">
        <v>1.30722</v>
      </c>
      <c r="T9">
        <v>1.58179</v>
      </c>
      <c r="U9">
        <v>1.61046</v>
      </c>
      <c r="V9">
        <v>1.1568499999999999</v>
      </c>
      <c r="W9">
        <v>1.2918499999999999</v>
      </c>
      <c r="X9">
        <v>1.33866</v>
      </c>
      <c r="Y9">
        <v>1.6702900000000001</v>
      </c>
      <c r="Z9">
        <f t="shared" ref="Z9:Z19" si="0">AVERAGE(H9,J9,L9,N9,P9,R9,T9,V9,X9)</f>
        <v>1.2954234444444443</v>
      </c>
      <c r="AA9">
        <f t="shared" ref="AA9:AA19" si="1">AVERAGE(I9,K9,M9,O9,Q9,S9,U9,W9,Y9)</f>
        <v>1.5702833333333333</v>
      </c>
      <c r="AB9">
        <f t="shared" ref="AB9:AB19" si="2">AVERAGE(H9,J9,N9,P9,T9,V9,X9)</f>
        <v>1.2231572857142854</v>
      </c>
      <c r="AC9">
        <f t="shared" ref="AC9:AC19" si="3">AVERAGE(I9,K9,O9,Q9,U9,W9,Y9)</f>
        <v>1.6566571428571426</v>
      </c>
      <c r="AD9">
        <v>1.1619999999999999</v>
      </c>
      <c r="AE9">
        <v>1.3517649999999999</v>
      </c>
    </row>
    <row r="10" spans="1:31" x14ac:dyDescent="0.3">
      <c r="G10">
        <v>1.65</v>
      </c>
      <c r="H10">
        <v>0.94557500000000005</v>
      </c>
      <c r="I10">
        <v>1.60985</v>
      </c>
      <c r="J10">
        <v>0.68584500000000004</v>
      </c>
      <c r="K10">
        <v>1.23909</v>
      </c>
      <c r="L10">
        <v>1.2611699999999999</v>
      </c>
      <c r="M10">
        <v>1.0232699999999999</v>
      </c>
      <c r="N10">
        <v>0.92017599999999999</v>
      </c>
      <c r="O10">
        <v>1.5832999999999999</v>
      </c>
      <c r="P10">
        <v>1.13706</v>
      </c>
      <c r="Q10">
        <v>1.88029</v>
      </c>
      <c r="R10">
        <v>1.1810799999999999</v>
      </c>
      <c r="S10">
        <v>1.1508700000000001</v>
      </c>
      <c r="T10">
        <v>1.29036</v>
      </c>
      <c r="U10">
        <v>1.41293</v>
      </c>
      <c r="V10">
        <v>0.96266399999999996</v>
      </c>
      <c r="W10">
        <v>1.1279999999999999</v>
      </c>
      <c r="X10">
        <v>1.1224099999999999</v>
      </c>
      <c r="Y10">
        <v>1.4754499999999999</v>
      </c>
      <c r="Z10">
        <f t="shared" si="0"/>
        <v>1.05626</v>
      </c>
      <c r="AA10">
        <f t="shared" si="1"/>
        <v>1.3892277777777777</v>
      </c>
      <c r="AB10">
        <f t="shared" si="2"/>
        <v>1.0091557142857144</v>
      </c>
      <c r="AC10">
        <f t="shared" si="3"/>
        <v>1.4755585714285715</v>
      </c>
      <c r="AD10">
        <v>0.97073000000000009</v>
      </c>
      <c r="AE10">
        <v>1.10554</v>
      </c>
    </row>
    <row r="11" spans="1:31" x14ac:dyDescent="0.3">
      <c r="G11">
        <v>2.15</v>
      </c>
      <c r="H11">
        <v>0.78122899999999995</v>
      </c>
      <c r="I11">
        <v>1.4596</v>
      </c>
      <c r="J11">
        <v>0.61403700000000005</v>
      </c>
      <c r="K11">
        <v>1.13981</v>
      </c>
      <c r="L11">
        <v>1.0568500000000001</v>
      </c>
      <c r="M11">
        <v>0.86761699999999997</v>
      </c>
      <c r="N11">
        <v>0.69413899999999995</v>
      </c>
      <c r="O11">
        <v>1.4421200000000001</v>
      </c>
      <c r="P11">
        <v>0.98536400000000002</v>
      </c>
      <c r="Q11">
        <v>1.7212099999999999</v>
      </c>
      <c r="R11">
        <v>0.86816000000000004</v>
      </c>
      <c r="S11">
        <v>1.0343199999999999</v>
      </c>
      <c r="T11">
        <v>1.09137</v>
      </c>
      <c r="U11">
        <v>1.2604200000000001</v>
      </c>
      <c r="V11">
        <v>0.80504200000000004</v>
      </c>
      <c r="W11">
        <v>1.0058100000000001</v>
      </c>
      <c r="X11">
        <v>0.95761399999999997</v>
      </c>
      <c r="Y11">
        <v>1.32402</v>
      </c>
      <c r="Z11">
        <f t="shared" si="0"/>
        <v>0.87264499999999989</v>
      </c>
      <c r="AA11">
        <f t="shared" si="1"/>
        <v>1.2505474444444447</v>
      </c>
      <c r="AB11">
        <f t="shared" si="2"/>
        <v>0.84697071428571413</v>
      </c>
      <c r="AC11">
        <f t="shared" si="3"/>
        <v>1.3361414285714284</v>
      </c>
      <c r="AD11">
        <v>0.83377000000000001</v>
      </c>
      <c r="AE11">
        <v>0.96303000000000005</v>
      </c>
    </row>
    <row r="12" spans="1:31" x14ac:dyDescent="0.3">
      <c r="G12">
        <v>2.65</v>
      </c>
      <c r="H12">
        <v>0.72073399999999999</v>
      </c>
      <c r="I12">
        <v>1.4118999999999999</v>
      </c>
      <c r="J12">
        <v>0.63275400000000004</v>
      </c>
      <c r="K12">
        <v>1.1389899999999999</v>
      </c>
      <c r="L12">
        <v>0.98373699999999997</v>
      </c>
      <c r="M12">
        <v>0.81881899999999996</v>
      </c>
      <c r="N12">
        <v>0.58831500000000003</v>
      </c>
      <c r="O12">
        <v>1.4053899999999999</v>
      </c>
      <c r="P12">
        <v>0.94039799999999996</v>
      </c>
      <c r="Q12">
        <v>1.66587</v>
      </c>
      <c r="R12">
        <v>0.69250699999999998</v>
      </c>
      <c r="S12">
        <v>1.0194300000000001</v>
      </c>
      <c r="T12">
        <v>0.99622699999999997</v>
      </c>
      <c r="U12">
        <v>1.21112</v>
      </c>
      <c r="V12">
        <v>0.75114199999999998</v>
      </c>
      <c r="W12">
        <v>0.98622399999999999</v>
      </c>
      <c r="X12">
        <v>0.90081299999999997</v>
      </c>
      <c r="Y12">
        <v>1.27589</v>
      </c>
      <c r="Z12">
        <f t="shared" si="0"/>
        <v>0.80073633333333349</v>
      </c>
      <c r="AA12">
        <f t="shared" si="1"/>
        <v>1.2148481111111111</v>
      </c>
      <c r="AB12">
        <f t="shared" si="2"/>
        <v>0.79005471428571439</v>
      </c>
      <c r="AC12">
        <f t="shared" si="3"/>
        <v>1.2993405714285713</v>
      </c>
      <c r="AD12">
        <v>0.74959500000000001</v>
      </c>
      <c r="AE12">
        <v>0.879915</v>
      </c>
    </row>
    <row r="13" spans="1:31" x14ac:dyDescent="0.3">
      <c r="G13">
        <v>3.15</v>
      </c>
      <c r="H13">
        <v>0.61604700000000001</v>
      </c>
      <c r="I13">
        <v>1.31864</v>
      </c>
      <c r="J13">
        <v>0.59427200000000002</v>
      </c>
      <c r="K13">
        <v>1.0886400000000001</v>
      </c>
      <c r="L13">
        <v>0.86611700000000003</v>
      </c>
      <c r="M13">
        <v>0.72850700000000002</v>
      </c>
      <c r="N13">
        <v>0.45293600000000001</v>
      </c>
      <c r="O13">
        <v>1.3238300000000001</v>
      </c>
      <c r="P13">
        <v>0.85658599999999996</v>
      </c>
      <c r="Q13">
        <v>1.5683100000000001</v>
      </c>
      <c r="R13">
        <v>0.50116099999999997</v>
      </c>
      <c r="S13">
        <v>0.95713599999999999</v>
      </c>
      <c r="T13">
        <v>0.853433</v>
      </c>
      <c r="U13">
        <v>1.1195600000000001</v>
      </c>
      <c r="V13">
        <v>0.65581800000000001</v>
      </c>
      <c r="W13">
        <v>0.92120500000000005</v>
      </c>
      <c r="X13">
        <v>0.80674299999999999</v>
      </c>
      <c r="Y13">
        <v>1.1847000000000001</v>
      </c>
      <c r="Z13">
        <f t="shared" si="0"/>
        <v>0.68923477777777775</v>
      </c>
      <c r="AA13">
        <f t="shared" si="1"/>
        <v>1.134503111111111</v>
      </c>
      <c r="AB13">
        <f t="shared" si="2"/>
        <v>0.69083357142857149</v>
      </c>
      <c r="AC13">
        <f t="shared" si="3"/>
        <v>1.2178407142857142</v>
      </c>
      <c r="AD13">
        <v>0.7054450000000001</v>
      </c>
      <c r="AE13">
        <v>0.85949500000000001</v>
      </c>
    </row>
    <row r="14" spans="1:31" x14ac:dyDescent="0.3">
      <c r="G14">
        <v>3.65</v>
      </c>
      <c r="H14">
        <v>0.51946999999999999</v>
      </c>
      <c r="I14">
        <v>1.2282</v>
      </c>
      <c r="J14">
        <v>0.55065399999999998</v>
      </c>
      <c r="K14">
        <v>1.03739</v>
      </c>
      <c r="L14">
        <v>0.77744500000000005</v>
      </c>
      <c r="M14">
        <v>0.64900500000000005</v>
      </c>
      <c r="N14">
        <v>0.335011</v>
      </c>
      <c r="O14">
        <v>1.2456400000000001</v>
      </c>
      <c r="P14">
        <v>0.78028799999999998</v>
      </c>
      <c r="Q14">
        <v>1.4765299999999999</v>
      </c>
      <c r="R14">
        <v>0.34374700000000002</v>
      </c>
      <c r="S14">
        <v>0.89676500000000003</v>
      </c>
      <c r="T14">
        <v>0.73196499999999998</v>
      </c>
      <c r="U14">
        <v>1.0326500000000001</v>
      </c>
      <c r="V14">
        <v>0.56421699999999997</v>
      </c>
      <c r="W14">
        <v>0.85954799999999998</v>
      </c>
      <c r="X14">
        <v>0.72293499999999999</v>
      </c>
      <c r="Y14">
        <v>1.0985499999999999</v>
      </c>
      <c r="Z14">
        <f t="shared" si="0"/>
        <v>0.59174800000000005</v>
      </c>
      <c r="AA14">
        <f t="shared" si="1"/>
        <v>1.0582531111111111</v>
      </c>
      <c r="AB14">
        <f t="shared" si="2"/>
        <v>0.60064857142857142</v>
      </c>
      <c r="AC14">
        <f t="shared" si="3"/>
        <v>1.1397868571428571</v>
      </c>
      <c r="AD14">
        <v>0.65347500000000003</v>
      </c>
      <c r="AE14">
        <v>0.79145500000000002</v>
      </c>
    </row>
    <row r="15" spans="1:31" x14ac:dyDescent="0.3">
      <c r="G15">
        <v>4.1500000000000004</v>
      </c>
      <c r="H15">
        <v>0.48472300000000001</v>
      </c>
      <c r="I15">
        <v>1.1957800000000001</v>
      </c>
      <c r="J15">
        <v>0.55414699999999995</v>
      </c>
      <c r="K15">
        <v>1.04061</v>
      </c>
      <c r="L15">
        <v>0.74758899999999995</v>
      </c>
      <c r="M15">
        <v>0.62831999999999999</v>
      </c>
      <c r="N15">
        <v>0.28842400000000001</v>
      </c>
      <c r="O15">
        <v>1.22658</v>
      </c>
      <c r="P15">
        <v>0.765177</v>
      </c>
      <c r="Q15">
        <v>1.44408</v>
      </c>
      <c r="R15">
        <v>0.27141900000000002</v>
      </c>
      <c r="S15">
        <v>0.89264100000000002</v>
      </c>
      <c r="T15">
        <v>0.68391100000000005</v>
      </c>
      <c r="U15">
        <v>1.00501</v>
      </c>
      <c r="V15">
        <v>0.53140600000000004</v>
      </c>
      <c r="W15">
        <v>0.85586700000000004</v>
      </c>
      <c r="X15">
        <v>0.70184100000000005</v>
      </c>
      <c r="Y15">
        <v>1.0715600000000001</v>
      </c>
      <c r="Z15">
        <f t="shared" si="0"/>
        <v>0.5587374444444444</v>
      </c>
      <c r="AA15">
        <f t="shared" si="1"/>
        <v>1.0400497777777777</v>
      </c>
      <c r="AB15">
        <f t="shared" si="2"/>
        <v>0.57280414285714287</v>
      </c>
      <c r="AC15">
        <f t="shared" si="3"/>
        <v>1.1199267142857143</v>
      </c>
      <c r="AD15">
        <v>0.62535999999999992</v>
      </c>
      <c r="AE15">
        <v>0.75578999999999996</v>
      </c>
    </row>
    <row r="16" spans="1:31" x14ac:dyDescent="0.3">
      <c r="G16">
        <v>4.6500000000000004</v>
      </c>
      <c r="H16">
        <v>0.45033000000000001</v>
      </c>
      <c r="I16">
        <v>1.15968</v>
      </c>
      <c r="J16">
        <v>0.54665699999999995</v>
      </c>
      <c r="K16">
        <v>1.0369600000000001</v>
      </c>
      <c r="L16">
        <v>0.71263299999999996</v>
      </c>
      <c r="M16">
        <v>0.60358500000000004</v>
      </c>
      <c r="N16">
        <v>0.25018000000000001</v>
      </c>
      <c r="O16">
        <v>1.2064999999999999</v>
      </c>
      <c r="P16">
        <v>0.74922</v>
      </c>
      <c r="Q16">
        <v>1.4084099999999999</v>
      </c>
      <c r="R16">
        <v>0.21878400000000001</v>
      </c>
      <c r="S16">
        <v>0.88363000000000003</v>
      </c>
      <c r="T16">
        <v>0.64528700000000005</v>
      </c>
      <c r="U16">
        <v>0.97475500000000004</v>
      </c>
      <c r="V16">
        <v>0.49568899999999999</v>
      </c>
      <c r="W16">
        <v>0.84853199999999995</v>
      </c>
      <c r="X16">
        <v>0.68141700000000005</v>
      </c>
      <c r="Y16">
        <v>1.042</v>
      </c>
      <c r="Z16">
        <f t="shared" si="0"/>
        <v>0.52779966666666656</v>
      </c>
      <c r="AA16">
        <f t="shared" si="1"/>
        <v>1.0182279999999999</v>
      </c>
      <c r="AB16">
        <f t="shared" si="2"/>
        <v>0.54554000000000002</v>
      </c>
      <c r="AC16">
        <f t="shared" si="3"/>
        <v>1.0966910000000001</v>
      </c>
      <c r="AD16">
        <v>0.63498999999999994</v>
      </c>
      <c r="AE16">
        <v>0.92019499999999999</v>
      </c>
    </row>
    <row r="17" spans="7:31" x14ac:dyDescent="0.3">
      <c r="G17">
        <v>5.15</v>
      </c>
      <c r="H17">
        <v>0.45931300000000003</v>
      </c>
      <c r="I17">
        <v>1.16299</v>
      </c>
      <c r="J17">
        <v>0.57232300000000003</v>
      </c>
      <c r="K17">
        <v>1.0697099999999999</v>
      </c>
      <c r="L17">
        <v>0.730271</v>
      </c>
      <c r="M17">
        <v>0.62079600000000001</v>
      </c>
      <c r="N17">
        <v>0.39484200000000003</v>
      </c>
      <c r="O17">
        <v>1.2268300000000001</v>
      </c>
      <c r="P17">
        <v>0.448125</v>
      </c>
      <c r="Q17">
        <v>1.4140299999999999</v>
      </c>
      <c r="R17">
        <v>0.22609000000000001</v>
      </c>
      <c r="S17">
        <v>0.91273000000000004</v>
      </c>
      <c r="T17">
        <v>0.65940699999999997</v>
      </c>
      <c r="U17">
        <v>0.98534600000000006</v>
      </c>
      <c r="V17">
        <v>0.38960299999999998</v>
      </c>
      <c r="W17">
        <v>0.88055300000000003</v>
      </c>
      <c r="X17">
        <v>0.70411800000000002</v>
      </c>
      <c r="Y17">
        <v>1.0530600000000001</v>
      </c>
      <c r="Z17">
        <f t="shared" si="0"/>
        <v>0.50934355555555555</v>
      </c>
      <c r="AA17">
        <f t="shared" si="1"/>
        <v>1.0362272222222222</v>
      </c>
      <c r="AB17">
        <f t="shared" si="2"/>
        <v>0.51824728571428569</v>
      </c>
      <c r="AC17">
        <f t="shared" si="3"/>
        <v>1.1132169999999999</v>
      </c>
      <c r="AD17">
        <v>0.625135</v>
      </c>
      <c r="AE17">
        <v>0.87936999999999999</v>
      </c>
    </row>
    <row r="18" spans="7:31" x14ac:dyDescent="0.3">
      <c r="G18">
        <v>5.65</v>
      </c>
      <c r="H18">
        <v>0.52805999999999997</v>
      </c>
      <c r="I18">
        <v>0.82785399999999998</v>
      </c>
      <c r="J18">
        <v>0.81208100000000005</v>
      </c>
      <c r="K18">
        <v>0.91861899999999996</v>
      </c>
      <c r="L18">
        <v>0.79642800000000002</v>
      </c>
      <c r="M18">
        <v>0.82508400000000004</v>
      </c>
      <c r="N18">
        <v>0.60213000000000005</v>
      </c>
      <c r="O18">
        <v>1.0662</v>
      </c>
      <c r="P18">
        <v>0.66989500000000002</v>
      </c>
      <c r="Q18">
        <v>0.95313400000000004</v>
      </c>
      <c r="R18">
        <v>0.57223000000000002</v>
      </c>
      <c r="S18">
        <v>0.77697899999999998</v>
      </c>
      <c r="T18">
        <v>0.744923</v>
      </c>
      <c r="U18">
        <v>0.86955700000000002</v>
      </c>
      <c r="V18">
        <v>0.56196599999999997</v>
      </c>
      <c r="W18">
        <v>0.979881</v>
      </c>
      <c r="X18">
        <v>0.65674500000000002</v>
      </c>
      <c r="Y18">
        <v>0.83063500000000001</v>
      </c>
      <c r="Z18">
        <f t="shared" si="0"/>
        <v>0.66049533333333332</v>
      </c>
      <c r="AA18">
        <f t="shared" si="1"/>
        <v>0.89421588888888892</v>
      </c>
      <c r="AB18">
        <f t="shared" si="2"/>
        <v>0.65368571428571431</v>
      </c>
      <c r="AC18">
        <f t="shared" si="3"/>
        <v>0.92083999999999999</v>
      </c>
      <c r="AD18">
        <v>0.78386500000000003</v>
      </c>
      <c r="AE18">
        <v>0.92365500000000011</v>
      </c>
    </row>
    <row r="19" spans="7:31" x14ac:dyDescent="0.3">
      <c r="G19">
        <v>6.15</v>
      </c>
      <c r="H19">
        <v>0.47515000000000002</v>
      </c>
      <c r="I19">
        <v>0.77657200000000004</v>
      </c>
      <c r="J19">
        <v>0.69571400000000005</v>
      </c>
      <c r="K19">
        <v>0.87067099999999997</v>
      </c>
      <c r="L19">
        <v>0.76468899999999995</v>
      </c>
      <c r="M19">
        <v>0.75155799999999995</v>
      </c>
      <c r="N19">
        <v>0.567828</v>
      </c>
      <c r="O19">
        <v>0.99102299999999999</v>
      </c>
      <c r="P19">
        <v>0.65467500000000001</v>
      </c>
      <c r="Q19">
        <v>0.86221400000000004</v>
      </c>
      <c r="R19">
        <v>0.60017600000000004</v>
      </c>
      <c r="S19">
        <v>0.71280200000000005</v>
      </c>
      <c r="T19">
        <v>0.76357299999999995</v>
      </c>
      <c r="U19">
        <v>0.80561499999999997</v>
      </c>
      <c r="V19">
        <v>0.48238799999999998</v>
      </c>
      <c r="W19">
        <v>0.91379999999999995</v>
      </c>
      <c r="X19">
        <v>0.63891500000000001</v>
      </c>
      <c r="Y19">
        <v>0.75538099999999997</v>
      </c>
      <c r="Z19">
        <f t="shared" si="0"/>
        <v>0.62701200000000012</v>
      </c>
      <c r="AA19">
        <f t="shared" si="1"/>
        <v>0.82662622222222226</v>
      </c>
      <c r="AB19">
        <f t="shared" si="2"/>
        <v>0.61117757142857143</v>
      </c>
      <c r="AC19">
        <f t="shared" si="3"/>
        <v>0.853610857142857</v>
      </c>
      <c r="AD19">
        <v>0.64228499999999999</v>
      </c>
      <c r="AE19">
        <v>1.07714</v>
      </c>
    </row>
    <row r="21" spans="7:31" x14ac:dyDescent="0.3">
      <c r="Z21" t="s">
        <v>40</v>
      </c>
      <c r="AA21" t="s">
        <v>41</v>
      </c>
      <c r="AB21" t="s">
        <v>42</v>
      </c>
      <c r="AC21" t="s">
        <v>43</v>
      </c>
    </row>
    <row r="22" spans="7:31" x14ac:dyDescent="0.3">
      <c r="Z22">
        <f>_xlfn.STDEV.S(H8,J8,L8,N8,P8,R8,T8,V8,X8)</f>
        <v>0.40167784429122499</v>
      </c>
      <c r="AA22">
        <f>_xlfn.STDEV.S(I8,K8,M8,O8,Q8,S8,U8,W8,Y8)</f>
        <v>0.30105420030194902</v>
      </c>
      <c r="AB22">
        <f>_xlfn.STDEV.S(H8,J8,N8,P8,T8,V8,X8)</f>
        <v>0.32907118624134635</v>
      </c>
      <c r="AC22">
        <f>_xlfn.STDEV.S(I8,K8,O8,Q8,U8,W8,Y8)</f>
        <v>0.28608859111587581</v>
      </c>
    </row>
    <row r="23" spans="7:31" x14ac:dyDescent="0.3">
      <c r="Z23">
        <f>_xlfn.STDEV.S(H9,J9,L9,N9,P9,R9,T9,V9,X9)</f>
        <v>0.25599243932053423</v>
      </c>
      <c r="AA23">
        <f>_xlfn.STDEV.S(I9,K9,M9,O9,Q9,S9,U9,W9,Y9)</f>
        <v>0.28848833026658</v>
      </c>
      <c r="AB23">
        <f t="shared" ref="AB23:AC33" si="4">_xlfn.STDEV.S(H9,J9,N9,P9,T9,V9,X9)</f>
        <v>0.24393108466307681</v>
      </c>
      <c r="AC23">
        <f t="shared" si="4"/>
        <v>0.26699565912291001</v>
      </c>
    </row>
    <row r="24" spans="7:31" x14ac:dyDescent="0.3">
      <c r="H24" t="s">
        <v>19</v>
      </c>
      <c r="Z24">
        <f t="shared" ref="Z23:AA33" si="5">_xlfn.STDEV.S(H10,J10,L10,N10,P10,R10,T10,V10,X10)</f>
        <v>0.19365333741056426</v>
      </c>
      <c r="AA24">
        <f t="shared" si="5"/>
        <v>0.27771325025904764</v>
      </c>
      <c r="AB24">
        <f t="shared" si="4"/>
        <v>0.19447068506308257</v>
      </c>
      <c r="AC24">
        <f t="shared" si="4"/>
        <v>0.24969535708062054</v>
      </c>
    </row>
    <row r="25" spans="7:31" x14ac:dyDescent="0.3">
      <c r="Z25">
        <f t="shared" si="5"/>
        <v>0.163319880587913</v>
      </c>
      <c r="AA25">
        <f t="shared" si="5"/>
        <v>0.26762174129968791</v>
      </c>
      <c r="AB25">
        <f t="shared" si="4"/>
        <v>0.17069528761481653</v>
      </c>
      <c r="AC25">
        <f t="shared" si="4"/>
        <v>0.23391480909571866</v>
      </c>
    </row>
    <row r="26" spans="7:31" x14ac:dyDescent="0.3">
      <c r="Z26">
        <f t="shared" si="5"/>
        <v>0.15618138977643828</v>
      </c>
      <c r="AA26">
        <f t="shared" si="5"/>
        <v>0.25868589684327786</v>
      </c>
      <c r="AB26">
        <f t="shared" si="4"/>
        <v>0.15765970770799759</v>
      </c>
      <c r="AC26">
        <f t="shared" si="4"/>
        <v>0.21997993084738271</v>
      </c>
    </row>
    <row r="27" spans="7:31" x14ac:dyDescent="0.3">
      <c r="H27" t="s">
        <v>24</v>
      </c>
      <c r="Z27">
        <f t="shared" si="5"/>
        <v>0.160764933160016</v>
      </c>
      <c r="AA27">
        <f t="shared" si="5"/>
        <v>0.25114088408771867</v>
      </c>
      <c r="AB27">
        <f t="shared" si="4"/>
        <v>0.15279940578948265</v>
      </c>
      <c r="AC27">
        <f t="shared" si="4"/>
        <v>0.20803281881369501</v>
      </c>
    </row>
    <row r="28" spans="7:31" x14ac:dyDescent="0.3">
      <c r="Z28">
        <f t="shared" si="5"/>
        <v>0.17392193245749649</v>
      </c>
      <c r="AA28">
        <f t="shared" si="5"/>
        <v>0.24359600842555043</v>
      </c>
      <c r="AB28">
        <f t="shared" si="4"/>
        <v>0.1556964438181522</v>
      </c>
      <c r="AC28">
        <f t="shared" si="4"/>
        <v>0.19774370360597984</v>
      </c>
    </row>
    <row r="29" spans="7:31" x14ac:dyDescent="0.3">
      <c r="Z29">
        <f t="shared" si="5"/>
        <v>0.18584156946987887</v>
      </c>
      <c r="AA29">
        <f t="shared" si="5"/>
        <v>0.23708671769775377</v>
      </c>
      <c r="AB29">
        <f t="shared" si="4"/>
        <v>0.16160384120891477</v>
      </c>
      <c r="AC29">
        <f t="shared" si="4"/>
        <v>0.18875374658243219</v>
      </c>
    </row>
    <row r="30" spans="7:31" x14ac:dyDescent="0.3">
      <c r="Z30">
        <f t="shared" si="5"/>
        <v>0.19382449808783245</v>
      </c>
      <c r="AA30">
        <f t="shared" si="5"/>
        <v>0.23166383954396089</v>
      </c>
      <c r="AB30">
        <f t="shared" si="4"/>
        <v>0.16767349677672158</v>
      </c>
      <c r="AC30">
        <f t="shared" si="4"/>
        <v>0.1808335057366299</v>
      </c>
    </row>
    <row r="31" spans="7:31" x14ac:dyDescent="0.3">
      <c r="Z31">
        <f t="shared" si="5"/>
        <v>0.16850935409355694</v>
      </c>
      <c r="AA31">
        <f t="shared" si="5"/>
        <v>0.22671447488293361</v>
      </c>
      <c r="AB31">
        <f t="shared" si="4"/>
        <v>0.12751913060231962</v>
      </c>
      <c r="AC31">
        <f t="shared" si="4"/>
        <v>0.17410197179718137</v>
      </c>
    </row>
    <row r="32" spans="7:31" x14ac:dyDescent="0.3">
      <c r="Z32">
        <f t="shared" si="5"/>
        <v>0.10436162015080035</v>
      </c>
      <c r="AA32">
        <f t="shared" si="5"/>
        <v>9.2575710970054736E-2</v>
      </c>
      <c r="AB32">
        <f t="shared" si="4"/>
        <v>0.10044710612011057</v>
      </c>
      <c r="AC32">
        <f t="shared" si="4"/>
        <v>8.6676110576482779E-2</v>
      </c>
    </row>
    <row r="33" spans="8:29" x14ac:dyDescent="0.3">
      <c r="Z33">
        <f t="shared" si="5"/>
        <v>0.10690640532961496</v>
      </c>
      <c r="AA33">
        <f t="shared" si="5"/>
        <v>8.9753809331105203E-2</v>
      </c>
      <c r="AB33">
        <f t="shared" si="4"/>
        <v>0.10801358315949162</v>
      </c>
      <c r="AC33">
        <f t="shared" si="4"/>
        <v>8.2419238359799973E-2</v>
      </c>
    </row>
    <row r="46" spans="8:29" x14ac:dyDescent="0.3">
      <c r="H46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BDD4-7E49-4800-AA4A-0F707BB87FAD}">
  <dimension ref="A1:I14"/>
  <sheetViews>
    <sheetView tabSelected="1" workbookViewId="0">
      <selection activeCell="D33" sqref="D33"/>
    </sheetView>
  </sheetViews>
  <sheetFormatPr defaultRowHeight="14.4" x14ac:dyDescent="0.3"/>
  <cols>
    <col min="1" max="1" width="9.6640625" bestFit="1" customWidth="1"/>
    <col min="3" max="3" width="10.33203125" bestFit="1" customWidth="1"/>
    <col min="4" max="4" width="21.33203125" bestFit="1" customWidth="1"/>
    <col min="5" max="5" width="24.5546875" bestFit="1" customWidth="1"/>
    <col min="6" max="6" width="10.5546875" bestFit="1" customWidth="1"/>
    <col min="7" max="7" width="14" bestFit="1" customWidth="1"/>
    <col min="9" max="9" width="11.33203125" bestFit="1" customWidth="1"/>
  </cols>
  <sheetData>
    <row r="1" spans="1:9" x14ac:dyDescent="0.3">
      <c r="A1" t="s">
        <v>14</v>
      </c>
      <c r="B1" t="s">
        <v>17</v>
      </c>
      <c r="C1" t="s">
        <v>30</v>
      </c>
      <c r="D1" t="s">
        <v>35</v>
      </c>
      <c r="E1" t="s">
        <v>36</v>
      </c>
      <c r="F1" t="s">
        <v>32</v>
      </c>
      <c r="G1" t="s">
        <v>33</v>
      </c>
      <c r="H1" t="s">
        <v>31</v>
      </c>
      <c r="I1" t="s">
        <v>34</v>
      </c>
    </row>
    <row r="2" spans="1:9" x14ac:dyDescent="0.3">
      <c r="A2" t="s">
        <v>15</v>
      </c>
    </row>
    <row r="3" spans="1:9" x14ac:dyDescent="0.3">
      <c r="A3">
        <v>0.65</v>
      </c>
      <c r="B3">
        <f>AVERAGE('updated 1-Oct-2021'!H8,'updated 1-Oct-2021'!J8,'updated 1-Oct-2021'!L8,'updated 1-Oct-2021'!N8,'updated 1-Oct-2021'!P8,'updated 1-Oct-2021'!R8,'updated 1-Oct-2021'!T8,'updated 1-Oct-2021'!V8,'updated 1-Oct-2021'!X8)</f>
        <v>1.9514522222222221</v>
      </c>
      <c r="C3">
        <f>AVERAGE('updated 1-Oct-2021'!I8,'updated 1-Oct-2021'!K8,'updated 1-Oct-2021'!M8,'updated 1-Oct-2021'!O8,'updated 1-Oct-2021'!Q8,'updated 1-Oct-2021'!S8,'updated 1-Oct-2021'!U8,'updated 1-Oct-2021'!W8,'updated 1-Oct-2021'!Y8)</f>
        <v>2.1214477777777776</v>
      </c>
      <c r="D3">
        <f>AVERAGE('updated 1-Oct-2021'!H8,'updated 1-Oct-2021'!J8,'updated 1-Oct-2021'!N8,'updated 1-Oct-2021'!P8,'updated 1-Oct-2021'!T8,'updated 1-Oct-2021'!V8,'updated 1-Oct-2021'!X8)</f>
        <v>1.8249785714285713</v>
      </c>
      <c r="E3">
        <f>AVERAGE('updated 1-Oct-2021'!I8,'updated 1-Oct-2021'!K8,'updated 1-Oct-2021'!O8,'updated 1-Oct-2021'!Q8,'updated 1-Oct-2021'!U8,'updated 1-Oct-2021'!W8,'updated 1-Oct-2021'!Y8)</f>
        <v>2.2075899999999997</v>
      </c>
      <c r="F3">
        <f>'stroke v control zIP'!K8</f>
        <v>1.71966</v>
      </c>
      <c r="G3">
        <f>'stroke v control zIP'!N8</f>
        <v>1.7193099999999999</v>
      </c>
      <c r="H3">
        <f>'stroke v control zIP'!Q8</f>
        <v>1.8479099999999999</v>
      </c>
      <c r="I3">
        <f>'stroke v control zIP'!T8</f>
        <v>1.85287</v>
      </c>
    </row>
    <row r="4" spans="1:9" x14ac:dyDescent="0.3">
      <c r="A4">
        <v>1.1499999999999999</v>
      </c>
      <c r="B4">
        <f>AVERAGE('updated 1-Oct-2021'!H9,'updated 1-Oct-2021'!J9,'updated 1-Oct-2021'!L9,'updated 1-Oct-2021'!N9,'updated 1-Oct-2021'!P9,'updated 1-Oct-2021'!R9,'updated 1-Oct-2021'!T9,'updated 1-Oct-2021'!V9,'updated 1-Oct-2021'!X9)</f>
        <v>1.2954234444444443</v>
      </c>
      <c r="C4">
        <f>AVERAGE('updated 1-Oct-2021'!I9,'updated 1-Oct-2021'!K9,'updated 1-Oct-2021'!M9,'updated 1-Oct-2021'!O9,'updated 1-Oct-2021'!Q9,'updated 1-Oct-2021'!S9,'updated 1-Oct-2021'!U9,'updated 1-Oct-2021'!W9,'updated 1-Oct-2021'!Y9)</f>
        <v>1.5702833333333333</v>
      </c>
      <c r="D4">
        <f>AVERAGE('updated 1-Oct-2021'!H9,'updated 1-Oct-2021'!J9,'updated 1-Oct-2021'!N9,'updated 1-Oct-2021'!P9,'updated 1-Oct-2021'!T9,'updated 1-Oct-2021'!V9,'updated 1-Oct-2021'!X9)</f>
        <v>1.2231572857142854</v>
      </c>
      <c r="E4">
        <f>AVERAGE('updated 1-Oct-2021'!I9,'updated 1-Oct-2021'!K9,'updated 1-Oct-2021'!O9,'updated 1-Oct-2021'!Q9,'updated 1-Oct-2021'!U9,'updated 1-Oct-2021'!W9,'updated 1-Oct-2021'!Y9)</f>
        <v>1.6566571428571426</v>
      </c>
      <c r="F4">
        <f>'stroke v control zIP'!K9</f>
        <v>1.17137</v>
      </c>
      <c r="G4">
        <f>'stroke v control zIP'!N9</f>
        <v>1.15263</v>
      </c>
      <c r="H4">
        <f>'stroke v control zIP'!Q9</f>
        <v>1.3287899999999999</v>
      </c>
      <c r="I4">
        <f>'stroke v control zIP'!T9</f>
        <v>1.3747400000000001</v>
      </c>
    </row>
    <row r="5" spans="1:9" x14ac:dyDescent="0.3">
      <c r="A5">
        <v>1.65</v>
      </c>
      <c r="B5">
        <f>AVERAGE('updated 1-Oct-2021'!H10,'updated 1-Oct-2021'!J10,'updated 1-Oct-2021'!L10,'updated 1-Oct-2021'!N10,'updated 1-Oct-2021'!P10,'updated 1-Oct-2021'!R10,'updated 1-Oct-2021'!T10,'updated 1-Oct-2021'!V10,'updated 1-Oct-2021'!X10)</f>
        <v>1.05626</v>
      </c>
      <c r="C5">
        <f>AVERAGE('updated 1-Oct-2021'!I10,'updated 1-Oct-2021'!K10,'updated 1-Oct-2021'!M10,'updated 1-Oct-2021'!O10,'updated 1-Oct-2021'!Q10,'updated 1-Oct-2021'!S10,'updated 1-Oct-2021'!U10,'updated 1-Oct-2021'!W10,'updated 1-Oct-2021'!Y10)</f>
        <v>1.3892277777777777</v>
      </c>
      <c r="D5">
        <f>AVERAGE('updated 1-Oct-2021'!H10,'updated 1-Oct-2021'!J10,'updated 1-Oct-2021'!N10,'updated 1-Oct-2021'!P10,'updated 1-Oct-2021'!T10,'updated 1-Oct-2021'!V10,'updated 1-Oct-2021'!X10)</f>
        <v>1.0091557142857144</v>
      </c>
      <c r="E5">
        <f>AVERAGE('updated 1-Oct-2021'!I10,'updated 1-Oct-2021'!K10,'updated 1-Oct-2021'!O10,'updated 1-Oct-2021'!Q10,'updated 1-Oct-2021'!U10,'updated 1-Oct-2021'!W10,'updated 1-Oct-2021'!Y10)</f>
        <v>1.4755585714285715</v>
      </c>
      <c r="F5">
        <f>'stroke v control zIP'!K10</f>
        <v>0.99375000000000002</v>
      </c>
      <c r="G5">
        <f>'stroke v control zIP'!N10</f>
        <v>0.94771000000000005</v>
      </c>
      <c r="H5">
        <f>'stroke v control zIP'!Q10</f>
        <v>1.08023</v>
      </c>
      <c r="I5">
        <f>'stroke v control zIP'!T10</f>
        <v>1.1308499999999999</v>
      </c>
    </row>
    <row r="6" spans="1:9" x14ac:dyDescent="0.3">
      <c r="A6">
        <v>2.15</v>
      </c>
      <c r="B6">
        <f>AVERAGE('updated 1-Oct-2021'!H11,'updated 1-Oct-2021'!J11,'updated 1-Oct-2021'!L11,'updated 1-Oct-2021'!N11,'updated 1-Oct-2021'!P11,'updated 1-Oct-2021'!R11,'updated 1-Oct-2021'!T11,'updated 1-Oct-2021'!V11,'updated 1-Oct-2021'!X11)</f>
        <v>0.87264499999999989</v>
      </c>
      <c r="C6">
        <f>AVERAGE('updated 1-Oct-2021'!I11,'updated 1-Oct-2021'!K11,'updated 1-Oct-2021'!M11,'updated 1-Oct-2021'!O11,'updated 1-Oct-2021'!Q11,'updated 1-Oct-2021'!S11,'updated 1-Oct-2021'!U11,'updated 1-Oct-2021'!W11,'updated 1-Oct-2021'!Y11)</f>
        <v>1.2505474444444447</v>
      </c>
      <c r="D6">
        <f>AVERAGE('updated 1-Oct-2021'!H11,'updated 1-Oct-2021'!J11,'updated 1-Oct-2021'!N11,'updated 1-Oct-2021'!P11,'updated 1-Oct-2021'!T11,'updated 1-Oct-2021'!V11,'updated 1-Oct-2021'!X11)</f>
        <v>0.84697071428571413</v>
      </c>
      <c r="E6">
        <f>AVERAGE('updated 1-Oct-2021'!I11,'updated 1-Oct-2021'!K11,'updated 1-Oct-2021'!O11,'updated 1-Oct-2021'!Q11,'updated 1-Oct-2021'!U11,'updated 1-Oct-2021'!W11,'updated 1-Oct-2021'!Y11)</f>
        <v>1.3361414285714284</v>
      </c>
      <c r="F6">
        <f>'stroke v control zIP'!K11</f>
        <v>0.85879000000000005</v>
      </c>
      <c r="G6">
        <f>'stroke v control zIP'!N11</f>
        <v>0.80874999999999997</v>
      </c>
      <c r="H6">
        <f>'stroke v control zIP'!Q11</f>
        <v>0.91759000000000002</v>
      </c>
      <c r="I6">
        <f>'stroke v control zIP'!T11</f>
        <v>1.00847</v>
      </c>
    </row>
    <row r="7" spans="1:9" x14ac:dyDescent="0.3">
      <c r="A7">
        <v>2.65</v>
      </c>
      <c r="B7">
        <f>AVERAGE('updated 1-Oct-2021'!H12,'updated 1-Oct-2021'!J12,'updated 1-Oct-2021'!L12,'updated 1-Oct-2021'!N12,'updated 1-Oct-2021'!P12,'updated 1-Oct-2021'!R12,'updated 1-Oct-2021'!T12,'updated 1-Oct-2021'!V12,'updated 1-Oct-2021'!X12)</f>
        <v>0.80073633333333349</v>
      </c>
      <c r="C7">
        <f>AVERAGE('updated 1-Oct-2021'!I12,'updated 1-Oct-2021'!K12,'updated 1-Oct-2021'!M12,'updated 1-Oct-2021'!O12,'updated 1-Oct-2021'!Q12,'updated 1-Oct-2021'!S12,'updated 1-Oct-2021'!U12,'updated 1-Oct-2021'!W12,'updated 1-Oct-2021'!Y12)</f>
        <v>1.2148481111111111</v>
      </c>
      <c r="D7">
        <f>AVERAGE('updated 1-Oct-2021'!H12,'updated 1-Oct-2021'!J12,'updated 1-Oct-2021'!N12,'updated 1-Oct-2021'!P12,'updated 1-Oct-2021'!T12,'updated 1-Oct-2021'!V12,'updated 1-Oct-2021'!X12)</f>
        <v>0.79005471428571439</v>
      </c>
      <c r="E7">
        <f>AVERAGE('updated 1-Oct-2021'!I12,'updated 1-Oct-2021'!K12,'updated 1-Oct-2021'!O12,'updated 1-Oct-2021'!Q12,'updated 1-Oct-2021'!U12,'updated 1-Oct-2021'!W12,'updated 1-Oct-2021'!Y12)</f>
        <v>1.2993405714285713</v>
      </c>
      <c r="F7">
        <f>'stroke v control zIP'!K12</f>
        <v>0.82767999999999997</v>
      </c>
      <c r="G7">
        <f>'stroke v control zIP'!N12</f>
        <v>0.67151000000000005</v>
      </c>
      <c r="H7">
        <f>'stroke v control zIP'!Q12</f>
        <v>0.87687000000000004</v>
      </c>
      <c r="I7">
        <f>'stroke v control zIP'!T12</f>
        <v>0.88295999999999997</v>
      </c>
    </row>
    <row r="8" spans="1:9" x14ac:dyDescent="0.3">
      <c r="A8">
        <v>3.15</v>
      </c>
      <c r="B8">
        <f>AVERAGE('updated 1-Oct-2021'!H13,'updated 1-Oct-2021'!J13,'updated 1-Oct-2021'!L13,'updated 1-Oct-2021'!N13,'updated 1-Oct-2021'!P13,'updated 1-Oct-2021'!R13,'updated 1-Oct-2021'!T13,'updated 1-Oct-2021'!V13,'updated 1-Oct-2021'!X13)</f>
        <v>0.68923477777777775</v>
      </c>
      <c r="C8">
        <f>AVERAGE('updated 1-Oct-2021'!I13,'updated 1-Oct-2021'!K13,'updated 1-Oct-2021'!M13,'updated 1-Oct-2021'!O13,'updated 1-Oct-2021'!Q13,'updated 1-Oct-2021'!S13,'updated 1-Oct-2021'!U13,'updated 1-Oct-2021'!W13,'updated 1-Oct-2021'!Y13)</f>
        <v>1.134503111111111</v>
      </c>
      <c r="D8">
        <f>AVERAGE('updated 1-Oct-2021'!H13,'updated 1-Oct-2021'!J13,'updated 1-Oct-2021'!N13,'updated 1-Oct-2021'!P13,'updated 1-Oct-2021'!T13,'updated 1-Oct-2021'!V13,'updated 1-Oct-2021'!X13)</f>
        <v>0.69083357142857149</v>
      </c>
      <c r="E8">
        <f>AVERAGE('updated 1-Oct-2021'!I13,'updated 1-Oct-2021'!K13,'updated 1-Oct-2021'!O13,'updated 1-Oct-2021'!Q13,'updated 1-Oct-2021'!U13,'updated 1-Oct-2021'!W13,'updated 1-Oct-2021'!Y13)</f>
        <v>1.2178407142857142</v>
      </c>
      <c r="F8">
        <f>'stroke v control zIP'!K13</f>
        <v>0.75238000000000005</v>
      </c>
      <c r="G8">
        <f>'stroke v control zIP'!N13</f>
        <v>0.65851000000000004</v>
      </c>
      <c r="H8">
        <f>'stroke v control zIP'!Q13</f>
        <v>0.85157000000000005</v>
      </c>
      <c r="I8">
        <f>'stroke v control zIP'!T13</f>
        <v>0.86741999999999997</v>
      </c>
    </row>
    <row r="9" spans="1:9" x14ac:dyDescent="0.3">
      <c r="A9">
        <v>3.65</v>
      </c>
      <c r="B9">
        <f>AVERAGE('updated 1-Oct-2021'!H14,'updated 1-Oct-2021'!J14,'updated 1-Oct-2021'!L14,'updated 1-Oct-2021'!N14,'updated 1-Oct-2021'!P14,'updated 1-Oct-2021'!R14,'updated 1-Oct-2021'!T14,'updated 1-Oct-2021'!V14,'updated 1-Oct-2021'!X14)</f>
        <v>0.59174800000000005</v>
      </c>
      <c r="C9">
        <f>AVERAGE('updated 1-Oct-2021'!I14,'updated 1-Oct-2021'!K14,'updated 1-Oct-2021'!M14,'updated 1-Oct-2021'!O14,'updated 1-Oct-2021'!Q14,'updated 1-Oct-2021'!S14,'updated 1-Oct-2021'!U14,'updated 1-Oct-2021'!W14,'updated 1-Oct-2021'!Y14)</f>
        <v>1.0582531111111111</v>
      </c>
      <c r="D9">
        <f>AVERAGE('updated 1-Oct-2021'!H14,'updated 1-Oct-2021'!J14,'updated 1-Oct-2021'!N14,'updated 1-Oct-2021'!P14,'updated 1-Oct-2021'!T14,'updated 1-Oct-2021'!V14,'updated 1-Oct-2021'!X14)</f>
        <v>0.60064857142857142</v>
      </c>
      <c r="E9">
        <f>AVERAGE('updated 1-Oct-2021'!I14,'updated 1-Oct-2021'!K14,'updated 1-Oct-2021'!O14,'updated 1-Oct-2021'!Q14,'updated 1-Oct-2021'!U14,'updated 1-Oct-2021'!W14,'updated 1-Oct-2021'!Y14)</f>
        <v>1.1397868571428571</v>
      </c>
      <c r="F9">
        <f>'stroke v control zIP'!K14</f>
        <v>0.68156000000000005</v>
      </c>
      <c r="G9">
        <f>'stroke v control zIP'!N14</f>
        <v>0.62539</v>
      </c>
      <c r="H9">
        <f>'stroke v control zIP'!Q14</f>
        <v>0.79947999999999997</v>
      </c>
      <c r="I9">
        <f>'stroke v control zIP'!T14</f>
        <v>0.78342999999999996</v>
      </c>
    </row>
    <row r="10" spans="1:9" x14ac:dyDescent="0.3">
      <c r="A10">
        <v>4.1500000000000004</v>
      </c>
      <c r="B10">
        <f>AVERAGE('updated 1-Oct-2021'!H15,'updated 1-Oct-2021'!J15,'updated 1-Oct-2021'!L15,'updated 1-Oct-2021'!N15,'updated 1-Oct-2021'!P15,'updated 1-Oct-2021'!R15,'updated 1-Oct-2021'!T15,'updated 1-Oct-2021'!V15,'updated 1-Oct-2021'!X15)</f>
        <v>0.5587374444444444</v>
      </c>
      <c r="C10">
        <f>AVERAGE('updated 1-Oct-2021'!I15,'updated 1-Oct-2021'!K15,'updated 1-Oct-2021'!M15,'updated 1-Oct-2021'!O15,'updated 1-Oct-2021'!Q15,'updated 1-Oct-2021'!S15,'updated 1-Oct-2021'!U15,'updated 1-Oct-2021'!W15,'updated 1-Oct-2021'!Y15)</f>
        <v>1.0400497777777777</v>
      </c>
      <c r="D10">
        <f>AVERAGE('updated 1-Oct-2021'!H15,'updated 1-Oct-2021'!J15,'updated 1-Oct-2021'!N15,'updated 1-Oct-2021'!P15,'updated 1-Oct-2021'!T15,'updated 1-Oct-2021'!V15,'updated 1-Oct-2021'!X15)</f>
        <v>0.57280414285714287</v>
      </c>
      <c r="E10">
        <f>AVERAGE('updated 1-Oct-2021'!I15,'updated 1-Oct-2021'!K15,'updated 1-Oct-2021'!O15,'updated 1-Oct-2021'!Q15,'updated 1-Oct-2021'!U15,'updated 1-Oct-2021'!W15,'updated 1-Oct-2021'!Y15)</f>
        <v>1.1199267142857143</v>
      </c>
      <c r="F10">
        <f>'stroke v control zIP'!K15</f>
        <v>0.66954999999999998</v>
      </c>
      <c r="G10">
        <f>'stroke v control zIP'!N15</f>
        <v>0.58116999999999996</v>
      </c>
      <c r="H10">
        <f>'stroke v control zIP'!Q15</f>
        <v>0.81200000000000006</v>
      </c>
      <c r="I10">
        <f>'stroke v control zIP'!T15</f>
        <v>0.69957999999999998</v>
      </c>
    </row>
    <row r="11" spans="1:9" x14ac:dyDescent="0.3">
      <c r="A11">
        <v>4.6500000000000004</v>
      </c>
      <c r="B11">
        <f>AVERAGE('updated 1-Oct-2021'!H16,'updated 1-Oct-2021'!J16,'updated 1-Oct-2021'!L16,'updated 1-Oct-2021'!N16,'updated 1-Oct-2021'!P16,'updated 1-Oct-2021'!R16,'updated 1-Oct-2021'!T16,'updated 1-Oct-2021'!V16,'updated 1-Oct-2021'!X16)</f>
        <v>0.52779966666666656</v>
      </c>
      <c r="C11">
        <f>AVERAGE('updated 1-Oct-2021'!I16,'updated 1-Oct-2021'!K16,'updated 1-Oct-2021'!M16,'updated 1-Oct-2021'!O16,'updated 1-Oct-2021'!Q16,'updated 1-Oct-2021'!S16,'updated 1-Oct-2021'!U16,'updated 1-Oct-2021'!W16,'updated 1-Oct-2021'!Y16)</f>
        <v>1.0182279999999999</v>
      </c>
      <c r="D11">
        <f>AVERAGE('updated 1-Oct-2021'!H16,'updated 1-Oct-2021'!J16,'updated 1-Oct-2021'!N16,'updated 1-Oct-2021'!P16,'updated 1-Oct-2021'!T16,'updated 1-Oct-2021'!V16,'updated 1-Oct-2021'!X16)</f>
        <v>0.54554000000000002</v>
      </c>
      <c r="E11">
        <f>AVERAGE('updated 1-Oct-2021'!I16,'updated 1-Oct-2021'!K16,'updated 1-Oct-2021'!O16,'updated 1-Oct-2021'!Q16,'updated 1-Oct-2021'!U16,'updated 1-Oct-2021'!W16,'updated 1-Oct-2021'!Y16)</f>
        <v>1.0966910000000001</v>
      </c>
      <c r="F11">
        <f>'stroke v control zIP'!K16</f>
        <v>0.65488999999999997</v>
      </c>
      <c r="G11">
        <f>'stroke v control zIP'!N16</f>
        <v>0.61509000000000003</v>
      </c>
      <c r="H11">
        <f>'stroke v control zIP'!Q16</f>
        <v>0.89583000000000002</v>
      </c>
      <c r="I11">
        <f>'stroke v control zIP'!T16</f>
        <v>0.94455999999999996</v>
      </c>
    </row>
    <row r="12" spans="1:9" x14ac:dyDescent="0.3">
      <c r="A12">
        <v>5.15</v>
      </c>
      <c r="B12">
        <f>AVERAGE('updated 1-Oct-2021'!H17,'updated 1-Oct-2021'!J17,'updated 1-Oct-2021'!L17,'updated 1-Oct-2021'!N17,'updated 1-Oct-2021'!P17,'updated 1-Oct-2021'!R17,'updated 1-Oct-2021'!T17,'updated 1-Oct-2021'!V17,'updated 1-Oct-2021'!X17)</f>
        <v>0.50934355555555555</v>
      </c>
      <c r="C12">
        <f>AVERAGE('updated 1-Oct-2021'!I17,'updated 1-Oct-2021'!K17,'updated 1-Oct-2021'!M17,'updated 1-Oct-2021'!O17,'updated 1-Oct-2021'!Q17,'updated 1-Oct-2021'!S17,'updated 1-Oct-2021'!U17,'updated 1-Oct-2021'!W17,'updated 1-Oct-2021'!Y17)</f>
        <v>1.0362272222222222</v>
      </c>
      <c r="D12">
        <f>AVERAGE('updated 1-Oct-2021'!H17,'updated 1-Oct-2021'!J17,'updated 1-Oct-2021'!N17,'updated 1-Oct-2021'!P17,'updated 1-Oct-2021'!T17,'updated 1-Oct-2021'!V17,'updated 1-Oct-2021'!X17)</f>
        <v>0.51824728571428569</v>
      </c>
      <c r="E12">
        <f>AVERAGE('updated 1-Oct-2021'!I17,'updated 1-Oct-2021'!K17,'updated 1-Oct-2021'!O17,'updated 1-Oct-2021'!Q17,'updated 1-Oct-2021'!U17,'updated 1-Oct-2021'!W17,'updated 1-Oct-2021'!Y17)</f>
        <v>1.1132169999999999</v>
      </c>
      <c r="F12">
        <f>'stroke v control zIP'!K17</f>
        <v>0.68062999999999996</v>
      </c>
      <c r="G12">
        <f>'stroke v control zIP'!N17</f>
        <v>0.56964000000000004</v>
      </c>
      <c r="H12">
        <f>'stroke v control zIP'!Q17</f>
        <v>0.92298999999999998</v>
      </c>
      <c r="I12">
        <f>'stroke v control zIP'!T17</f>
        <v>0.83574999999999999</v>
      </c>
    </row>
    <row r="13" spans="1:9" x14ac:dyDescent="0.3">
      <c r="A13">
        <v>5.65</v>
      </c>
      <c r="B13">
        <f>AVERAGE('updated 1-Oct-2021'!H18,'updated 1-Oct-2021'!J18,'updated 1-Oct-2021'!L18,'updated 1-Oct-2021'!N18,'updated 1-Oct-2021'!P18,'updated 1-Oct-2021'!R18,'updated 1-Oct-2021'!T18,'updated 1-Oct-2021'!V18,'updated 1-Oct-2021'!X18)</f>
        <v>0.66049533333333332</v>
      </c>
      <c r="C13">
        <f>AVERAGE('updated 1-Oct-2021'!I18,'updated 1-Oct-2021'!K18,'updated 1-Oct-2021'!M18,'updated 1-Oct-2021'!O18,'updated 1-Oct-2021'!Q18,'updated 1-Oct-2021'!S18,'updated 1-Oct-2021'!U18,'updated 1-Oct-2021'!W18,'updated 1-Oct-2021'!Y18)</f>
        <v>0.89421588888888892</v>
      </c>
      <c r="D13">
        <f>AVERAGE('updated 1-Oct-2021'!H18,'updated 1-Oct-2021'!J18,'updated 1-Oct-2021'!N18,'updated 1-Oct-2021'!P18,'updated 1-Oct-2021'!T18,'updated 1-Oct-2021'!V18,'updated 1-Oct-2021'!X18)</f>
        <v>0.65368571428571431</v>
      </c>
      <c r="E13">
        <f>AVERAGE('updated 1-Oct-2021'!I18,'updated 1-Oct-2021'!K18,'updated 1-Oct-2021'!O18,'updated 1-Oct-2021'!Q18,'updated 1-Oct-2021'!U18,'updated 1-Oct-2021'!W18,'updated 1-Oct-2021'!Y18)</f>
        <v>0.92083999999999999</v>
      </c>
      <c r="F13">
        <f>'stroke v control zIP'!K18</f>
        <v>0.86782999999999999</v>
      </c>
      <c r="G13">
        <f>'stroke v control zIP'!N18</f>
        <v>0.69989999999999997</v>
      </c>
      <c r="H13">
        <f>'stroke v control zIP'!Q18</f>
        <v>1.0019100000000001</v>
      </c>
      <c r="I13">
        <f>'stroke v control zIP'!T18</f>
        <v>0.84540000000000004</v>
      </c>
    </row>
    <row r="14" spans="1:9" x14ac:dyDescent="0.3">
      <c r="A14">
        <v>6.15</v>
      </c>
      <c r="B14">
        <f>AVERAGE('updated 1-Oct-2021'!H19,'updated 1-Oct-2021'!J19,'updated 1-Oct-2021'!L19,'updated 1-Oct-2021'!N19,'updated 1-Oct-2021'!P19,'updated 1-Oct-2021'!R19,'updated 1-Oct-2021'!T19,'updated 1-Oct-2021'!V19,'updated 1-Oct-2021'!X19)</f>
        <v>0.62701200000000012</v>
      </c>
      <c r="C14">
        <f>AVERAGE('updated 1-Oct-2021'!I19,'updated 1-Oct-2021'!K19,'updated 1-Oct-2021'!M19,'updated 1-Oct-2021'!O19,'updated 1-Oct-2021'!Q19,'updated 1-Oct-2021'!S19,'updated 1-Oct-2021'!U19,'updated 1-Oct-2021'!W19,'updated 1-Oct-2021'!Y19)</f>
        <v>0.82662622222222226</v>
      </c>
      <c r="D14">
        <f>AVERAGE('updated 1-Oct-2021'!H19,'updated 1-Oct-2021'!J19,'updated 1-Oct-2021'!N19,'updated 1-Oct-2021'!P19,'updated 1-Oct-2021'!T19,'updated 1-Oct-2021'!V19,'updated 1-Oct-2021'!X19)</f>
        <v>0.61117757142857143</v>
      </c>
      <c r="E14">
        <f>AVERAGE('updated 1-Oct-2021'!I19,'updated 1-Oct-2021'!K19,'updated 1-Oct-2021'!O19,'updated 1-Oct-2021'!Q19,'updated 1-Oct-2021'!U19,'updated 1-Oct-2021'!W19,'updated 1-Oct-2021'!Y19)</f>
        <v>0.853610857142857</v>
      </c>
      <c r="F14">
        <f>'stroke v control zIP'!K19</f>
        <v>0.80766000000000004</v>
      </c>
      <c r="G14">
        <f>'stroke v control zIP'!N19</f>
        <v>0.47691</v>
      </c>
      <c r="H14">
        <f>'stroke v control zIP'!Q19</f>
        <v>1.2868900000000001</v>
      </c>
      <c r="I14">
        <f>'stroke v control zIP'!T19</f>
        <v>0.86738999999999999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stroke v control zIP</vt:lpstr>
      <vt:lpstr>updated 1-Oct-2021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Kreg G. Gruben</dc:creator>
  <cp:lastModifiedBy>Kaymie Shiozawa</cp:lastModifiedBy>
  <dcterms:created xsi:type="dcterms:W3CDTF">2021-06-19T03:20:29Z</dcterms:created>
  <dcterms:modified xsi:type="dcterms:W3CDTF">2022-12-19T16:35:13Z</dcterms:modified>
</cp:coreProperties>
</file>