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Project_Communications\project\"/>
    </mc:Choice>
  </mc:AlternateContent>
  <xr:revisionPtr revIDLastSave="0" documentId="13_ncr:1_{78D9B22F-8E0C-40C5-9F92-65F8AACB2136}" xr6:coauthVersionLast="47" xr6:coauthVersionMax="47" xr10:uidLastSave="{00000000-0000-0000-0000-000000000000}"/>
  <bookViews>
    <workbookView xWindow="28680" yWindow="-120" windowWidth="29040" windowHeight="17520" xr2:uid="{B648E0E7-9EF4-430E-A3A5-985ECFB179BE}"/>
  </bookViews>
  <sheets>
    <sheet name="Potential Solution" sheetId="1" r:id="rId1"/>
    <sheet name="Challenges" sheetId="3" r:id="rId2"/>
  </sheets>
  <definedNames>
    <definedName name="_xlnm.Print_Area" localSheetId="0">'Potential Solution'!$A$1:$S$29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" i="1" l="1"/>
  <c r="C16" i="1"/>
  <c r="D16" i="1"/>
  <c r="M10" i="1"/>
  <c r="K10" i="1"/>
  <c r="E10" i="1"/>
  <c r="M9" i="1"/>
  <c r="K9" i="1"/>
  <c r="G9" i="1"/>
  <c r="F16" i="1" s="1"/>
  <c r="M8" i="1"/>
  <c r="E8" i="1"/>
  <c r="Q7" i="1"/>
  <c r="P16" i="1" s="1"/>
  <c r="O7" i="1"/>
  <c r="F20" i="1"/>
  <c r="F21" i="1"/>
  <c r="E7" i="1" s="1"/>
  <c r="F22" i="1"/>
  <c r="F23" i="1"/>
  <c r="F24" i="1"/>
  <c r="F25" i="1"/>
  <c r="E6" i="1" s="1"/>
  <c r="F26" i="1"/>
  <c r="E11" i="1" s="1"/>
  <c r="F19" i="1"/>
  <c r="E5" i="1" s="1"/>
  <c r="N16" i="1"/>
  <c r="J16" i="1"/>
  <c r="H16" i="1"/>
  <c r="L16" i="1" l="1"/>
</calcChain>
</file>

<file path=xl/sharedStrings.xml><?xml version="1.0" encoding="utf-8"?>
<sst xmlns="http://schemas.openxmlformats.org/spreadsheetml/2006/main" count="74" uniqueCount="57">
  <si>
    <t>WBS Identifier #</t>
  </si>
  <si>
    <t>Work Package</t>
  </si>
  <si>
    <t>Internal Personal Required</t>
  </si>
  <si>
    <t>External Personnel Required</t>
  </si>
  <si>
    <t>Supplies Required</t>
  </si>
  <si>
    <t>Equipment Required</t>
  </si>
  <si>
    <t>Start Date</t>
  </si>
  <si>
    <t>Finish Date</t>
  </si>
  <si>
    <t>Name</t>
  </si>
  <si>
    <t>Amount</t>
  </si>
  <si>
    <t>Totals</t>
  </si>
  <si>
    <t>Software and Tools</t>
  </si>
  <si>
    <t>1.1.1</t>
  </si>
  <si>
    <t>1.2.1</t>
  </si>
  <si>
    <t>1.3.1</t>
  </si>
  <si>
    <t>Project Plan</t>
  </si>
  <si>
    <t>Step</t>
  </si>
  <si>
    <t>Potential Challenges</t>
  </si>
  <si>
    <t>PM</t>
  </si>
  <si>
    <t>Sponsor</t>
  </si>
  <si>
    <t>Catering Manager</t>
  </si>
  <si>
    <t>SME - IT/AV</t>
  </si>
  <si>
    <t>Hotel Liaison</t>
  </si>
  <si>
    <t>Event Manager</t>
  </si>
  <si>
    <t>Intern</t>
  </si>
  <si>
    <t>SME - Operations</t>
  </si>
  <si>
    <t>per hour</t>
  </si>
  <si>
    <t>hours/week</t>
  </si>
  <si>
    <t>total hours</t>
  </si>
  <si>
    <t>fixed hours</t>
  </si>
  <si>
    <t>Duration in weeks</t>
  </si>
  <si>
    <t>Catering Plan</t>
  </si>
  <si>
    <t>Catering</t>
  </si>
  <si>
    <t>Catering Day 1</t>
  </si>
  <si>
    <t>Catering Day 2</t>
  </si>
  <si>
    <t>SME -IT/AV</t>
  </si>
  <si>
    <t>Food+drinks</t>
  </si>
  <si>
    <t>AV per day</t>
  </si>
  <si>
    <t>Venue</t>
  </si>
  <si>
    <t>Parking</t>
  </si>
  <si>
    <t>Speaker</t>
  </si>
  <si>
    <t>Onsite</t>
  </si>
  <si>
    <t>Virtual</t>
  </si>
  <si>
    <t>1.4.1</t>
  </si>
  <si>
    <t>1.4.2</t>
  </si>
  <si>
    <t>1.4.3</t>
  </si>
  <si>
    <t>SME-Operations</t>
  </si>
  <si>
    <t>AV and IT Plan</t>
  </si>
  <si>
    <t>Venue Plan</t>
  </si>
  <si>
    <t>Attendees Plan</t>
  </si>
  <si>
    <t>Speakers Plan</t>
  </si>
  <si>
    <t>Plus Contingency</t>
  </si>
  <si>
    <t>10% increase in budget to offer all dietary restrictions</t>
  </si>
  <si>
    <t>unable to find motivational speaker within budget and subject matter requirements</t>
  </si>
  <si>
    <t>low attendence due to flu and unfavorable economic conditions</t>
  </si>
  <si>
    <t>support for streaming requirements</t>
  </si>
  <si>
    <t xml:space="preserve">
Resource Breakdown Structure/Resource Management Plan
Project Name:  Success Investor Day
Date: January 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</si>
</sst>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b/>
      <sz val="12"/>
      <color theme="0"/>
      <name val="Roboto"/>
    </font>
    <font>
      <b/>
      <sz val="11"/>
      <color theme="1"/>
      <name val="Roboto"/>
    </font>
    <font>
      <sz val="11"/>
      <color theme="1"/>
      <name val="Roboto"/>
    </font>
    <font>
      <b/>
      <sz val="14"/>
      <color theme="0"/>
      <name val="Roboto"/>
    </font>
    <font>
      <b/>
      <sz val="11"/>
      <color rgb="FF1F2328"/>
      <name val="Roboto"/>
    </font>
    <font>
      <sz val="10"/>
      <color theme="1"/>
      <name val="Roboto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DE2E8"/>
        <bgColor indexed="64"/>
      </patternFill>
    </fill>
  </fills>
  <borders count="10">
    <border>
      <left/>
      <right/>
      <top/>
      <bottom/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thin">
        <color rgb="FF51BFFC"/>
      </right>
      <top style="medium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medium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thin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thin">
        <color rgb="FF51BFFC"/>
      </bottom>
      <diagonal/>
    </border>
    <border>
      <left style="medium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thin">
        <color rgb="FF51BFFC"/>
      </right>
      <top style="thin">
        <color rgb="FF51BFFC"/>
      </top>
      <bottom style="medium">
        <color rgb="FF51BFFC"/>
      </bottom>
      <diagonal/>
    </border>
    <border>
      <left style="thin">
        <color rgb="FF51BFFC"/>
      </left>
      <right style="medium">
        <color rgb="FF51BFFC"/>
      </right>
      <top style="thin">
        <color rgb="FF51BFFC"/>
      </top>
      <bottom style="medium">
        <color rgb="FF51BFFC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16" fontId="9" fillId="0" borderId="6" xfId="0" applyNumberFormat="1" applyFont="1" applyBorder="1" applyAlignment="1">
      <alignment wrapText="1"/>
    </xf>
    <xf numFmtId="3" fontId="9" fillId="0" borderId="1" xfId="0" applyNumberFormat="1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/>
    <xf numFmtId="44" fontId="9" fillId="0" borderId="1" xfId="1" applyFont="1" applyBorder="1" applyAlignment="1">
      <alignment wrapText="1"/>
    </xf>
    <xf numFmtId="44" fontId="0" fillId="0" borderId="1" xfId="1" applyFont="1" applyBorder="1" applyAlignment="1">
      <alignment wrapText="1"/>
    </xf>
    <xf numFmtId="44" fontId="4" fillId="3" borderId="8" xfId="1" applyFont="1" applyFill="1" applyBorder="1"/>
    <xf numFmtId="44" fontId="4" fillId="3" borderId="8" xfId="1" applyFont="1" applyFill="1" applyBorder="1" applyAlignment="1">
      <alignment horizontal="right"/>
    </xf>
    <xf numFmtId="0" fontId="1" fillId="0" borderId="0" xfId="0" applyFont="1" applyAlignment="1">
      <alignment wrapText="1"/>
    </xf>
    <xf numFmtId="44" fontId="1" fillId="0" borderId="3" xfId="1" applyFont="1" applyBorder="1"/>
    <xf numFmtId="44" fontId="1" fillId="0" borderId="1" xfId="1" applyFont="1" applyBorder="1"/>
    <xf numFmtId="0" fontId="4" fillId="0" borderId="0" xfId="0" applyFont="1" applyAlignment="1">
      <alignment wrapText="1"/>
    </xf>
    <xf numFmtId="44" fontId="4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51BFFC"/>
      <color rgb="FFDDE2E8"/>
      <color rgb="FFCC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859F-F8E0-4A3D-BC73-1B73E3A08FD9}">
  <sheetPr>
    <pageSetUpPr fitToPage="1"/>
  </sheetPr>
  <dimension ref="B1:S29"/>
  <sheetViews>
    <sheetView tabSelected="1" topLeftCell="A5" zoomScale="90" zoomScaleNormal="90" workbookViewId="0">
      <selection activeCell="I20" sqref="I20"/>
    </sheetView>
  </sheetViews>
  <sheetFormatPr defaultColWidth="9.140625" defaultRowHeight="15.75" x14ac:dyDescent="0.25"/>
  <cols>
    <col min="1" max="1" width="3.5703125" style="1" customWidth="1"/>
    <col min="2" max="2" width="10.85546875" style="1" customWidth="1"/>
    <col min="3" max="3" width="14.42578125" style="1" customWidth="1"/>
    <col min="4" max="4" width="11.5703125" style="1" customWidth="1"/>
    <col min="5" max="5" width="12.28515625" style="1" bestFit="1" customWidth="1"/>
    <col min="6" max="6" width="14.85546875" style="1" customWidth="1"/>
    <col min="7" max="7" width="12.28515625" style="1" customWidth="1"/>
    <col min="8" max="8" width="15.5703125" style="1" customWidth="1"/>
    <col min="9" max="9" width="9.28515625" style="1" customWidth="1"/>
    <col min="10" max="10" width="12" style="1" customWidth="1"/>
    <col min="11" max="11" width="12.28515625" style="1" bestFit="1" customWidth="1"/>
    <col min="12" max="12" width="10.42578125" style="1" customWidth="1"/>
    <col min="13" max="13" width="14.5703125" style="1" customWidth="1"/>
    <col min="14" max="14" width="14" style="1" bestFit="1" customWidth="1"/>
    <col min="15" max="15" width="11.140625" style="1" bestFit="1" customWidth="1"/>
    <col min="16" max="16" width="13.42578125" style="1" customWidth="1"/>
    <col min="17" max="17" width="12.28515625" style="1" bestFit="1" customWidth="1"/>
    <col min="18" max="18" width="9.140625" style="1" customWidth="1"/>
    <col min="19" max="19" width="10.7109375" style="1" customWidth="1"/>
    <col min="20" max="16384" width="9.140625" style="1"/>
  </cols>
  <sheetData>
    <row r="1" spans="2:19" ht="6" customHeight="1" thickBot="1" x14ac:dyDescent="0.3"/>
    <row r="2" spans="2:19" ht="90" customHeight="1" x14ac:dyDescent="0.25">
      <c r="B2" s="41" t="s">
        <v>56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3"/>
    </row>
    <row r="3" spans="2:19" s="12" customFormat="1" ht="47.25" x14ac:dyDescent="0.25">
      <c r="B3" s="13" t="s">
        <v>0</v>
      </c>
      <c r="C3" s="7" t="s">
        <v>1</v>
      </c>
      <c r="D3" s="44" t="s">
        <v>2</v>
      </c>
      <c r="E3" s="44"/>
      <c r="F3" s="44" t="s">
        <v>3</v>
      </c>
      <c r="G3" s="44"/>
      <c r="H3" s="44" t="s">
        <v>11</v>
      </c>
      <c r="I3" s="44"/>
      <c r="J3" s="44" t="s">
        <v>4</v>
      </c>
      <c r="K3" s="44"/>
      <c r="L3" s="44" t="s">
        <v>5</v>
      </c>
      <c r="M3" s="44"/>
      <c r="N3" s="44" t="s">
        <v>33</v>
      </c>
      <c r="O3" s="44"/>
      <c r="P3" s="44" t="s">
        <v>34</v>
      </c>
      <c r="Q3" s="44"/>
      <c r="R3" s="7" t="s">
        <v>6</v>
      </c>
      <c r="S3" s="14" t="s">
        <v>7</v>
      </c>
    </row>
    <row r="4" spans="2:19" s="12" customFormat="1" ht="31.5" x14ac:dyDescent="0.25">
      <c r="B4" s="15"/>
      <c r="C4" s="16"/>
      <c r="D4" s="17" t="s">
        <v>8</v>
      </c>
      <c r="E4" s="17" t="s">
        <v>9</v>
      </c>
      <c r="F4" s="17" t="s">
        <v>8</v>
      </c>
      <c r="G4" s="17" t="s">
        <v>9</v>
      </c>
      <c r="H4" s="17" t="s">
        <v>8</v>
      </c>
      <c r="I4" s="17" t="s">
        <v>9</v>
      </c>
      <c r="J4" s="17" t="s">
        <v>8</v>
      </c>
      <c r="K4" s="17" t="s">
        <v>9</v>
      </c>
      <c r="L4" s="17" t="s">
        <v>8</v>
      </c>
      <c r="M4" s="17" t="s">
        <v>9</v>
      </c>
      <c r="N4" s="17" t="s">
        <v>8</v>
      </c>
      <c r="O4" s="17" t="s">
        <v>9</v>
      </c>
      <c r="P4" s="17" t="s">
        <v>8</v>
      </c>
      <c r="Q4" s="17" t="s">
        <v>9</v>
      </c>
      <c r="R4" s="17"/>
      <c r="S4" s="18"/>
    </row>
    <row r="5" spans="2:19" s="12" customFormat="1" x14ac:dyDescent="0.25">
      <c r="B5" s="19" t="s">
        <v>12</v>
      </c>
      <c r="C5" s="20" t="s">
        <v>15</v>
      </c>
      <c r="D5" s="21" t="s">
        <v>18</v>
      </c>
      <c r="E5" s="46">
        <f>C19*F19</f>
        <v>13600</v>
      </c>
      <c r="F5" s="21"/>
      <c r="G5" s="46"/>
      <c r="H5" s="21"/>
      <c r="I5" s="21"/>
      <c r="J5" s="21"/>
      <c r="K5" s="46"/>
      <c r="L5" s="21"/>
      <c r="M5" s="46"/>
      <c r="N5" s="21"/>
      <c r="O5" s="46"/>
      <c r="P5" s="21"/>
      <c r="Q5" s="46"/>
      <c r="R5" s="22">
        <v>45261</v>
      </c>
      <c r="S5" s="22">
        <v>45290</v>
      </c>
    </row>
    <row r="6" spans="2:19" s="12" customFormat="1" x14ac:dyDescent="0.25">
      <c r="B6" s="19"/>
      <c r="C6" s="20"/>
      <c r="D6" s="21" t="s">
        <v>24</v>
      </c>
      <c r="E6" s="46">
        <f>C25*F25</f>
        <v>1000</v>
      </c>
      <c r="F6" s="21"/>
      <c r="G6" s="46"/>
      <c r="H6" s="21"/>
      <c r="I6" s="21"/>
      <c r="J6" s="21"/>
      <c r="K6" s="46"/>
      <c r="L6" s="21"/>
      <c r="M6" s="46"/>
      <c r="N6" s="21"/>
      <c r="O6" s="46"/>
      <c r="P6" s="21"/>
      <c r="Q6" s="46"/>
      <c r="R6" s="22"/>
      <c r="S6" s="22"/>
    </row>
    <row r="7" spans="2:19" s="12" customFormat="1" x14ac:dyDescent="0.25">
      <c r="B7" s="19" t="s">
        <v>13</v>
      </c>
      <c r="C7" s="20" t="s">
        <v>31</v>
      </c>
      <c r="D7" s="21" t="s">
        <v>32</v>
      </c>
      <c r="E7" s="46">
        <f>C21*F21</f>
        <v>750</v>
      </c>
      <c r="F7" s="21"/>
      <c r="G7" s="46"/>
      <c r="H7" s="21"/>
      <c r="I7" s="23"/>
      <c r="J7" s="21"/>
      <c r="K7" s="46"/>
      <c r="L7" s="21"/>
      <c r="M7" s="46"/>
      <c r="N7" s="21" t="s">
        <v>36</v>
      </c>
      <c r="O7" s="46">
        <f>50*50</f>
        <v>2500</v>
      </c>
      <c r="P7" s="21" t="s">
        <v>36</v>
      </c>
      <c r="Q7" s="46">
        <f>400*50</f>
        <v>20000</v>
      </c>
      <c r="R7" s="22">
        <v>44941</v>
      </c>
      <c r="S7" s="22">
        <v>44971</v>
      </c>
    </row>
    <row r="8" spans="2:19" s="12" customFormat="1" ht="30" x14ac:dyDescent="0.25">
      <c r="B8" s="19" t="s">
        <v>14</v>
      </c>
      <c r="C8" s="20" t="s">
        <v>47</v>
      </c>
      <c r="D8" s="21" t="s">
        <v>35</v>
      </c>
      <c r="E8" s="46">
        <f>C22*F22</f>
        <v>1000</v>
      </c>
      <c r="F8" s="21"/>
      <c r="G8" s="46"/>
      <c r="H8" s="21"/>
      <c r="I8" s="21"/>
      <c r="J8" s="21"/>
      <c r="K8" s="46"/>
      <c r="L8" s="21" t="s">
        <v>37</v>
      </c>
      <c r="M8" s="46">
        <f>300*2</f>
        <v>600</v>
      </c>
      <c r="N8" s="21"/>
      <c r="O8" s="46"/>
      <c r="P8" s="21"/>
      <c r="Q8" s="46"/>
      <c r="R8" s="22">
        <v>44941</v>
      </c>
      <c r="S8" s="22">
        <v>44964</v>
      </c>
    </row>
    <row r="9" spans="2:19" s="12" customFormat="1" x14ac:dyDescent="0.25">
      <c r="B9" s="19" t="s">
        <v>43</v>
      </c>
      <c r="C9" s="20" t="s">
        <v>48</v>
      </c>
      <c r="D9" s="21"/>
      <c r="E9" s="46"/>
      <c r="F9" s="21" t="s">
        <v>22</v>
      </c>
      <c r="G9" s="46">
        <f>C23*F23</f>
        <v>10200</v>
      </c>
      <c r="H9" s="21"/>
      <c r="I9" s="21"/>
      <c r="J9" s="21" t="s">
        <v>39</v>
      </c>
      <c r="K9" s="46">
        <f>25*2*450</f>
        <v>22500</v>
      </c>
      <c r="L9" s="21" t="s">
        <v>38</v>
      </c>
      <c r="M9" s="46">
        <f>3000*2+800+1200</f>
        <v>8000</v>
      </c>
      <c r="N9" s="21"/>
      <c r="O9" s="46"/>
      <c r="P9" s="21"/>
      <c r="Q9" s="46"/>
      <c r="R9" s="22">
        <v>44941</v>
      </c>
      <c r="S9" s="22">
        <v>44987</v>
      </c>
    </row>
    <row r="10" spans="2:19" s="12" customFormat="1" ht="30" x14ac:dyDescent="0.25">
      <c r="B10" s="19" t="s">
        <v>44</v>
      </c>
      <c r="C10" s="20" t="s">
        <v>49</v>
      </c>
      <c r="D10" s="21" t="s">
        <v>23</v>
      </c>
      <c r="E10" s="46">
        <f>C24*F24</f>
        <v>5100</v>
      </c>
      <c r="F10" s="21"/>
      <c r="G10" s="46"/>
      <c r="H10" s="21"/>
      <c r="I10" s="21"/>
      <c r="J10" s="21" t="s">
        <v>41</v>
      </c>
      <c r="K10" s="46">
        <f>45*450</f>
        <v>20250</v>
      </c>
      <c r="L10" s="21" t="s">
        <v>42</v>
      </c>
      <c r="M10" s="46">
        <f>55*450</f>
        <v>24750</v>
      </c>
      <c r="N10" s="21"/>
      <c r="O10" s="46"/>
      <c r="P10" s="21"/>
      <c r="Q10" s="46"/>
      <c r="R10" s="22">
        <v>44941</v>
      </c>
      <c r="S10" s="22">
        <v>44987</v>
      </c>
    </row>
    <row r="11" spans="2:19" s="12" customFormat="1" ht="30" x14ac:dyDescent="0.25">
      <c r="B11" s="19" t="s">
        <v>45</v>
      </c>
      <c r="C11" s="20" t="s">
        <v>50</v>
      </c>
      <c r="D11" s="21" t="s">
        <v>46</v>
      </c>
      <c r="E11" s="46">
        <f>C26*F26</f>
        <v>1815</v>
      </c>
      <c r="F11" s="21"/>
      <c r="G11" s="46"/>
      <c r="H11" s="21"/>
      <c r="I11" s="21"/>
      <c r="J11" s="21"/>
      <c r="K11" s="46"/>
      <c r="L11" s="21" t="s">
        <v>40</v>
      </c>
      <c r="M11" s="46">
        <v>2000</v>
      </c>
      <c r="N11" s="21"/>
      <c r="O11" s="46"/>
      <c r="P11" s="21"/>
      <c r="Q11" s="46"/>
      <c r="R11" s="22">
        <v>44941</v>
      </c>
      <c r="S11" s="22">
        <v>44967</v>
      </c>
    </row>
    <row r="12" spans="2:19" s="12" customFormat="1" x14ac:dyDescent="0.25">
      <c r="B12" s="19"/>
      <c r="C12" s="20"/>
      <c r="D12" s="21"/>
      <c r="E12" s="46"/>
      <c r="F12" s="21"/>
      <c r="G12" s="46"/>
      <c r="H12" s="21"/>
      <c r="I12" s="21"/>
      <c r="J12" s="21"/>
      <c r="K12" s="46"/>
      <c r="L12" s="21"/>
      <c r="M12" s="46"/>
      <c r="N12" s="21"/>
      <c r="O12" s="46"/>
      <c r="P12" s="21"/>
      <c r="Q12" s="46"/>
      <c r="R12" s="22"/>
      <c r="S12" s="24"/>
    </row>
    <row r="13" spans="2:19" s="12" customFormat="1" x14ac:dyDescent="0.25">
      <c r="B13" s="25"/>
      <c r="C13" s="26"/>
      <c r="D13" s="27"/>
      <c r="E13" s="47"/>
      <c r="F13" s="27"/>
      <c r="G13" s="47"/>
      <c r="H13" s="27"/>
      <c r="I13" s="27"/>
      <c r="J13" s="27"/>
      <c r="K13" s="47"/>
      <c r="L13" s="27"/>
      <c r="M13" s="47"/>
      <c r="N13" s="27"/>
      <c r="O13" s="47"/>
      <c r="P13" s="27"/>
      <c r="Q13" s="47"/>
      <c r="R13" s="27"/>
      <c r="S13" s="28"/>
    </row>
    <row r="14" spans="2:19" s="12" customFormat="1" x14ac:dyDescent="0.25">
      <c r="B14" s="25"/>
      <c r="C14" s="26"/>
      <c r="D14" s="27"/>
      <c r="E14" s="47"/>
      <c r="F14" s="27"/>
      <c r="G14" s="47"/>
      <c r="H14" s="27"/>
      <c r="I14" s="27"/>
      <c r="J14" s="27"/>
      <c r="K14" s="47"/>
      <c r="L14" s="27"/>
      <c r="M14" s="47"/>
      <c r="N14" s="27"/>
      <c r="O14" s="47"/>
      <c r="P14" s="27"/>
      <c r="Q14" s="47"/>
      <c r="R14" s="27"/>
      <c r="S14" s="28"/>
    </row>
    <row r="15" spans="2:19" s="12" customFormat="1" x14ac:dyDescent="0.25">
      <c r="B15" s="25"/>
      <c r="C15" s="26"/>
      <c r="D15" s="27"/>
      <c r="E15" s="47"/>
      <c r="F15" s="27"/>
      <c r="G15" s="47"/>
      <c r="H15" s="27"/>
      <c r="I15" s="27"/>
      <c r="J15" s="27"/>
      <c r="K15" s="47"/>
      <c r="L15" s="27"/>
      <c r="M15" s="47"/>
      <c r="N15" s="27"/>
      <c r="O15" s="47"/>
      <c r="P15" s="27"/>
      <c r="Q15" s="47"/>
      <c r="R15" s="27"/>
      <c r="S15" s="28"/>
    </row>
    <row r="16" spans="2:19" ht="16.5" thickBot="1" x14ac:dyDescent="0.3">
      <c r="B16" s="8" t="s">
        <v>10</v>
      </c>
      <c r="C16" s="48">
        <f>D16+F16+H16+J16+L16+N16+P16</f>
        <v>134065</v>
      </c>
      <c r="D16" s="49">
        <f>SUM(E5:E15)</f>
        <v>23265</v>
      </c>
      <c r="E16" s="49"/>
      <c r="F16" s="49">
        <f>SUM(G5:G15)</f>
        <v>10200</v>
      </c>
      <c r="G16" s="49"/>
      <c r="H16" s="49">
        <f>SUM(I5:I15)</f>
        <v>0</v>
      </c>
      <c r="I16" s="49"/>
      <c r="J16" s="49">
        <f>SUM(K5:K15)</f>
        <v>42750</v>
      </c>
      <c r="K16" s="49"/>
      <c r="L16" s="49">
        <f>SUM(M5:M15)</f>
        <v>35350</v>
      </c>
      <c r="M16" s="49"/>
      <c r="N16" s="49">
        <f>SUM(O4:O15)</f>
        <v>2500</v>
      </c>
      <c r="O16" s="49"/>
      <c r="P16" s="49">
        <f>SUM(Q4:Q15)</f>
        <v>20000</v>
      </c>
      <c r="Q16" s="49"/>
      <c r="R16" s="9"/>
      <c r="S16" s="10"/>
    </row>
    <row r="18" spans="2:14" ht="16.5" thickBot="1" x14ac:dyDescent="0.3">
      <c r="C18" s="45" t="s">
        <v>26</v>
      </c>
      <c r="D18" s="45" t="s">
        <v>27</v>
      </c>
      <c r="E18" s="45" t="s">
        <v>29</v>
      </c>
      <c r="F18" s="45" t="s">
        <v>28</v>
      </c>
    </row>
    <row r="19" spans="2:14" ht="16.5" thickBot="1" x14ac:dyDescent="0.3">
      <c r="B19" s="38" t="s">
        <v>18</v>
      </c>
      <c r="C19" s="51">
        <v>40</v>
      </c>
      <c r="D19" s="3">
        <v>20</v>
      </c>
      <c r="E19" s="38"/>
      <c r="F19" s="2">
        <f>E19+D19*$C$29</f>
        <v>340</v>
      </c>
    </row>
    <row r="20" spans="2:14" ht="48" thickBot="1" x14ac:dyDescent="0.3">
      <c r="B20" s="39" t="s">
        <v>19</v>
      </c>
      <c r="C20" s="52">
        <v>30</v>
      </c>
      <c r="D20" s="4"/>
      <c r="E20" s="39"/>
      <c r="F20" s="2">
        <f t="shared" ref="F20:F26" si="0">E20+D20*$C$29</f>
        <v>0</v>
      </c>
      <c r="M20" s="53" t="s">
        <v>51</v>
      </c>
      <c r="N20" s="54">
        <f>1.1*C16</f>
        <v>147471.5</v>
      </c>
    </row>
    <row r="21" spans="2:14" ht="26.25" thickBot="1" x14ac:dyDescent="0.3">
      <c r="B21" s="39" t="s">
        <v>20</v>
      </c>
      <c r="C21" s="52">
        <v>25</v>
      </c>
      <c r="D21" s="4"/>
      <c r="E21" s="39">
        <v>30</v>
      </c>
      <c r="F21" s="2">
        <f t="shared" si="0"/>
        <v>30</v>
      </c>
    </row>
    <row r="22" spans="2:14" ht="28.5" customHeight="1" thickBot="1" x14ac:dyDescent="0.3">
      <c r="B22" s="39" t="s">
        <v>21</v>
      </c>
      <c r="C22" s="52">
        <v>40</v>
      </c>
      <c r="D22" s="4"/>
      <c r="E22" s="39">
        <v>25</v>
      </c>
      <c r="F22" s="2">
        <f t="shared" si="0"/>
        <v>25</v>
      </c>
    </row>
    <row r="23" spans="2:14" ht="26.25" thickBot="1" x14ac:dyDescent="0.3">
      <c r="B23" s="39" t="s">
        <v>22</v>
      </c>
      <c r="C23" s="52">
        <v>30</v>
      </c>
      <c r="D23" s="4">
        <v>20</v>
      </c>
      <c r="E23" s="39"/>
      <c r="F23" s="2">
        <f t="shared" si="0"/>
        <v>340</v>
      </c>
    </row>
    <row r="24" spans="2:14" ht="26.25" thickBot="1" x14ac:dyDescent="0.3">
      <c r="B24" s="39" t="s">
        <v>23</v>
      </c>
      <c r="C24" s="52">
        <v>30</v>
      </c>
      <c r="D24" s="4">
        <v>10</v>
      </c>
      <c r="E24" s="39"/>
      <c r="F24" s="2">
        <f t="shared" si="0"/>
        <v>170</v>
      </c>
    </row>
    <row r="25" spans="2:14" ht="16.5" thickBot="1" x14ac:dyDescent="0.3">
      <c r="B25" s="39" t="s">
        <v>24</v>
      </c>
      <c r="C25" s="52">
        <v>25</v>
      </c>
      <c r="D25" s="4"/>
      <c r="E25" s="39">
        <v>40</v>
      </c>
      <c r="F25" s="2">
        <f t="shared" si="0"/>
        <v>40</v>
      </c>
    </row>
    <row r="26" spans="2:14" ht="25.5" x14ac:dyDescent="0.25">
      <c r="B26" s="39" t="s">
        <v>25</v>
      </c>
      <c r="C26" s="52">
        <v>55</v>
      </c>
      <c r="D26" s="4">
        <v>1</v>
      </c>
      <c r="E26" s="39">
        <v>16</v>
      </c>
      <c r="F26" s="2">
        <f t="shared" si="0"/>
        <v>33</v>
      </c>
    </row>
    <row r="27" spans="2:14" ht="16.5" thickBot="1" x14ac:dyDescent="0.3">
      <c r="B27" s="40"/>
      <c r="C27" s="5"/>
      <c r="D27" s="6"/>
      <c r="E27" s="40"/>
      <c r="F27" s="5"/>
    </row>
    <row r="29" spans="2:14" ht="31.5" x14ac:dyDescent="0.25">
      <c r="B29" s="50" t="s">
        <v>30</v>
      </c>
      <c r="C29" s="45">
        <v>17</v>
      </c>
    </row>
  </sheetData>
  <mergeCells count="15">
    <mergeCell ref="N16:O16"/>
    <mergeCell ref="P16:Q16"/>
    <mergeCell ref="D16:E16"/>
    <mergeCell ref="F16:G16"/>
    <mergeCell ref="H16:I16"/>
    <mergeCell ref="J16:K16"/>
    <mergeCell ref="L16:M16"/>
    <mergeCell ref="B2:S2"/>
    <mergeCell ref="D3:E3"/>
    <mergeCell ref="F3:G3"/>
    <mergeCell ref="H3:I3"/>
    <mergeCell ref="J3:K3"/>
    <mergeCell ref="L3:M3"/>
    <mergeCell ref="N3:O3"/>
    <mergeCell ref="P3:Q3"/>
  </mergeCells>
  <phoneticPr fontId="3" type="noConversion"/>
  <pageMargins left="0.7" right="0.7" top="0.75" bottom="0.75" header="0.3" footer="0.3"/>
  <pageSetup paperSize="3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50B3-242A-41E5-ABCB-2227954E596D}">
  <dimension ref="B1:C21"/>
  <sheetViews>
    <sheetView zoomScale="120" zoomScaleNormal="120" workbookViewId="0">
      <selection activeCell="B35" sqref="B35"/>
    </sheetView>
  </sheetViews>
  <sheetFormatPr defaultColWidth="8.7109375" defaultRowHeight="15" x14ac:dyDescent="0.25"/>
  <cols>
    <col min="1" max="1" width="4.7109375" style="11" customWidth="1"/>
    <col min="2" max="2" width="12.140625" style="11" customWidth="1"/>
    <col min="3" max="3" width="85.85546875" style="29" customWidth="1"/>
    <col min="4" max="16384" width="8.7109375" style="11"/>
  </cols>
  <sheetData>
    <row r="1" spans="2:3" ht="15.75" thickBot="1" x14ac:dyDescent="0.3"/>
    <row r="2" spans="2:3" ht="18.75" x14ac:dyDescent="0.25">
      <c r="B2" s="31" t="s">
        <v>16</v>
      </c>
      <c r="C2" s="32" t="s">
        <v>17</v>
      </c>
    </row>
    <row r="3" spans="2:3" x14ac:dyDescent="0.25">
      <c r="B3" s="33">
        <v>2</v>
      </c>
      <c r="C3" s="34" t="s">
        <v>52</v>
      </c>
    </row>
    <row r="4" spans="2:3" x14ac:dyDescent="0.25">
      <c r="B4" s="33">
        <v>3</v>
      </c>
      <c r="C4" s="34" t="s">
        <v>55</v>
      </c>
    </row>
    <row r="5" spans="2:3" x14ac:dyDescent="0.25">
      <c r="B5" s="35">
        <v>5</v>
      </c>
      <c r="C5" s="34" t="s">
        <v>54</v>
      </c>
    </row>
    <row r="6" spans="2:3" x14ac:dyDescent="0.25">
      <c r="B6" s="35">
        <v>6</v>
      </c>
      <c r="C6" s="34" t="s">
        <v>53</v>
      </c>
    </row>
    <row r="7" spans="2:3" x14ac:dyDescent="0.25">
      <c r="B7" s="35"/>
    </row>
    <row r="8" spans="2:3" x14ac:dyDescent="0.25">
      <c r="B8" s="35"/>
      <c r="C8" s="34"/>
    </row>
    <row r="9" spans="2:3" x14ac:dyDescent="0.25">
      <c r="B9" s="35"/>
      <c r="C9" s="34"/>
    </row>
    <row r="10" spans="2:3" ht="15.75" thickBot="1" x14ac:dyDescent="0.3">
      <c r="B10" s="36"/>
      <c r="C10" s="37"/>
    </row>
    <row r="21" spans="2:2" x14ac:dyDescent="0.25">
      <c r="B21" s="30"/>
    </row>
  </sheetData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Potential Solution</vt:lpstr>
      <vt:lpstr>Challenges</vt:lpstr>
      <vt:lpstr>'Potential Solution'!Print_Area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kay</cp:lastModifiedBy>
  <cp:revision/>
  <cp:lastPrinted>2023-08-26T17:04:55Z</cp:lastPrinted>
  <dcterms:created xsi:type="dcterms:W3CDTF">2023-03-21T19:54:22Z</dcterms:created>
  <dcterms:modified xsi:type="dcterms:W3CDTF">2023-08-26T17:10:32Z</dcterms:modified>
  <cp:category/>
  <cp:contentStatus/>
</cp:coreProperties>
</file>