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IBM_Project_Management\project\"/>
    </mc:Choice>
  </mc:AlternateContent>
  <xr:revisionPtr revIDLastSave="0" documentId="13_ncr:1_{CBDFA0D2-6258-492A-86B2-667FFC9D0B72}" xr6:coauthVersionLast="47" xr6:coauthVersionMax="47" xr10:uidLastSave="{00000000-0000-0000-0000-000000000000}"/>
  <bookViews>
    <workbookView xWindow="-120" yWindow="-120" windowWidth="29040" windowHeight="17520" xr2:uid="{B648E0E7-9EF4-430E-A3A5-985ECFB179BE}"/>
  </bookViews>
  <sheets>
    <sheet name="Blank" sheetId="1" r:id="rId1"/>
    <sheet name="Demo 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17" i="1"/>
  <c r="C13" i="1"/>
  <c r="J13" i="1" s="1"/>
  <c r="J8" i="1"/>
  <c r="C17" i="1"/>
  <c r="F13" i="1"/>
  <c r="F22" i="1" s="1"/>
  <c r="H13" i="1"/>
  <c r="H22" i="1" s="1"/>
  <c r="E11" i="1"/>
  <c r="C8" i="1"/>
  <c r="C35" i="1"/>
  <c r="D35" i="1" s="1"/>
  <c r="C34" i="1"/>
  <c r="D34" i="1" s="1"/>
  <c r="D33" i="1"/>
  <c r="D32" i="1"/>
  <c r="D31" i="1"/>
  <c r="D30" i="1"/>
  <c r="D29" i="1"/>
  <c r="D28" i="1"/>
  <c r="I22" i="1"/>
  <c r="G22" i="1"/>
  <c r="D22" i="1"/>
  <c r="C17" i="2"/>
  <c r="D17" i="2"/>
  <c r="F17" i="2"/>
  <c r="G17" i="2"/>
  <c r="H17" i="2"/>
  <c r="E17" i="2"/>
  <c r="I4" i="2"/>
  <c r="I5" i="2"/>
  <c r="I6" i="2"/>
  <c r="I7" i="2"/>
  <c r="I8" i="2"/>
  <c r="I9" i="2"/>
  <c r="I10" i="2"/>
  <c r="I11" i="2"/>
  <c r="I12" i="2"/>
  <c r="I13" i="2"/>
  <c r="I14" i="2"/>
  <c r="I15" i="2"/>
  <c r="I3" i="2"/>
  <c r="J22" i="1" l="1"/>
  <c r="C22" i="1"/>
  <c r="E22" i="1"/>
  <c r="D37" i="1"/>
  <c r="I17" i="2"/>
  <c r="I18" i="2" s="1"/>
</calcChain>
</file>

<file path=xl/sharedStrings.xml><?xml version="1.0" encoding="utf-8"?>
<sst xmlns="http://schemas.openxmlformats.org/spreadsheetml/2006/main" count="108" uniqueCount="89">
  <si>
    <t>WBS Identifier #</t>
  </si>
  <si>
    <t>Work Package</t>
  </si>
  <si>
    <t>Personnel Costs</t>
  </si>
  <si>
    <t>Total Direct Costs</t>
  </si>
  <si>
    <t>1.1.1</t>
  </si>
  <si>
    <t>1.1.2</t>
  </si>
  <si>
    <t>1.1.3</t>
  </si>
  <si>
    <t>1.1.4</t>
  </si>
  <si>
    <t>1.1.5</t>
  </si>
  <si>
    <t>2.1.1</t>
  </si>
  <si>
    <t>2.1.2</t>
  </si>
  <si>
    <t>2.1.3</t>
  </si>
  <si>
    <t>2.1.4</t>
  </si>
  <si>
    <t>3.1.1</t>
  </si>
  <si>
    <t>3.1.2</t>
  </si>
  <si>
    <t>3.1.3</t>
  </si>
  <si>
    <t>3.1.4</t>
  </si>
  <si>
    <t>Define Venue</t>
  </si>
  <si>
    <t>Determine Attendees</t>
  </si>
  <si>
    <t>Plan Team</t>
  </si>
  <si>
    <t>Plan Beverages</t>
  </si>
  <si>
    <t>Plan Catering</t>
  </si>
  <si>
    <t>Assemble Packages</t>
  </si>
  <si>
    <t>Install AV</t>
  </si>
  <si>
    <t>Set Up Venue</t>
  </si>
  <si>
    <t>Conduct Meet</t>
  </si>
  <si>
    <t>Close Out Venue</t>
  </si>
  <si>
    <t>Prepare Final Reports</t>
  </si>
  <si>
    <t>Pay Outstanding Invoices</t>
  </si>
  <si>
    <t>Perform Lessons Learned</t>
  </si>
  <si>
    <t>Venue Support</t>
  </si>
  <si>
    <t>Beverage Costs</t>
  </si>
  <si>
    <t>Catering Costs</t>
  </si>
  <si>
    <t>TOTAL COSTS</t>
  </si>
  <si>
    <t>Contingency Requirements (10%)</t>
  </si>
  <si>
    <t>Internal Personal Required</t>
  </si>
  <si>
    <t>External Personnel Required</t>
  </si>
  <si>
    <t>Materials Required</t>
  </si>
  <si>
    <t>Supplies Required</t>
  </si>
  <si>
    <t>Equipment Required</t>
  </si>
  <si>
    <t>Comments</t>
  </si>
  <si>
    <t>Initial Deposit</t>
  </si>
  <si>
    <t>Handouts/Print</t>
  </si>
  <si>
    <t>Coffee/Juice</t>
  </si>
  <si>
    <t>Box Lunches</t>
  </si>
  <si>
    <t>AV/IT Support</t>
  </si>
  <si>
    <t>Clean/Venue $</t>
  </si>
  <si>
    <t>Bookkeeper</t>
  </si>
  <si>
    <t>Support Costs</t>
  </si>
  <si>
    <t>Resource Breakdown Structure:  "Hierarchical breakout of resources by category and type"
Project Name:  Annual Executive Meeting Support Project
Date: 30 April 20XX</t>
  </si>
  <si>
    <t>Personnel Cost Requirements</t>
  </si>
  <si>
    <t>Rate</t>
  </si>
  <si>
    <t>Name</t>
  </si>
  <si>
    <t>Hours</t>
  </si>
  <si>
    <t>Costs</t>
  </si>
  <si>
    <t>TOTAL</t>
  </si>
  <si>
    <t>Note:  Update Cost Categories to reflect actual project requirements</t>
  </si>
  <si>
    <t>Venue Costs</t>
  </si>
  <si>
    <t>Resource Breakdown Structure
Project Name:  New Hire Orientation Project
Date: Feb 15</t>
  </si>
  <si>
    <t>1.1.6</t>
  </si>
  <si>
    <t>2.1.5</t>
  </si>
  <si>
    <t>Conduct retrospectives and lessons learned</t>
  </si>
  <si>
    <t>Hiroshi Tanaka (IT)</t>
  </si>
  <si>
    <t>Ursula Miller (Finance)</t>
  </si>
  <si>
    <t>Priya Sanders (Marketing)</t>
  </si>
  <si>
    <t>Sam Manning (Facilities)</t>
  </si>
  <si>
    <t>Sunny Marsh (HR)</t>
  </si>
  <si>
    <t>Ram Finland (HR)</t>
  </si>
  <si>
    <t>Develop project goals and objectives</t>
  </si>
  <si>
    <t>Develop agenda and plans for each event</t>
  </si>
  <si>
    <t>Develop catering plan</t>
  </si>
  <si>
    <t>Managing speakers and activities</t>
  </si>
  <si>
    <t>Develop A/V plan</t>
  </si>
  <si>
    <t>Get approval</t>
  </si>
  <si>
    <t>Secure and prepare venue</t>
  </si>
  <si>
    <t>Implement A/V plan</t>
  </si>
  <si>
    <t>Implement catering plan</t>
  </si>
  <si>
    <t>Prepare speakers and materials</t>
  </si>
  <si>
    <t>Implement agenda and activities for each event</t>
  </si>
  <si>
    <t>Solicit feedback from participants</t>
  </si>
  <si>
    <t>Close events</t>
  </si>
  <si>
    <t>Close venue</t>
  </si>
  <si>
    <t>Gloria Fisher</t>
  </si>
  <si>
    <t>Marcus Wilson</t>
  </si>
  <si>
    <t>free, covered by company</t>
  </si>
  <si>
    <t>breakfast + lunch for 20</t>
  </si>
  <si>
    <t>marketing materials cost and IT costs</t>
  </si>
  <si>
    <t>direct costs from 60% total personnel costs</t>
  </si>
  <si>
    <t>direct costs from 20% total personnel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</si>
</sst>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_);[Red]\(&quot;$&quot;#,##0.0\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6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6" fontId="1" fillId="0" borderId="1" xfId="0" applyNumberFormat="1" applyFont="1" applyBorder="1"/>
    <xf numFmtId="6" fontId="1" fillId="8" borderId="1" xfId="0" applyNumberFormat="1" applyFont="1" applyFill="1" applyBorder="1"/>
    <xf numFmtId="0" fontId="1" fillId="2" borderId="0" xfId="0" applyFont="1" applyFill="1" applyAlignment="1">
      <alignment horizontal="center"/>
    </xf>
    <xf numFmtId="6" fontId="1" fillId="0" borderId="0" xfId="0" applyNumberFormat="1" applyFont="1"/>
    <xf numFmtId="6" fontId="1" fillId="8" borderId="0" xfId="0" applyNumberFormat="1" applyFon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859F-F8E0-4A3D-BC73-1B73E3A08FD9}">
  <dimension ref="A1:J37"/>
  <sheetViews>
    <sheetView tabSelected="1" topLeftCell="A7" workbookViewId="0">
      <selection activeCell="I18" sqref="I18"/>
    </sheetView>
  </sheetViews>
  <sheetFormatPr defaultRowHeight="15.75" x14ac:dyDescent="0.25"/>
  <cols>
    <col min="1" max="1" width="16.42578125" style="1" customWidth="1"/>
    <col min="2" max="2" width="26.7109375" style="1" customWidth="1"/>
    <col min="3" max="8" width="18.7109375" style="1" customWidth="1"/>
    <col min="9" max="9" width="18.42578125" style="1" customWidth="1"/>
    <col min="10" max="10" width="18.7109375" style="1" customWidth="1"/>
    <col min="11" max="16384" width="9.140625" style="1"/>
  </cols>
  <sheetData>
    <row r="1" spans="1:10" ht="45" customHeight="1" x14ac:dyDescent="0.25">
      <c r="A1" s="21" t="s">
        <v>58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31.5" x14ac:dyDescent="0.25">
      <c r="A2" s="2" t="s">
        <v>0</v>
      </c>
      <c r="B2" s="2" t="s">
        <v>1</v>
      </c>
      <c r="C2" s="12" t="s">
        <v>35</v>
      </c>
      <c r="D2" s="12" t="s">
        <v>36</v>
      </c>
      <c r="E2" s="12" t="s">
        <v>57</v>
      </c>
      <c r="F2" s="2" t="s">
        <v>37</v>
      </c>
      <c r="G2" s="2" t="s">
        <v>38</v>
      </c>
      <c r="H2" s="12" t="s">
        <v>39</v>
      </c>
      <c r="I2" s="2" t="s">
        <v>40</v>
      </c>
      <c r="J2" s="2" t="s">
        <v>3</v>
      </c>
    </row>
    <row r="3" spans="1:10" ht="31.5" x14ac:dyDescent="0.25">
      <c r="A3" s="4" t="s">
        <v>4</v>
      </c>
      <c r="B3" s="20" t="s">
        <v>68</v>
      </c>
      <c r="C3" s="3"/>
      <c r="D3" s="3"/>
      <c r="F3" s="3"/>
      <c r="G3" s="3"/>
      <c r="H3" s="3"/>
      <c r="I3" s="3"/>
      <c r="J3" s="3"/>
    </row>
    <row r="4" spans="1:10" ht="31.5" x14ac:dyDescent="0.25">
      <c r="A4" s="4" t="s">
        <v>5</v>
      </c>
      <c r="B4" s="20" t="s">
        <v>69</v>
      </c>
      <c r="C4" s="3"/>
      <c r="D4" s="3"/>
      <c r="E4" s="3"/>
      <c r="F4" s="3"/>
      <c r="G4" s="3"/>
      <c r="H4" s="3"/>
      <c r="I4" s="3"/>
      <c r="J4" s="3"/>
    </row>
    <row r="5" spans="1:10" x14ac:dyDescent="0.25">
      <c r="A5" s="4" t="s">
        <v>6</v>
      </c>
      <c r="B5" s="20" t="s">
        <v>70</v>
      </c>
      <c r="C5" s="3"/>
      <c r="D5" s="3"/>
      <c r="F5" s="3"/>
      <c r="G5" s="3"/>
      <c r="H5" s="3"/>
      <c r="I5" s="3"/>
      <c r="J5" s="3"/>
    </row>
    <row r="6" spans="1:10" ht="31.5" x14ac:dyDescent="0.25">
      <c r="A6" s="4" t="s">
        <v>7</v>
      </c>
      <c r="B6" s="20" t="s">
        <v>71</v>
      </c>
      <c r="C6" s="3"/>
      <c r="D6" s="3"/>
      <c r="E6" s="3"/>
      <c r="F6" s="3"/>
      <c r="G6" s="3"/>
      <c r="H6" s="3"/>
      <c r="I6" s="3"/>
      <c r="J6" s="3"/>
    </row>
    <row r="7" spans="1:10" x14ac:dyDescent="0.25">
      <c r="A7" s="4" t="s">
        <v>8</v>
      </c>
      <c r="B7" s="20" t="s">
        <v>72</v>
      </c>
      <c r="C7" s="3"/>
      <c r="D7" s="3"/>
      <c r="E7" s="3"/>
      <c r="F7" s="3"/>
      <c r="G7" s="3"/>
      <c r="H7" s="3"/>
      <c r="I7" s="3"/>
      <c r="J7" s="3"/>
    </row>
    <row r="8" spans="1:10" ht="47.25" x14ac:dyDescent="0.25">
      <c r="A8" s="4" t="s">
        <v>59</v>
      </c>
      <c r="B8" s="20" t="s">
        <v>73</v>
      </c>
      <c r="C8" s="38">
        <f>0.6*D37</f>
        <v>11130</v>
      </c>
      <c r="D8" s="3"/>
      <c r="E8" s="3"/>
      <c r="F8" s="3"/>
      <c r="G8" s="3"/>
      <c r="H8" s="3"/>
      <c r="I8" s="20" t="s">
        <v>87</v>
      </c>
      <c r="J8" s="38">
        <f>C8</f>
        <v>11130</v>
      </c>
    </row>
    <row r="9" spans="1:10" ht="31.5" x14ac:dyDescent="0.25">
      <c r="A9" s="4" t="s">
        <v>9</v>
      </c>
      <c r="B9" s="20" t="s">
        <v>74</v>
      </c>
      <c r="C9" s="3"/>
      <c r="D9" s="3"/>
      <c r="E9" s="3"/>
      <c r="F9" s="3"/>
      <c r="G9" s="3"/>
      <c r="H9" s="3"/>
      <c r="I9" s="20" t="s">
        <v>84</v>
      </c>
      <c r="J9" s="3"/>
    </row>
    <row r="10" spans="1:10" x14ac:dyDescent="0.25">
      <c r="A10" s="4" t="s">
        <v>10</v>
      </c>
      <c r="B10" s="20" t="s">
        <v>75</v>
      </c>
      <c r="C10" s="3"/>
      <c r="D10" s="3"/>
      <c r="E10" s="3"/>
      <c r="F10" s="3"/>
      <c r="G10" s="3"/>
      <c r="H10" s="3">
        <v>200</v>
      </c>
      <c r="I10" s="3"/>
      <c r="J10" s="3"/>
    </row>
    <row r="11" spans="1:10" ht="31.5" x14ac:dyDescent="0.25">
      <c r="A11" s="4" t="s">
        <v>11</v>
      </c>
      <c r="B11" s="20" t="s">
        <v>76</v>
      </c>
      <c r="C11" s="3"/>
      <c r="D11" s="3"/>
      <c r="E11" s="3">
        <f>20*8+20*12</f>
        <v>400</v>
      </c>
      <c r="F11" s="3"/>
      <c r="G11" s="3"/>
      <c r="H11" s="3"/>
      <c r="I11" s="20" t="s">
        <v>85</v>
      </c>
      <c r="J11" s="3"/>
    </row>
    <row r="12" spans="1:10" ht="31.5" x14ac:dyDescent="0.25">
      <c r="A12" s="4" t="s">
        <v>12</v>
      </c>
      <c r="B12" s="20" t="s">
        <v>77</v>
      </c>
      <c r="C12" s="3"/>
      <c r="D12" s="3"/>
      <c r="E12" s="3"/>
      <c r="G12" s="3"/>
      <c r="H12" s="3"/>
      <c r="I12" s="3"/>
      <c r="J12" s="3"/>
    </row>
    <row r="13" spans="1:10" ht="47.25" x14ac:dyDescent="0.25">
      <c r="A13" s="4" t="s">
        <v>60</v>
      </c>
      <c r="B13" s="20" t="s">
        <v>78</v>
      </c>
      <c r="C13" s="38">
        <f>0.2*D37</f>
        <v>3710</v>
      </c>
      <c r="D13" s="3"/>
      <c r="E13" s="3"/>
      <c r="F13" s="3">
        <f>12*50</f>
        <v>600</v>
      </c>
      <c r="G13" s="3"/>
      <c r="H13" s="3">
        <f>20*1200</f>
        <v>24000</v>
      </c>
      <c r="I13" s="20" t="s">
        <v>86</v>
      </c>
      <c r="J13" s="38">
        <f>C13</f>
        <v>3710</v>
      </c>
    </row>
    <row r="14" spans="1:10" ht="31.5" x14ac:dyDescent="0.25">
      <c r="A14" s="4" t="s">
        <v>13</v>
      </c>
      <c r="B14" s="20" t="s">
        <v>79</v>
      </c>
      <c r="C14" s="3"/>
      <c r="D14" s="3"/>
      <c r="E14" s="3"/>
      <c r="F14" s="3"/>
      <c r="G14" s="3"/>
      <c r="H14" s="3"/>
      <c r="I14" s="3"/>
      <c r="J14" s="3"/>
    </row>
    <row r="15" spans="1:10" x14ac:dyDescent="0.25">
      <c r="A15" s="4" t="s">
        <v>14</v>
      </c>
      <c r="B15" s="20" t="s">
        <v>80</v>
      </c>
      <c r="C15" s="3"/>
      <c r="D15" s="3"/>
      <c r="E15" s="3"/>
      <c r="F15" s="3"/>
      <c r="G15" s="3"/>
      <c r="H15" s="3"/>
      <c r="I15" s="3"/>
      <c r="J15" s="3"/>
    </row>
    <row r="16" spans="1:10" x14ac:dyDescent="0.25">
      <c r="A16" s="4" t="s">
        <v>15</v>
      </c>
      <c r="B16" s="20" t="s">
        <v>81</v>
      </c>
      <c r="C16" s="3"/>
      <c r="D16" s="3"/>
      <c r="E16" s="3"/>
      <c r="F16" s="3"/>
      <c r="G16" s="3"/>
      <c r="H16" s="3"/>
      <c r="I16" s="3"/>
      <c r="J16" s="3"/>
    </row>
    <row r="17" spans="1:10" ht="47.25" x14ac:dyDescent="0.25">
      <c r="A17" s="4" t="s">
        <v>16</v>
      </c>
      <c r="B17" s="20" t="s">
        <v>61</v>
      </c>
      <c r="C17" s="38">
        <f>0.2*D37</f>
        <v>3710</v>
      </c>
      <c r="D17" s="3"/>
      <c r="E17" s="3"/>
      <c r="F17" s="3"/>
      <c r="G17" s="3"/>
      <c r="H17" s="3"/>
      <c r="I17" s="20" t="s">
        <v>88</v>
      </c>
      <c r="J17" s="38">
        <f>C17</f>
        <v>3710</v>
      </c>
    </row>
    <row r="18" spans="1:10" x14ac:dyDescent="0.25">
      <c r="A18" s="4"/>
      <c r="B18" s="20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4"/>
      <c r="B19" s="20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4"/>
      <c r="B20" s="20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4"/>
      <c r="B21" s="20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10" t="s">
        <v>33</v>
      </c>
      <c r="B22" s="10"/>
      <c r="C22" s="9">
        <f>SUM(C2:C21)</f>
        <v>18550</v>
      </c>
      <c r="D22" s="9">
        <f>SUM(D2:D21)</f>
        <v>0</v>
      </c>
      <c r="E22" s="9">
        <f>SUM(E2:E21)</f>
        <v>400</v>
      </c>
      <c r="F22" s="9">
        <f>SUM(F2:F21)</f>
        <v>600</v>
      </c>
      <c r="G22" s="9">
        <f>SUM(G2:G21)</f>
        <v>0</v>
      </c>
      <c r="H22" s="9">
        <f>SUM(H2:H21)</f>
        <v>24200</v>
      </c>
      <c r="I22" s="9">
        <f>SUM(I2:I21)</f>
        <v>0</v>
      </c>
      <c r="J22" s="9">
        <f>SUM(J2:J21)</f>
        <v>18550</v>
      </c>
    </row>
    <row r="23" spans="1:10" x14ac:dyDescent="0.25">
      <c r="A23" s="22" t="s">
        <v>34</v>
      </c>
      <c r="B23" s="22"/>
      <c r="C23" s="22"/>
      <c r="D23" s="22"/>
      <c r="E23" s="22"/>
      <c r="F23" s="22"/>
      <c r="G23" s="22"/>
      <c r="H23" s="22"/>
      <c r="I23" s="22"/>
      <c r="J23" s="11">
        <f>J22*10%</f>
        <v>1855</v>
      </c>
    </row>
    <row r="24" spans="1:10" ht="16.5" thickBot="1" x14ac:dyDescent="0.3"/>
    <row r="25" spans="1:10" x14ac:dyDescent="0.25">
      <c r="A25" s="23" t="s">
        <v>50</v>
      </c>
      <c r="B25" s="24"/>
      <c r="C25" s="24"/>
      <c r="D25" s="25"/>
      <c r="E25" s="19"/>
      <c r="G25" s="32" t="s">
        <v>56</v>
      </c>
      <c r="H25" s="33"/>
      <c r="I25" s="33"/>
      <c r="J25" s="34"/>
    </row>
    <row r="26" spans="1:10" ht="16.5" thickBot="1" x14ac:dyDescent="0.3">
      <c r="A26" s="26"/>
      <c r="B26" s="27"/>
      <c r="C26" s="27"/>
      <c r="D26" s="28"/>
      <c r="E26" s="19"/>
      <c r="G26" s="35"/>
      <c r="H26" s="36"/>
      <c r="I26" s="36"/>
      <c r="J26" s="37"/>
    </row>
    <row r="27" spans="1:10" x14ac:dyDescent="0.25">
      <c r="A27" s="13" t="s">
        <v>51</v>
      </c>
      <c r="B27" s="13" t="s">
        <v>52</v>
      </c>
      <c r="C27" s="13" t="s">
        <v>53</v>
      </c>
      <c r="D27" s="13" t="s">
        <v>54</v>
      </c>
      <c r="E27" s="16"/>
    </row>
    <row r="28" spans="1:10" x14ac:dyDescent="0.25">
      <c r="A28" s="7">
        <v>50</v>
      </c>
      <c r="B28" s="3" t="s">
        <v>62</v>
      </c>
      <c r="C28" s="6">
        <v>20</v>
      </c>
      <c r="D28" s="14">
        <f>C28*A28</f>
        <v>1000</v>
      </c>
      <c r="E28" s="17"/>
    </row>
    <row r="29" spans="1:10" x14ac:dyDescent="0.25">
      <c r="A29" s="7">
        <v>50</v>
      </c>
      <c r="B29" s="3" t="s">
        <v>63</v>
      </c>
      <c r="C29" s="6">
        <v>2</v>
      </c>
      <c r="D29" s="14">
        <f>C29*A29</f>
        <v>100</v>
      </c>
      <c r="E29" s="17"/>
    </row>
    <row r="30" spans="1:10" x14ac:dyDescent="0.25">
      <c r="A30" s="7">
        <v>50</v>
      </c>
      <c r="B30" s="3" t="s">
        <v>64</v>
      </c>
      <c r="C30" s="6">
        <v>25</v>
      </c>
      <c r="D30" s="14">
        <f t="shared" ref="D30:D35" si="0">C30*A30</f>
        <v>1250</v>
      </c>
      <c r="E30" s="17"/>
    </row>
    <row r="31" spans="1:10" x14ac:dyDescent="0.25">
      <c r="A31" s="7">
        <v>50</v>
      </c>
      <c r="B31" s="3" t="s">
        <v>65</v>
      </c>
      <c r="C31" s="6">
        <v>10</v>
      </c>
      <c r="D31" s="14">
        <f t="shared" si="0"/>
        <v>500</v>
      </c>
      <c r="E31" s="17"/>
    </row>
    <row r="32" spans="1:10" x14ac:dyDescent="0.25">
      <c r="A32" s="7">
        <v>50</v>
      </c>
      <c r="B32" s="3" t="s">
        <v>66</v>
      </c>
      <c r="C32" s="6">
        <v>3</v>
      </c>
      <c r="D32" s="14">
        <f t="shared" si="0"/>
        <v>150</v>
      </c>
      <c r="E32" s="17"/>
    </row>
    <row r="33" spans="1:5" x14ac:dyDescent="0.25">
      <c r="A33" s="7">
        <v>50</v>
      </c>
      <c r="B33" s="3" t="s">
        <v>67</v>
      </c>
      <c r="C33" s="6">
        <v>3</v>
      </c>
      <c r="D33" s="14">
        <f t="shared" si="0"/>
        <v>150</v>
      </c>
      <c r="E33" s="17"/>
    </row>
    <row r="34" spans="1:5" x14ac:dyDescent="0.25">
      <c r="A34" s="7">
        <v>50</v>
      </c>
      <c r="B34" s="3" t="s">
        <v>82</v>
      </c>
      <c r="C34" s="6">
        <f>20*14</f>
        <v>280</v>
      </c>
      <c r="D34" s="14">
        <f t="shared" si="0"/>
        <v>14000</v>
      </c>
      <c r="E34" s="17"/>
    </row>
    <row r="35" spans="1:5" x14ac:dyDescent="0.25">
      <c r="A35" s="7">
        <v>50</v>
      </c>
      <c r="B35" s="3" t="s">
        <v>83</v>
      </c>
      <c r="C35" s="6">
        <f>2*14</f>
        <v>28</v>
      </c>
      <c r="D35" s="14">
        <f t="shared" si="0"/>
        <v>1400</v>
      </c>
      <c r="E35" s="17"/>
    </row>
    <row r="36" spans="1:5" x14ac:dyDescent="0.25">
      <c r="A36" s="7"/>
      <c r="B36" s="3"/>
      <c r="C36" s="6"/>
      <c r="D36" s="3"/>
    </row>
    <row r="37" spans="1:5" x14ac:dyDescent="0.25">
      <c r="A37" s="29" t="s">
        <v>55</v>
      </c>
      <c r="B37" s="30"/>
      <c r="C37" s="31"/>
      <c r="D37" s="15">
        <f>SUM(D28:D36)</f>
        <v>18550</v>
      </c>
      <c r="E37" s="18"/>
    </row>
  </sheetData>
  <mergeCells count="5">
    <mergeCell ref="A1:J1"/>
    <mergeCell ref="A23:I23"/>
    <mergeCell ref="A25:D26"/>
    <mergeCell ref="A37:C37"/>
    <mergeCell ref="G25:J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1D35-6A1E-441D-84D4-2BC13B638951}">
  <sheetPr>
    <pageSetUpPr fitToPage="1"/>
  </sheetPr>
  <dimension ref="A1:I18"/>
  <sheetViews>
    <sheetView workbookViewId="0">
      <selection activeCell="A21" sqref="A21"/>
    </sheetView>
  </sheetViews>
  <sheetFormatPr defaultRowHeight="15.75" x14ac:dyDescent="0.25"/>
  <cols>
    <col min="1" max="1" width="16.42578125" style="1" customWidth="1"/>
    <col min="2" max="2" width="27" style="1" customWidth="1"/>
    <col min="3" max="5" width="18.7109375" style="1" customWidth="1"/>
    <col min="6" max="6" width="21.28515625" style="1" customWidth="1"/>
    <col min="7" max="7" width="18.7109375" style="1" customWidth="1"/>
    <col min="8" max="8" width="18.42578125" style="1" customWidth="1"/>
    <col min="9" max="9" width="18.7109375" style="1" customWidth="1"/>
    <col min="10" max="16384" width="9.140625" style="1"/>
  </cols>
  <sheetData>
    <row r="1" spans="1:9" ht="45" customHeight="1" x14ac:dyDescent="0.25">
      <c r="A1" s="21" t="s">
        <v>49</v>
      </c>
      <c r="B1" s="21"/>
      <c r="C1" s="21"/>
      <c r="D1" s="21"/>
      <c r="E1" s="21"/>
      <c r="F1" s="21"/>
      <c r="G1" s="21"/>
      <c r="H1" s="21"/>
      <c r="I1" s="21"/>
    </row>
    <row r="2" spans="1:9" x14ac:dyDescent="0.25">
      <c r="A2" s="2" t="s">
        <v>0</v>
      </c>
      <c r="B2" s="2" t="s">
        <v>1</v>
      </c>
      <c r="C2" s="2" t="s">
        <v>2</v>
      </c>
      <c r="D2" s="2" t="s">
        <v>31</v>
      </c>
      <c r="E2" s="2" t="s">
        <v>32</v>
      </c>
      <c r="F2" s="2" t="s">
        <v>48</v>
      </c>
      <c r="G2" s="2" t="s">
        <v>30</v>
      </c>
      <c r="H2" s="2" t="s">
        <v>40</v>
      </c>
      <c r="I2" s="2" t="s">
        <v>3</v>
      </c>
    </row>
    <row r="3" spans="1:9" x14ac:dyDescent="0.25">
      <c r="A3" s="5" t="s">
        <v>4</v>
      </c>
      <c r="B3" s="6" t="s">
        <v>17</v>
      </c>
      <c r="C3" s="6"/>
      <c r="D3" s="6"/>
      <c r="E3" s="6"/>
      <c r="F3" s="6"/>
      <c r="G3" s="7">
        <v>1000</v>
      </c>
      <c r="H3" s="6" t="s">
        <v>41</v>
      </c>
      <c r="I3" s="8">
        <f>SUM(C3:H3)</f>
        <v>1000</v>
      </c>
    </row>
    <row r="4" spans="1:9" x14ac:dyDescent="0.25">
      <c r="A4" s="5" t="s">
        <v>5</v>
      </c>
      <c r="B4" s="6" t="s">
        <v>18</v>
      </c>
      <c r="C4" s="6"/>
      <c r="D4" s="6"/>
      <c r="E4" s="6"/>
      <c r="F4" s="7">
        <v>1500</v>
      </c>
      <c r="G4" s="6"/>
      <c r="H4" s="6" t="s">
        <v>42</v>
      </c>
      <c r="I4" s="8">
        <f t="shared" ref="I4:I15" si="0">SUM(C4:H4)</f>
        <v>1500</v>
      </c>
    </row>
    <row r="5" spans="1:9" x14ac:dyDescent="0.25">
      <c r="A5" s="5" t="s">
        <v>6</v>
      </c>
      <c r="B5" s="6" t="s">
        <v>19</v>
      </c>
      <c r="C5" s="6"/>
      <c r="D5" s="6"/>
      <c r="E5" s="6"/>
      <c r="F5" s="6"/>
      <c r="G5" s="6"/>
      <c r="H5" s="6"/>
      <c r="I5" s="8">
        <f t="shared" si="0"/>
        <v>0</v>
      </c>
    </row>
    <row r="6" spans="1:9" x14ac:dyDescent="0.25">
      <c r="A6" s="5" t="s">
        <v>7</v>
      </c>
      <c r="B6" s="6" t="s">
        <v>20</v>
      </c>
      <c r="C6" s="6"/>
      <c r="D6" s="7">
        <v>500</v>
      </c>
      <c r="E6" s="6"/>
      <c r="F6" s="6"/>
      <c r="G6" s="6"/>
      <c r="H6" s="6" t="s">
        <v>43</v>
      </c>
      <c r="I6" s="8">
        <f t="shared" si="0"/>
        <v>500</v>
      </c>
    </row>
    <row r="7" spans="1:9" x14ac:dyDescent="0.25">
      <c r="A7" s="5" t="s">
        <v>8</v>
      </c>
      <c r="B7" s="6" t="s">
        <v>21</v>
      </c>
      <c r="C7" s="6"/>
      <c r="D7" s="6"/>
      <c r="E7" s="7">
        <v>1000</v>
      </c>
      <c r="F7" s="6"/>
      <c r="G7" s="6"/>
      <c r="H7" s="6" t="s">
        <v>44</v>
      </c>
      <c r="I7" s="8">
        <f t="shared" si="0"/>
        <v>1000</v>
      </c>
    </row>
    <row r="8" spans="1:9" x14ac:dyDescent="0.25">
      <c r="A8" s="5" t="s">
        <v>9</v>
      </c>
      <c r="B8" s="6" t="s">
        <v>22</v>
      </c>
      <c r="C8" s="6"/>
      <c r="D8" s="6"/>
      <c r="E8" s="6"/>
      <c r="F8" s="6"/>
      <c r="G8" s="6"/>
      <c r="H8" s="6"/>
      <c r="I8" s="8">
        <f t="shared" si="0"/>
        <v>0</v>
      </c>
    </row>
    <row r="9" spans="1:9" x14ac:dyDescent="0.25">
      <c r="A9" s="5" t="s">
        <v>10</v>
      </c>
      <c r="B9" s="6" t="s">
        <v>23</v>
      </c>
      <c r="C9" s="6"/>
      <c r="D9" s="6"/>
      <c r="E9" s="6"/>
      <c r="F9" s="6"/>
      <c r="G9" s="6"/>
      <c r="H9" s="6"/>
      <c r="I9" s="8">
        <f t="shared" si="0"/>
        <v>0</v>
      </c>
    </row>
    <row r="10" spans="1:9" x14ac:dyDescent="0.25">
      <c r="A10" s="5" t="s">
        <v>11</v>
      </c>
      <c r="B10" s="6" t="s">
        <v>24</v>
      </c>
      <c r="C10" s="6"/>
      <c r="D10" s="6"/>
      <c r="E10" s="6"/>
      <c r="F10" s="6"/>
      <c r="G10" s="6"/>
      <c r="H10" s="6"/>
      <c r="I10" s="8">
        <f t="shared" si="0"/>
        <v>0</v>
      </c>
    </row>
    <row r="11" spans="1:9" x14ac:dyDescent="0.25">
      <c r="A11" s="5" t="s">
        <v>12</v>
      </c>
      <c r="B11" s="6" t="s">
        <v>25</v>
      </c>
      <c r="C11" s="7"/>
      <c r="D11" s="6"/>
      <c r="E11" s="7"/>
      <c r="F11" s="7">
        <v>1000</v>
      </c>
      <c r="G11" s="6"/>
      <c r="H11" s="6" t="s">
        <v>45</v>
      </c>
      <c r="I11" s="8">
        <f t="shared" si="0"/>
        <v>1000</v>
      </c>
    </row>
    <row r="12" spans="1:9" x14ac:dyDescent="0.25">
      <c r="A12" s="5" t="s">
        <v>13</v>
      </c>
      <c r="B12" s="6" t="s">
        <v>26</v>
      </c>
      <c r="C12" s="7">
        <v>600</v>
      </c>
      <c r="D12" s="6"/>
      <c r="E12" s="6"/>
      <c r="F12" s="6"/>
      <c r="G12" s="7">
        <v>1000</v>
      </c>
      <c r="H12" s="6" t="s">
        <v>46</v>
      </c>
      <c r="I12" s="8">
        <f t="shared" si="0"/>
        <v>1600</v>
      </c>
    </row>
    <row r="13" spans="1:9" x14ac:dyDescent="0.25">
      <c r="A13" s="5" t="s">
        <v>14</v>
      </c>
      <c r="B13" s="6" t="s">
        <v>27</v>
      </c>
      <c r="C13" s="6"/>
      <c r="D13" s="6"/>
      <c r="E13" s="6"/>
      <c r="F13" s="6"/>
      <c r="G13" s="6"/>
      <c r="H13" s="6"/>
      <c r="I13" s="8">
        <f t="shared" si="0"/>
        <v>0</v>
      </c>
    </row>
    <row r="14" spans="1:9" x14ac:dyDescent="0.25">
      <c r="A14" s="5" t="s">
        <v>15</v>
      </c>
      <c r="B14" s="6" t="s">
        <v>28</v>
      </c>
      <c r="C14" s="7">
        <v>30</v>
      </c>
      <c r="D14" s="6"/>
      <c r="E14" s="6"/>
      <c r="F14" s="6"/>
      <c r="G14" s="6"/>
      <c r="H14" s="6" t="s">
        <v>47</v>
      </c>
      <c r="I14" s="8">
        <f t="shared" si="0"/>
        <v>30</v>
      </c>
    </row>
    <row r="15" spans="1:9" x14ac:dyDescent="0.25">
      <c r="A15" s="5" t="s">
        <v>16</v>
      </c>
      <c r="B15" s="6" t="s">
        <v>29</v>
      </c>
      <c r="C15" s="6"/>
      <c r="D15" s="6"/>
      <c r="E15" s="6"/>
      <c r="F15" s="6"/>
      <c r="G15" s="6"/>
      <c r="H15" s="6"/>
      <c r="I15" s="8">
        <f t="shared" si="0"/>
        <v>0</v>
      </c>
    </row>
    <row r="16" spans="1:9" x14ac:dyDescent="0.25">
      <c r="A16" s="5"/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s="10" t="s">
        <v>33</v>
      </c>
      <c r="B17" s="10"/>
      <c r="C17" s="9">
        <f t="shared" ref="C17:D17" si="1">SUM(C3:C16)</f>
        <v>630</v>
      </c>
      <c r="D17" s="9">
        <f t="shared" si="1"/>
        <v>500</v>
      </c>
      <c r="E17" s="9">
        <f>SUM(E3:E16)</f>
        <v>1000</v>
      </c>
      <c r="F17" s="9">
        <f>SUM(F3:F16)</f>
        <v>2500</v>
      </c>
      <c r="G17" s="9">
        <f>SUM(G3:G16)</f>
        <v>2000</v>
      </c>
      <c r="H17" s="9">
        <f>SUM(H3:H16)</f>
        <v>0</v>
      </c>
      <c r="I17" s="9">
        <f>SUM(I3:I16)</f>
        <v>6630</v>
      </c>
    </row>
    <row r="18" spans="1:9" x14ac:dyDescent="0.25">
      <c r="A18" s="22" t="s">
        <v>34</v>
      </c>
      <c r="B18" s="22"/>
      <c r="C18" s="22"/>
      <c r="D18" s="22"/>
      <c r="E18" s="22"/>
      <c r="F18" s="22"/>
      <c r="G18" s="22"/>
      <c r="H18" s="22"/>
      <c r="I18" s="11">
        <f>I17*10%</f>
        <v>663</v>
      </c>
    </row>
  </sheetData>
  <mergeCells count="2">
    <mergeCell ref="A1:I1"/>
    <mergeCell ref="A18:H18"/>
  </mergeCells>
  <phoneticPr fontId="2" type="noConversion"/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Demo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kay</cp:lastModifiedBy>
  <cp:lastPrinted>2023-04-02T20:41:48Z</cp:lastPrinted>
  <dcterms:created xsi:type="dcterms:W3CDTF">2023-03-21T19:54:22Z</dcterms:created>
  <dcterms:modified xsi:type="dcterms:W3CDTF">2023-08-09T18:20:19Z</dcterms:modified>
</cp:coreProperties>
</file>