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ng\"/>
    </mc:Choice>
  </mc:AlternateContent>
  <bookViews>
    <workbookView xWindow="0" yWindow="0" windowWidth="28800" windowHeight="12435"/>
  </bookViews>
  <sheets>
    <sheet name="coul_long" sheetId="1" r:id="rId1"/>
    <sheet name="coul_cut" sheetId="2" r:id="rId2"/>
    <sheet name="fix_potential_short_range" sheetId="3" r:id="rId3"/>
    <sheet name="fix_potential_long_range" sheetId="5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2" i="5"/>
  <c r="E7" i="5"/>
  <c r="E3" i="5"/>
  <c r="E5" i="5"/>
  <c r="E4" i="5"/>
  <c r="E6" i="5"/>
  <c r="E2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I3" i="3"/>
  <c r="I4" i="3"/>
  <c r="I5" i="3"/>
  <c r="I6" i="3"/>
  <c r="I7" i="3"/>
  <c r="I2" i="3"/>
  <c r="H3" i="3"/>
  <c r="H4" i="3"/>
  <c r="H5" i="3"/>
  <c r="H6" i="3"/>
  <c r="H7" i="3"/>
  <c r="H8" i="3"/>
  <c r="D8" i="3"/>
  <c r="D7" i="3"/>
  <c r="D6" i="3"/>
  <c r="D5" i="3"/>
  <c r="D4" i="3"/>
  <c r="D3" i="3"/>
  <c r="D2" i="3"/>
  <c r="C3" i="2"/>
  <c r="C4" i="2"/>
  <c r="C5" i="2"/>
  <c r="C6" i="2"/>
  <c r="C7" i="2"/>
  <c r="C2" i="2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7" i="1"/>
  <c r="E8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<sst xmlns="http://schemas.openxmlformats.org/spreadsheetml/2006/main" count="38" uniqueCount="21">
  <si>
    <t>charge</t>
  </si>
  <si>
    <t>ecoul</t>
  </si>
  <si>
    <t>test round</t>
  </si>
  <si>
    <t>d(ecoul)/dq</t>
  </si>
  <si>
    <t>e</t>
  </si>
  <si>
    <t>d(e)/dq</t>
  </si>
  <si>
    <t>elong</t>
  </si>
  <si>
    <t>d(elong)/dq</t>
  </si>
  <si>
    <t>NULL</t>
  </si>
  <si>
    <t>h12</t>
  </si>
  <si>
    <t>q2</t>
  </si>
  <si>
    <t>b</t>
  </si>
  <si>
    <t>dU/dq</t>
  </si>
  <si>
    <t>de/dq</t>
  </si>
  <si>
    <t>n</t>
  </si>
  <si>
    <t>alpha1</t>
  </si>
  <si>
    <t>alpha2</t>
  </si>
  <si>
    <t>alpha3</t>
  </si>
  <si>
    <t>erfc(alpha1*n)/n</t>
  </si>
  <si>
    <t>erfc(alpha2*n)/n</t>
  </si>
  <si>
    <t>erfc(alpha3*n)/n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</si>
</sst>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coul_long!$E$1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coul_long!$A$2:$A$8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coul_long!$E$2:$E$8</c:f>
              <c:numCache>
                <c:formatCode>General</c:formatCode>
                <c:ptCount val="7"/>
                <c:pt idx="0">
                  <c:v>-145.199175</c:v>
                </c:pt>
                <c:pt idx="1">
                  <c:v>-148.8749905</c:v>
                </c:pt>
                <c:pt idx="2">
                  <c:v>-149.2509585</c:v>
                </c:pt>
                <c:pt idx="3">
                  <c:v>-149.2886446</c:v>
                </c:pt>
                <c:pt idx="4">
                  <c:v>-149.29241109999998</c:v>
                </c:pt>
                <c:pt idx="5">
                  <c:v>-149.29278979999998</c:v>
                </c:pt>
                <c:pt idx="6">
                  <c:v>-149.2928307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86208"/>
        <c:axId val="273486600"/>
      </c:scatterChart>
      <c:valAx>
        <c:axId val="2734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6600"/>
        <c:crosses val="autoZero"/>
        <c:crossBetween val="midCat"/>
      </c:valAx>
      <c:valAx>
        <c:axId val="2734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de/dq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coul_long!$F$2:$F$7</c:f>
              <c:numCache>
                <c:formatCode>General</c:formatCode>
                <c:ptCount val="6"/>
                <c:pt idx="0">
                  <c:v>-40.936557000000001</c:v>
                </c:pt>
                <c:pt idx="1">
                  <c:v>-41.784020000000019</c:v>
                </c:pt>
                <c:pt idx="2">
                  <c:v>-41.872200000000213</c:v>
                </c:pt>
                <c:pt idx="3">
                  <c:v>-41.860999999987662</c:v>
                </c:pt>
                <c:pt idx="4">
                  <c:v>-41.960000001686204</c:v>
                </c:pt>
                <c:pt idx="5">
                  <c:v>-40.900000014932502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87384"/>
        <c:axId val="273487776"/>
      </c:scatterChart>
      <c:valAx>
        <c:axId val="2734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7776"/>
        <c:crosses val="autoZero"/>
        <c:crossBetween val="midCat"/>
      </c:valAx>
      <c:valAx>
        <c:axId val="2734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coul_long!$D$1</c:f>
              <c:strCache>
                <c:ptCount val="1"/>
                <c:pt idx="0">
                  <c:v>elong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coul_long!$D$2:$D$8</c:f>
              <c:numCache>
                <c:formatCode>General</c:formatCode>
                <c:ptCount val="7"/>
                <c:pt idx="0">
                  <c:v>-136.52032</c:v>
                </c:pt>
                <c:pt idx="1">
                  <c:v>-140.10534999999999</c:v>
                </c:pt>
                <c:pt idx="2">
                  <c:v>-140.47262000000001</c:v>
                </c:pt>
                <c:pt idx="3">
                  <c:v>-140.50944000000001</c:v>
                </c:pt>
                <c:pt idx="4">
                  <c:v>-140.51311999999999</c:v>
                </c:pt>
                <c:pt idx="5">
                  <c:v>-140.51348999999999</c:v>
                </c:pt>
                <c:pt idx="6">
                  <c:v>-140.51353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88560"/>
        <c:axId val="273488952"/>
      </c:scatterChart>
      <c:valAx>
        <c:axId val="2734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8952"/>
        <c:crosses val="autoZero"/>
        <c:crossBetween val="midCat"/>
      </c:valAx>
      <c:valAx>
        <c:axId val="2734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coul_long!$C$1</c:f>
              <c:strCache>
                <c:ptCount val="1"/>
                <c:pt idx="0">
                  <c:v>ecoul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coul_long!$C$2:$C$8</c:f>
              <c:numCache>
                <c:formatCode>General</c:formatCode>
                <c:ptCount val="7"/>
                <c:pt idx="0">
                  <c:v>-8.6788550000000004</c:v>
                </c:pt>
                <c:pt idx="1">
                  <c:v>-8.7696404999999995</c:v>
                </c:pt>
                <c:pt idx="2">
                  <c:v>-8.7783385000000003</c:v>
                </c:pt>
                <c:pt idx="3">
                  <c:v>-8.7792045999999999</c:v>
                </c:pt>
                <c:pt idx="4">
                  <c:v>-8.7792911</c:v>
                </c:pt>
                <c:pt idx="5">
                  <c:v>-8.7792998000000004</c:v>
                </c:pt>
                <c:pt idx="6">
                  <c:v>-8.7793007000000003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1304"/>
        <c:axId val="273491696"/>
      </c:scatterChart>
      <c:valAx>
        <c:axId val="27349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1696"/>
        <c:crosses val="autoZero"/>
        <c:crossBetween val="midCat"/>
      </c:valAx>
      <c:valAx>
        <c:axId val="2734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d(ecoul)/dq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coul_long!$G$2:$G$7</c:f>
              <c:numCache>
                <c:formatCode>General</c:formatCode>
                <c:ptCount val="6"/>
                <c:pt idx="0">
                  <c:v>-1.0044569999999988</c:v>
                </c:pt>
                <c:pt idx="1">
                  <c:v>-0.96602000000007759</c:v>
                </c:pt>
                <c:pt idx="2">
                  <c:v>-0.96220000000002326</c:v>
                </c:pt>
                <c:pt idx="3">
                  <c:v>-0.9610000000038702</c:v>
                </c:pt>
                <c:pt idx="4">
                  <c:v>-0.96000000003197439</c:v>
                </c:pt>
                <c:pt idx="5">
                  <c:v>-0.89999999983346657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2872"/>
        <c:axId val="339758792"/>
      </c:scatterChart>
      <c:valAx>
        <c:axId val="2734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8792"/>
        <c:crosses val="autoZero"/>
        <c:crossBetween val="midCat"/>
      </c:valAx>
      <c:valAx>
        <c:axId val="3397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d(elong)/dq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coul_long!$H$2:$H$7</c:f>
              <c:numCache>
                <c:formatCode>General</c:formatCode>
                <c:ptCount val="6"/>
                <c:pt idx="0">
                  <c:v>-39.932100000000055</c:v>
                </c:pt>
                <c:pt idx="1">
                  <c:v>-40.81800000000154</c:v>
                </c:pt>
                <c:pt idx="2">
                  <c:v>-40.909999999996636</c:v>
                </c:pt>
                <c:pt idx="3">
                  <c:v>-40.899999999912737</c:v>
                </c:pt>
                <c:pt idx="4">
                  <c:v>-41.000000001831872</c:v>
                </c:pt>
                <c:pt idx="5">
                  <c:v>-40.000000011546319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9576"/>
        <c:axId val="339759968"/>
      </c:scatterChart>
      <c:valAx>
        <c:axId val="3397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9968"/>
        <c:crosses val="autoZero"/>
        <c:crossBetween val="midCat"/>
      </c:valAx>
      <c:valAx>
        <c:axId val="339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d(ecoul)/dq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coul_cut!$C$2:$C$7</c:f>
              <c:numCache>
                <c:formatCode>0.00000</c:formatCode>
                <c:ptCount val="6"/>
                <c:pt idx="0">
                  <c:v>-41.507900000000014</c:v>
                </c:pt>
                <c:pt idx="1">
                  <c:v>-41.508000000001708</c:v>
                </c:pt>
                <c:pt idx="2">
                  <c:v>-41.50000000001338</c:v>
                </c:pt>
                <c:pt idx="3">
                  <c:v>-41.500000000103249</c:v>
                </c:pt>
                <c:pt idx="4">
                  <c:v>-41.000000001831872</c:v>
                </c:pt>
                <c:pt idx="5">
                  <c:v>-40.000000011546319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60752"/>
        <c:axId val="339761144"/>
      </c:scatterChart>
      <c:valAx>
        <c:axId val="3397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1144"/>
        <c:crosses val="autoZero"/>
        <c:crossBetween val="midCat"/>
      </c:valAx>
      <c:valAx>
        <c:axId val="3397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coul_cut!$B$1</c:f>
              <c:strCache>
                <c:ptCount val="1"/>
                <c:pt idx="0">
                  <c:v>ecoul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coul_cut!$B$2:$B$8</c:f>
              <c:numCache>
                <c:formatCode>General</c:formatCode>
                <c:ptCount val="7"/>
                <c:pt idx="0">
                  <c:v>-144.68790000000001</c:v>
                </c:pt>
                <c:pt idx="1">
                  <c:v>-148.42361</c:v>
                </c:pt>
                <c:pt idx="2">
                  <c:v>-148.79719</c:v>
                </c:pt>
                <c:pt idx="3">
                  <c:v>-148.83454</c:v>
                </c:pt>
                <c:pt idx="4">
                  <c:v>-148.83828</c:v>
                </c:pt>
                <c:pt idx="5">
                  <c:v>-148.83865</c:v>
                </c:pt>
                <c:pt idx="6">
                  <c:v>-148.83869000000001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0912"/>
        <c:axId val="273490520"/>
      </c:scatterChart>
      <c:valAx>
        <c:axId val="2734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0520"/>
        <c:crosses val="autoZero"/>
        <c:crossBetween val="midCat"/>
      </c:valAx>
      <c:valAx>
        <c:axId val="2734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erfc(alpha1*n)/n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0.77729741078952153</c:v>
                </c:pt>
                <c:pt idx="1">
                  <c:v>0.2858038224766658</c:v>
                </c:pt>
                <c:pt idx="2">
                  <c:v>0.13204796971735802</c:v>
                </c:pt>
                <c:pt idx="3">
                  <c:v>6.4474758823084857E-2</c:v>
                </c:pt>
                <c:pt idx="4">
                  <c:v>3.1459841410057025E-2</c:v>
                </c:pt>
                <c:pt idx="5">
                  <c:v>1.4947670295060762E-2</c:v>
                </c:pt>
                <c:pt idx="6">
                  <c:v>6.8164114624787381E-3</c:v>
                </c:pt>
                <c:pt idx="7">
                  <c:v>2.9564520819194973E-3</c:v>
                </c:pt>
                <c:pt idx="8">
                  <c:v>1.2121664849188093E-3</c:v>
                </c:pt>
                <c:pt idx="9">
                  <c:v>4.6777349810472646E-4</c:v>
                </c:pt>
                <c:pt idx="10">
                  <c:v>1.6934966345289904E-4</c:v>
                </c:pt>
                <c:pt idx="11">
                  <c:v>5.7376158053756458E-5</c:v>
                </c:pt>
                <c:pt idx="12">
                  <c:v>1.8156493579180691E-5</c:v>
                </c:pt>
                <c:pt idx="13">
                  <c:v>5.3580853332470647E-6</c:v>
                </c:pt>
                <c:pt idx="14">
                  <c:v>1.472699799905696E-6</c:v>
                </c:pt>
                <c:pt idx="15">
                  <c:v>3.7661007198513021E-7</c:v>
                </c:pt>
                <c:pt idx="16">
                  <c:v>8.952902134484014E-8</c:v>
                </c:pt>
                <c:pt idx="17">
                  <c:v>1.9770166278204723E-8</c:v>
                </c:pt>
                <c:pt idx="18">
                  <c:v>4.0528382872086326E-9</c:v>
                </c:pt>
                <c:pt idx="19">
                  <c:v>7.7086289501400079E-10</c:v>
                </c:pt>
                <c:pt idx="20">
                  <c:v>1.3597591331391359E-10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erfc(alpha2*n)/n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Sheet4!$C$2:$C$22</c:f>
              <c:numCache>
                <c:formatCode>General</c:formatCode>
                <c:ptCount val="21"/>
                <c:pt idx="0">
                  <c:v>0.67137324054087255</c:v>
                </c:pt>
                <c:pt idx="1">
                  <c:v>0.19807195457603705</c:v>
                </c:pt>
                <c:pt idx="2">
                  <c:v>6.769726252572264E-2</c:v>
                </c:pt>
                <c:pt idx="3">
                  <c:v>2.2421505442591156E-2</c:v>
                </c:pt>
                <c:pt idx="4">
                  <c:v>6.7789707049378534E-3</c:v>
                </c:pt>
                <c:pt idx="5">
                  <c:v>1.8182497273782159E-3</c:v>
                </c:pt>
                <c:pt idx="6">
                  <c:v>4.2563809376185499E-4</c:v>
                </c:pt>
                <c:pt idx="7">
                  <c:v>8.6064237080634836E-5</c:v>
                </c:pt>
                <c:pt idx="8">
                  <c:v>1.4925859993391619E-5</c:v>
                </c:pt>
                <c:pt idx="9">
                  <c:v>2.209049699858544E-6</c:v>
                </c:pt>
                <c:pt idx="10">
                  <c:v>2.7797361785801493E-7</c:v>
                </c:pt>
                <c:pt idx="11">
                  <c:v>2.9655249417307193E-8</c:v>
                </c:pt>
                <c:pt idx="12">
                  <c:v>2.6763268151716759E-9</c:v>
                </c:pt>
                <c:pt idx="13">
                  <c:v>2.0396386997087041E-10</c:v>
                </c:pt>
                <c:pt idx="14">
                  <c:v>1.3107736276952578E-11</c:v>
                </c:pt>
                <c:pt idx="15">
                  <c:v>7.0950897405762296E-13</c:v>
                </c:pt>
                <c:pt idx="16">
                  <c:v>3.2316589515031233E-14</c:v>
                </c:pt>
                <c:pt idx="17">
                  <c:v>1.2375992663710061E-15</c:v>
                </c:pt>
                <c:pt idx="18">
                  <c:v>3.9822166430855185E-17</c:v>
                </c:pt>
                <c:pt idx="19">
                  <c:v>1.075986835624946E-18</c:v>
                </c:pt>
                <c:pt idx="20">
                  <c:v>2.4401055654265314E-20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erfc(alpha3*n)/n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Sheet4!$D$2:$D$22</c:f>
              <c:numCache>
                <c:formatCode>General</c:formatCode>
                <c:ptCount val="21"/>
                <c:pt idx="0">
                  <c:v>0.57160764495333161</c:v>
                </c:pt>
                <c:pt idx="1">
                  <c:v>0.12894951764616971</c:v>
                </c:pt>
                <c:pt idx="2">
                  <c:v>2.9895340590121524E-2</c:v>
                </c:pt>
                <c:pt idx="3">
                  <c:v>5.9129041638389945E-3</c:v>
                </c:pt>
                <c:pt idx="4">
                  <c:v>9.3554699620945292E-4</c:v>
                </c:pt>
                <c:pt idx="5">
                  <c:v>1.1475231610751292E-4</c:v>
                </c:pt>
                <c:pt idx="6">
                  <c:v>1.0716170666494129E-5</c:v>
                </c:pt>
                <c:pt idx="7">
                  <c:v>7.5322014397026042E-7</c:v>
                </c:pt>
                <c:pt idx="8">
                  <c:v>3.9540332556409447E-8</c:v>
                </c:pt>
                <c:pt idx="9">
                  <c:v>1.5417257900280016E-9</c:v>
                </c:pt>
                <c:pt idx="10">
                  <c:v>4.4470093369144307E-11</c:v>
                </c:pt>
                <c:pt idx="11">
                  <c:v>9.4601196541015715E-13</c:v>
                </c:pt>
                <c:pt idx="12">
                  <c:v>1.4806970076901773E-14</c:v>
                </c:pt>
                <c:pt idx="13">
                  <c:v>1.7020259175592871E-16</c:v>
                </c:pt>
                <c:pt idx="14">
                  <c:v>1.4346491141665945E-18</c:v>
                </c:pt>
                <c:pt idx="15">
                  <c:v>8.8567521729275049E-21</c:v>
                </c:pt>
                <c:pt idx="16">
                  <c:v>4.0005062149006897E-23</c:v>
                </c:pt>
                <c:pt idx="17">
                  <c:v>1.3209969812923898E-25</c:v>
                </c:pt>
                <c:pt idx="18">
                  <c:v>3.1865974634153935E-28</c:v>
                </c:pt>
                <c:pt idx="19">
                  <c:v>5.612148586491465E-31</c:v>
                </c:pt>
                <c:pt idx="20">
                  <c:v>7.2124540609395605E-34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92480"/>
        <c:axId val="273489736"/>
      </c:scatterChart>
      <c:valAx>
        <c:axId val="2734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9736"/>
        <c:crosses val="autoZero"/>
        <c:crossBetween val="midCat"/>
      </c:valAx>
      <c:valAx>
        <c:axId val="2734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9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32</xdr:row>
      <xdr:rowOff>142875</xdr:rowOff>
    </xdr:from>
    <xdr:to>
      <xdr:col>13</xdr:col>
      <xdr:colOff>190501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11</xdr:row>
      <xdr:rowOff>128588</xdr:rowOff>
    </xdr:from>
    <xdr:to>
      <xdr:col>3</xdr:col>
      <xdr:colOff>733425</xdr:colOff>
      <xdr:row>27</xdr:row>
      <xdr:rowOff>161926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32</xdr:row>
      <xdr:rowOff>138112</xdr:rowOff>
    </xdr:from>
    <xdr:to>
      <xdr:col>3</xdr:col>
      <xdr:colOff>866775</xdr:colOff>
      <xdr:row>47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1057275</xdr:colOff>
      <xdr:row>32</xdr:row>
      <xdr:rowOff>138112</xdr:rowOff>
    </xdr:from>
    <xdr:to>
      <xdr:col>7</xdr:col>
      <xdr:colOff>9525</xdr:colOff>
      <xdr:row>47</xdr:row>
      <xdr:rowOff>23812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981075</xdr:colOff>
      <xdr:row>11</xdr:row>
      <xdr:rowOff>166687</xdr:rowOff>
    </xdr:from>
    <xdr:to>
      <xdr:col>7</xdr:col>
      <xdr:colOff>371475</xdr:colOff>
      <xdr:row>27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571499</xdr:colOff>
      <xdr:row>11</xdr:row>
      <xdr:rowOff>176211</xdr:rowOff>
    </xdr:from>
    <xdr:to>
      <xdr:col>15</xdr:col>
      <xdr:colOff>104774</xdr:colOff>
      <xdr:row>27</xdr:row>
      <xdr:rowOff>142874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11</xdr:row>
      <xdr:rowOff>166686</xdr:rowOff>
    </xdr:from>
    <xdr:to>
      <xdr:col>20</xdr:col>
      <xdr:colOff>438150</xdr:colOff>
      <xdr:row>32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981075</xdr:colOff>
      <xdr:row>12</xdr:row>
      <xdr:rowOff>52387</xdr:rowOff>
    </xdr:from>
    <xdr:to>
      <xdr:col>10</xdr:col>
      <xdr:colOff>190500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5</xdr:row>
      <xdr:rowOff>119062</xdr:rowOff>
    </xdr:from>
    <xdr:to>
      <xdr:col>19</xdr:col>
      <xdr:colOff>495299</xdr:colOff>
      <xdr:row>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L8" sqref="L8"/>
    </sheetView>
  </sheetViews>
  <sheetFormatPr defaultRowHeight="15" x14ac:dyDescent="0.25"/>
  <cols>
    <col min="1" max="1" width="17.28515625" style="1" customWidth="1"/>
    <col min="2" max="2" width="23.85546875" style="1" customWidth="1"/>
    <col min="3" max="3" width="31" style="1" customWidth="1"/>
    <col min="4" max="4" width="20.85546875" style="1" customWidth="1"/>
    <col min="5" max="5" width="24.85546875" style="1" customWidth="1"/>
    <col min="6" max="6" width="19.7109375" style="1" customWidth="1"/>
    <col min="7" max="7" width="18.85546875" style="1" customWidth="1"/>
    <col min="8" max="8" width="22.28515625" style="1" customWidth="1"/>
    <col min="9" max="16384" width="9.140625" style="1"/>
  </cols>
  <sheetData>
    <row r="1" spans="1:8" x14ac:dyDescent="0.25">
      <c r="A1" s="2" t="s">
        <v>2</v>
      </c>
      <c r="B1" s="2" t="s">
        <v>0</v>
      </c>
      <c r="C1" s="2" t="s">
        <v>1</v>
      </c>
      <c r="D1" s="2" t="s">
        <v>6</v>
      </c>
      <c r="E1" s="2" t="s">
        <v>4</v>
      </c>
      <c r="F1" s="2" t="s">
        <v>5</v>
      </c>
      <c r="G1" s="2" t="s">
        <v>3</v>
      </c>
      <c r="H1" s="2" t="s">
        <v>7</v>
      </c>
    </row>
    <row r="2" spans="1:8" x14ac:dyDescent="0.25">
      <c r="A2" s="1">
        <v>1</v>
      </c>
      <c r="B2" s="1">
        <v>0.9</v>
      </c>
      <c r="C2" s="1">
        <v>-8.6788550000000004</v>
      </c>
      <c r="D2" s="1">
        <v>-136.52032</v>
      </c>
      <c r="E2" s="1">
        <f t="shared" ref="E2:E7" si="0">SUM(C2:D2)</f>
        <v>-145.199175</v>
      </c>
      <c r="F2" s="1">
        <f>(E2-$E$8)/(B2-$B$8)</f>
        <v>-40.936557000000001</v>
      </c>
      <c r="G2" s="1">
        <f>(C2-$C$8)/(B2-$B$8)</f>
        <v>-1.0044569999999988</v>
      </c>
      <c r="H2" s="1">
        <f>(D2-$D$8)/(B2-$B$8)</f>
        <v>-39.932100000000055</v>
      </c>
    </row>
    <row r="3" spans="1:8" x14ac:dyDescent="0.25">
      <c r="A3" s="1">
        <v>2</v>
      </c>
      <c r="B3" s="1">
        <v>0.99</v>
      </c>
      <c r="C3" s="1">
        <v>-8.7696404999999995</v>
      </c>
      <c r="D3" s="1">
        <v>-140.10534999999999</v>
      </c>
      <c r="E3" s="1">
        <f t="shared" si="0"/>
        <v>-148.8749905</v>
      </c>
      <c r="F3" s="1">
        <f t="shared" ref="F3:F7" si="1">(E3-$E$8)/(B3-$B$8)</f>
        <v>-41.784020000000019</v>
      </c>
      <c r="G3" s="1">
        <f t="shared" ref="G3:G7" si="2">(C3-$C$8)/(B3-$B$8)</f>
        <v>-0.96602000000007759</v>
      </c>
      <c r="H3" s="1">
        <f t="shared" ref="H3:H7" si="3">(D3-$D$8)/(B3-$B$8)</f>
        <v>-40.81800000000154</v>
      </c>
    </row>
    <row r="4" spans="1:8" x14ac:dyDescent="0.25">
      <c r="A4" s="1">
        <v>3</v>
      </c>
      <c r="B4" s="1">
        <v>0.999</v>
      </c>
      <c r="C4" s="1">
        <v>-8.7783385000000003</v>
      </c>
      <c r="D4" s="1">
        <v>-140.47262000000001</v>
      </c>
      <c r="E4" s="1">
        <f t="shared" si="0"/>
        <v>-149.2509585</v>
      </c>
      <c r="F4" s="1">
        <f t="shared" si="1"/>
        <v>-41.872200000000213</v>
      </c>
      <c r="G4" s="1">
        <f t="shared" si="2"/>
        <v>-0.96220000000002326</v>
      </c>
      <c r="H4" s="1">
        <f t="shared" si="3"/>
        <v>-40.909999999996636</v>
      </c>
    </row>
    <row r="5" spans="1:8" x14ac:dyDescent="0.25">
      <c r="A5" s="1">
        <v>4</v>
      </c>
      <c r="B5" s="1">
        <v>0.99990000000000001</v>
      </c>
      <c r="C5" s="1">
        <v>-8.7792045999999999</v>
      </c>
      <c r="D5" s="1">
        <v>-140.50944000000001</v>
      </c>
      <c r="E5" s="1">
        <f t="shared" si="0"/>
        <v>-149.2886446</v>
      </c>
      <c r="F5" s="1">
        <f t="shared" si="1"/>
        <v>-41.860999999987662</v>
      </c>
      <c r="G5" s="1">
        <f t="shared" si="2"/>
        <v>-0.9610000000038702</v>
      </c>
      <c r="H5" s="1">
        <f t="shared" si="3"/>
        <v>-40.899999999912737</v>
      </c>
    </row>
    <row r="6" spans="1:8" x14ac:dyDescent="0.25">
      <c r="A6" s="1">
        <v>5</v>
      </c>
      <c r="B6" s="1">
        <v>0.99999000000000005</v>
      </c>
      <c r="C6" s="1">
        <v>-8.7792911</v>
      </c>
      <c r="D6" s="1">
        <v>-140.51311999999999</v>
      </c>
      <c r="E6" s="1">
        <f>SUM(C6:D6)</f>
        <v>-149.29241109999998</v>
      </c>
      <c r="F6" s="1">
        <f t="shared" si="1"/>
        <v>-41.960000001686204</v>
      </c>
      <c r="G6" s="1">
        <f t="shared" si="2"/>
        <v>-0.96000000003197439</v>
      </c>
      <c r="H6" s="1">
        <f t="shared" si="3"/>
        <v>-41.000000001831872</v>
      </c>
    </row>
    <row r="7" spans="1:8" x14ac:dyDescent="0.25">
      <c r="A7" s="1">
        <v>6</v>
      </c>
      <c r="B7" s="1">
        <v>0.99999899999999997</v>
      </c>
      <c r="C7" s="1">
        <v>-8.7792998000000004</v>
      </c>
      <c r="D7" s="1">
        <v>-140.51348999999999</v>
      </c>
      <c r="E7" s="1">
        <f t="shared" si="0"/>
        <v>-149.29278979999998</v>
      </c>
      <c r="F7" s="1">
        <f t="shared" si="1"/>
        <v>-40.900000014932502</v>
      </c>
      <c r="G7" s="1">
        <f t="shared" si="2"/>
        <v>-0.89999999983346657</v>
      </c>
      <c r="H7" s="1">
        <f t="shared" si="3"/>
        <v>-40.000000011546319</v>
      </c>
    </row>
    <row r="8" spans="1:8" x14ac:dyDescent="0.25">
      <c r="A8" s="1">
        <v>7</v>
      </c>
      <c r="B8" s="1">
        <v>1</v>
      </c>
      <c r="C8" s="1">
        <v>-8.7793007000000003</v>
      </c>
      <c r="D8" s="1">
        <v>-140.51353</v>
      </c>
      <c r="E8" s="1">
        <f>SUM(C8:D8)</f>
        <v>-149.2928307</v>
      </c>
      <c r="F8" s="1" t="s">
        <v>8</v>
      </c>
      <c r="G8" s="1" t="s">
        <v>8</v>
      </c>
      <c r="H8" s="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4" sqref="K4"/>
    </sheetView>
  </sheetViews>
  <sheetFormatPr defaultRowHeight="15" x14ac:dyDescent="0.25"/>
  <cols>
    <col min="1" max="1" width="14.85546875" customWidth="1"/>
    <col min="2" max="2" width="22" customWidth="1"/>
    <col min="3" max="3" width="22.42578125" customWidth="1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1">
        <v>0.9</v>
      </c>
      <c r="B2" s="1">
        <v>-144.68790000000001</v>
      </c>
      <c r="C2" s="3">
        <f>(B2-$B$8)/(A2-$A$8)</f>
        <v>-41.507900000000014</v>
      </c>
    </row>
    <row r="3" spans="1:3" x14ac:dyDescent="0.25">
      <c r="A3" s="1">
        <v>0.99</v>
      </c>
      <c r="B3" s="1">
        <v>-148.42361</v>
      </c>
      <c r="C3" s="3">
        <f t="shared" ref="C3:C7" si="0">(B3-$B$8)/(A3-$A$8)</f>
        <v>-41.508000000001708</v>
      </c>
    </row>
    <row r="4" spans="1:3" x14ac:dyDescent="0.25">
      <c r="A4" s="1">
        <v>0.999</v>
      </c>
      <c r="B4" s="1">
        <v>-148.79719</v>
      </c>
      <c r="C4" s="3">
        <f t="shared" si="0"/>
        <v>-41.50000000001338</v>
      </c>
    </row>
    <row r="5" spans="1:3" x14ac:dyDescent="0.25">
      <c r="A5" s="1">
        <v>0.99990000000000001</v>
      </c>
      <c r="B5" s="1">
        <v>-148.83454</v>
      </c>
      <c r="C5" s="3">
        <f t="shared" si="0"/>
        <v>-41.500000000103249</v>
      </c>
    </row>
    <row r="6" spans="1:3" x14ac:dyDescent="0.25">
      <c r="A6" s="1">
        <v>0.99999000000000005</v>
      </c>
      <c r="B6" s="1">
        <v>-148.83828</v>
      </c>
      <c r="C6" s="3">
        <f t="shared" si="0"/>
        <v>-41.000000001831872</v>
      </c>
    </row>
    <row r="7" spans="1:3" x14ac:dyDescent="0.25">
      <c r="A7" s="1">
        <v>0.99999899999999997</v>
      </c>
      <c r="B7" s="1">
        <v>-148.83865</v>
      </c>
      <c r="C7" s="3">
        <f t="shared" si="0"/>
        <v>-40.000000011546319</v>
      </c>
    </row>
    <row r="8" spans="1:3" x14ac:dyDescent="0.25">
      <c r="A8" s="1">
        <v>1</v>
      </c>
      <c r="B8" s="1">
        <v>-148.83869000000001</v>
      </c>
      <c r="C8" s="3" t="s">
        <v>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2" sqref="I22"/>
    </sheetView>
  </sheetViews>
  <sheetFormatPr defaultRowHeight="15" x14ac:dyDescent="0.25"/>
  <cols>
    <col min="1" max="1" width="9.140625" style="1"/>
    <col min="2" max="2" width="14" style="1" customWidth="1"/>
    <col min="3" max="3" width="16.7109375" style="1" customWidth="1"/>
    <col min="4" max="4" width="17.28515625" style="1" customWidth="1"/>
    <col min="5" max="5" width="22.28515625" style="1" customWidth="1"/>
    <col min="6" max="6" width="17.85546875" style="1" customWidth="1"/>
    <col min="7" max="7" width="17.42578125" style="1" customWidth="1"/>
    <col min="8" max="8" width="18.140625" style="1" customWidth="1"/>
    <col min="9" max="9" width="18.7109375" style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6</v>
      </c>
      <c r="D1" s="2" t="s">
        <v>4</v>
      </c>
      <c r="E1" s="2" t="s">
        <v>9</v>
      </c>
      <c r="F1" s="2" t="s">
        <v>10</v>
      </c>
      <c r="G1" s="2" t="s">
        <v>11</v>
      </c>
      <c r="H1" s="2" t="s">
        <v>12</v>
      </c>
      <c r="I1" s="1" t="s">
        <v>13</v>
      </c>
    </row>
    <row r="2" spans="1:9" x14ac:dyDescent="0.25">
      <c r="A2" s="1">
        <v>0.9</v>
      </c>
      <c r="B2" s="1">
        <v>-8.6788550000000004</v>
      </c>
      <c r="C2" s="1">
        <v>-136.52032</v>
      </c>
      <c r="D2" s="1">
        <f t="shared" ref="D2:D7" si="0">SUM(B2:C2)</f>
        <v>-145.199175</v>
      </c>
      <c r="E2" s="1">
        <v>41.508000000000003</v>
      </c>
      <c r="F2" s="1">
        <v>-1</v>
      </c>
      <c r="G2" s="1">
        <v>0</v>
      </c>
      <c r="H2" s="1">
        <v>-41.508000000000003</v>
      </c>
      <c r="I2" s="1">
        <f>(D2-$D$8)/(A2-$A$8)</f>
        <v>-40.936557000000001</v>
      </c>
    </row>
    <row r="3" spans="1:9" x14ac:dyDescent="0.25">
      <c r="A3" s="1">
        <v>0.99</v>
      </c>
      <c r="B3" s="1">
        <v>-8.7696404999999995</v>
      </c>
      <c r="C3" s="1">
        <v>-140.10534999999999</v>
      </c>
      <c r="D3" s="1">
        <f t="shared" si="0"/>
        <v>-148.8749905</v>
      </c>
      <c r="E3" s="1">
        <v>41.508000000000003</v>
      </c>
      <c r="F3" s="1">
        <v>-1</v>
      </c>
      <c r="G3" s="1">
        <v>0</v>
      </c>
      <c r="H3" s="1">
        <f t="shared" ref="H3:H8" si="1">E3*F3-G3</f>
        <v>-41.508000000000003</v>
      </c>
      <c r="I3" s="1">
        <f t="shared" ref="I3:I7" si="2">(D3-$D$8)/(A3-$A$8)</f>
        <v>-41.784020000000019</v>
      </c>
    </row>
    <row r="4" spans="1:9" x14ac:dyDescent="0.25">
      <c r="A4" s="1">
        <v>0.999</v>
      </c>
      <c r="B4" s="1">
        <v>-8.7783385000000003</v>
      </c>
      <c r="C4" s="1">
        <v>-140.47262000000001</v>
      </c>
      <c r="D4" s="1">
        <f t="shared" si="0"/>
        <v>-149.2509585</v>
      </c>
      <c r="E4" s="1">
        <v>41.508000000000003</v>
      </c>
      <c r="F4" s="1">
        <v>-1</v>
      </c>
      <c r="G4" s="1">
        <v>0</v>
      </c>
      <c r="H4" s="1">
        <f t="shared" si="1"/>
        <v>-41.508000000000003</v>
      </c>
      <c r="I4" s="1">
        <f t="shared" si="2"/>
        <v>-41.872200000000213</v>
      </c>
    </row>
    <row r="5" spans="1:9" x14ac:dyDescent="0.25">
      <c r="A5" s="1">
        <v>0.99990000000000001</v>
      </c>
      <c r="B5" s="1">
        <v>-8.7792045999999999</v>
      </c>
      <c r="C5" s="1">
        <v>-140.50944000000001</v>
      </c>
      <c r="D5" s="1">
        <f t="shared" si="0"/>
        <v>-149.2886446</v>
      </c>
      <c r="E5" s="1">
        <v>41.508000000000003</v>
      </c>
      <c r="F5" s="1">
        <v>-1</v>
      </c>
      <c r="G5" s="1">
        <v>0</v>
      </c>
      <c r="H5" s="1">
        <f t="shared" si="1"/>
        <v>-41.508000000000003</v>
      </c>
      <c r="I5" s="1">
        <f t="shared" si="2"/>
        <v>-41.860999999987662</v>
      </c>
    </row>
    <row r="6" spans="1:9" x14ac:dyDescent="0.25">
      <c r="A6" s="1">
        <v>0.99999000000000005</v>
      </c>
      <c r="B6" s="1">
        <v>-8.7792911</v>
      </c>
      <c r="C6" s="1">
        <v>-140.51311999999999</v>
      </c>
      <c r="D6" s="1">
        <f>SUM(B6:C6)</f>
        <v>-149.29241109999998</v>
      </c>
      <c r="E6" s="1">
        <v>41.508000000000003</v>
      </c>
      <c r="F6" s="1">
        <v>-1</v>
      </c>
      <c r="G6" s="1">
        <v>0</v>
      </c>
      <c r="H6" s="1">
        <f t="shared" si="1"/>
        <v>-41.508000000000003</v>
      </c>
      <c r="I6" s="1">
        <f t="shared" si="2"/>
        <v>-41.960000001686204</v>
      </c>
    </row>
    <row r="7" spans="1:9" x14ac:dyDescent="0.25">
      <c r="A7" s="1">
        <v>0.99999899999999997</v>
      </c>
      <c r="B7" s="1">
        <v>-8.7792998000000004</v>
      </c>
      <c r="C7" s="1">
        <v>-140.51348999999999</v>
      </c>
      <c r="D7" s="1">
        <f t="shared" si="0"/>
        <v>-149.29278979999998</v>
      </c>
      <c r="E7" s="1">
        <v>41.508000000000003</v>
      </c>
      <c r="F7" s="1">
        <v>-1</v>
      </c>
      <c r="G7" s="1">
        <v>0</v>
      </c>
      <c r="H7" s="1">
        <f t="shared" si="1"/>
        <v>-41.508000000000003</v>
      </c>
      <c r="I7" s="1">
        <f t="shared" si="2"/>
        <v>-40.900000014932502</v>
      </c>
    </row>
    <row r="8" spans="1:9" x14ac:dyDescent="0.25">
      <c r="A8" s="1">
        <v>1</v>
      </c>
      <c r="B8" s="1">
        <v>-8.7793007000000003</v>
      </c>
      <c r="C8" s="1">
        <v>-140.51353</v>
      </c>
      <c r="D8" s="1">
        <f>SUM(B8:C8)</f>
        <v>-149.2928307</v>
      </c>
      <c r="E8" s="1">
        <v>41.508000000000003</v>
      </c>
      <c r="F8" s="1">
        <v>-1</v>
      </c>
      <c r="G8" s="1">
        <v>0</v>
      </c>
      <c r="H8" s="1">
        <f t="shared" si="1"/>
        <v>-41.508000000000003</v>
      </c>
      <c r="I8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:E7"/>
    </sheetView>
  </sheetViews>
  <sheetFormatPr defaultColWidth="10.7109375" defaultRowHeight="15" x14ac:dyDescent="0.25"/>
  <cols>
    <col min="1" max="5" width="10.7109375" customWidth="1"/>
    <col min="7" max="7" width="12.42578125" customWidth="1"/>
    <col min="8" max="9" width="13.5703125" customWidth="1"/>
  </cols>
  <sheetData>
    <row r="1" spans="1:9" x14ac:dyDescent="0.25">
      <c r="A1" s="2" t="s">
        <v>0</v>
      </c>
      <c r="B1" s="2" t="s">
        <v>1</v>
      </c>
      <c r="C1" s="2" t="s">
        <v>6</v>
      </c>
      <c r="D1" s="2" t="s">
        <v>4</v>
      </c>
      <c r="E1" s="2" t="s">
        <v>5</v>
      </c>
    </row>
    <row r="2" spans="1:9" x14ac:dyDescent="0.25">
      <c r="A2" s="1">
        <v>0.9</v>
      </c>
      <c r="B2" s="1">
        <v>-8.6788550000000004</v>
      </c>
      <c r="C2" s="1">
        <v>-136.52032</v>
      </c>
      <c r="D2" s="1">
        <f t="shared" ref="D2:D7" si="0">SUM(B2:C2)</f>
        <v>-145.199175</v>
      </c>
      <c r="E2" s="1">
        <f>(D2-$D$8)/(A2-$A$8)</f>
        <v>-40.936557000000001</v>
      </c>
      <c r="F2">
        <v>2.9588099999999999E-2</v>
      </c>
      <c r="G2" s="1">
        <v>41.52</v>
      </c>
      <c r="H2" s="1">
        <v>-1</v>
      </c>
      <c r="I2">
        <f>A2*F2+G2*H2</f>
        <v>-41.493370710000001</v>
      </c>
    </row>
    <row r="3" spans="1:9" x14ac:dyDescent="0.25">
      <c r="A3" s="1">
        <v>0.99</v>
      </c>
      <c r="B3" s="1">
        <v>-8.7696404999999995</v>
      </c>
      <c r="C3" s="1">
        <v>-140.10534999999999</v>
      </c>
      <c r="D3" s="1">
        <f t="shared" si="0"/>
        <v>-148.8749905</v>
      </c>
      <c r="E3" s="1">
        <f>(D3-$D$8)/(A3-$A$8)</f>
        <v>-41.784020000000019</v>
      </c>
      <c r="F3">
        <v>4.4548400000000002E-2</v>
      </c>
      <c r="G3" s="1">
        <v>41.52</v>
      </c>
      <c r="H3" s="1">
        <v>-1</v>
      </c>
      <c r="I3">
        <f t="shared" ref="I3:I8" si="1">A3*F3+G3*H3</f>
        <v>-41.475897084000003</v>
      </c>
    </row>
    <row r="4" spans="1:9" x14ac:dyDescent="0.25">
      <c r="A4" s="1">
        <v>0.999</v>
      </c>
      <c r="B4" s="1">
        <v>-8.7783385000000003</v>
      </c>
      <c r="C4" s="1">
        <v>-140.47262000000001</v>
      </c>
      <c r="D4" s="1">
        <f t="shared" si="0"/>
        <v>-149.2509585</v>
      </c>
      <c r="E4" s="1">
        <f t="shared" ref="E4" si="2">(D4-$D$8)/(A4-$A$8)</f>
        <v>-41.872200000000213</v>
      </c>
      <c r="F4">
        <v>7.4429499999999996E-2</v>
      </c>
      <c r="G4" s="1">
        <v>41.52</v>
      </c>
      <c r="H4" s="1">
        <v>-1</v>
      </c>
      <c r="I4">
        <f t="shared" si="1"/>
        <v>-41.445644929500006</v>
      </c>
    </row>
    <row r="5" spans="1:9" x14ac:dyDescent="0.25">
      <c r="A5" s="1">
        <v>0.99990000000000001</v>
      </c>
      <c r="B5" s="1">
        <v>-8.7792045999999999</v>
      </c>
      <c r="C5" s="1">
        <v>-140.50944000000001</v>
      </c>
      <c r="D5" s="1">
        <f t="shared" si="0"/>
        <v>-149.2886446</v>
      </c>
      <c r="E5" s="1">
        <f>(D5-$D$8)/(A5-$A$8)</f>
        <v>-41.860999999987662</v>
      </c>
      <c r="F5">
        <v>0.119244</v>
      </c>
      <c r="G5" s="1">
        <v>41.52</v>
      </c>
      <c r="H5" s="1">
        <v>-1</v>
      </c>
      <c r="I5">
        <f t="shared" si="1"/>
        <v>-41.4007679244</v>
      </c>
    </row>
    <row r="6" spans="1:9" x14ac:dyDescent="0.25">
      <c r="A6" s="1">
        <v>0.99999000000000005</v>
      </c>
      <c r="B6" s="1">
        <v>-8.7792911</v>
      </c>
      <c r="C6" s="1">
        <v>-140.51311999999999</v>
      </c>
      <c r="D6" s="1">
        <f>SUM(B6:C6)</f>
        <v>-149.29241109999998</v>
      </c>
      <c r="E6" s="1">
        <f t="shared" ref="E6" si="3">(D6-$D$8)/(A6-$A$8)</f>
        <v>-41.960000001686204</v>
      </c>
      <c r="F6">
        <v>0.17899499999999999</v>
      </c>
      <c r="G6" s="1">
        <v>41.52</v>
      </c>
      <c r="H6" s="1">
        <v>-1</v>
      </c>
      <c r="I6">
        <f t="shared" si="1"/>
        <v>-41.341006789950001</v>
      </c>
    </row>
    <row r="7" spans="1:9" x14ac:dyDescent="0.25">
      <c r="A7" s="1">
        <v>0.99999899999999997</v>
      </c>
      <c r="B7" s="1">
        <v>-8.7792998000000004</v>
      </c>
      <c r="C7" s="1">
        <v>-140.51348999999999</v>
      </c>
      <c r="D7" s="1">
        <f t="shared" si="0"/>
        <v>-149.29278979999998</v>
      </c>
      <c r="E7" s="1">
        <f>(D7-$D$8)/(A7-$A$8)</f>
        <v>-40.900000014932502</v>
      </c>
      <c r="F7">
        <v>0.25368400000000002</v>
      </c>
      <c r="G7" s="1">
        <v>41.52</v>
      </c>
      <c r="H7" s="1">
        <v>-1</v>
      </c>
      <c r="I7">
        <f t="shared" si="1"/>
        <v>-41.266316253684003</v>
      </c>
    </row>
    <row r="8" spans="1:9" x14ac:dyDescent="0.25">
      <c r="A8" s="1">
        <v>1</v>
      </c>
      <c r="B8" s="1">
        <v>-8.7793007000000003</v>
      </c>
      <c r="C8" s="1">
        <v>-140.51353</v>
      </c>
      <c r="D8" s="1">
        <f>SUM(B8:C8)</f>
        <v>-149.2928307</v>
      </c>
      <c r="E8" s="1" t="s">
        <v>8</v>
      </c>
      <c r="F8">
        <v>0.34331</v>
      </c>
      <c r="G8" s="1">
        <v>41.52</v>
      </c>
      <c r="H8" s="1">
        <v>-1</v>
      </c>
      <c r="I8">
        <f t="shared" si="1"/>
        <v>-41.176690000000001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M36" sqref="M36"/>
    </sheetView>
  </sheetViews>
  <sheetFormatPr defaultRowHeight="15" x14ac:dyDescent="0.25"/>
  <cols>
    <col min="2" max="2" width="18.28515625" customWidth="1"/>
    <col min="3" max="3" width="18.7109375" customWidth="1"/>
    <col min="4" max="4" width="21.85546875" customWidth="1"/>
  </cols>
  <sheetData>
    <row r="1" spans="1:8" x14ac:dyDescent="0.25">
      <c r="A1" t="s">
        <v>14</v>
      </c>
      <c r="B1" t="s">
        <v>18</v>
      </c>
      <c r="C1" t="s">
        <v>19</v>
      </c>
      <c r="D1" t="s">
        <v>20</v>
      </c>
      <c r="F1" t="s">
        <v>15</v>
      </c>
      <c r="G1" t="s">
        <v>16</v>
      </c>
      <c r="H1" t="s">
        <v>17</v>
      </c>
    </row>
    <row r="2" spans="1:8" x14ac:dyDescent="0.25">
      <c r="A2">
        <v>1</v>
      </c>
      <c r="B2">
        <f>ERFC($F$2*A2)/A2</f>
        <v>0.77729741078952153</v>
      </c>
      <c r="C2">
        <f>ERFC($G$2*A2)/A2</f>
        <v>0.67137324054087255</v>
      </c>
      <c r="D2">
        <f>ERFC($H$2*A2)/A2</f>
        <v>0.57160764495333161</v>
      </c>
      <c r="F2">
        <v>0.2</v>
      </c>
      <c r="G2">
        <v>0.3</v>
      </c>
      <c r="H2">
        <v>0.4</v>
      </c>
    </row>
    <row r="3" spans="1:8" x14ac:dyDescent="0.25">
      <c r="A3">
        <v>2</v>
      </c>
      <c r="B3">
        <f t="shared" ref="B3:B22" si="0">ERFC($F$2*A3)/A3</f>
        <v>0.2858038224766658</v>
      </c>
      <c r="C3">
        <f t="shared" ref="C3:C22" si="1">ERFC($G$2*A3)/A3</f>
        <v>0.19807195457603705</v>
      </c>
      <c r="D3">
        <f t="shared" ref="D3:D22" si="2">ERFC($H$2*A3)/A3</f>
        <v>0.12894951764616971</v>
      </c>
    </row>
    <row r="4" spans="1:8" x14ac:dyDescent="0.25">
      <c r="A4">
        <v>3</v>
      </c>
      <c r="B4">
        <f t="shared" si="0"/>
        <v>0.13204796971735802</v>
      </c>
      <c r="C4">
        <f t="shared" si="1"/>
        <v>6.769726252572264E-2</v>
      </c>
      <c r="D4">
        <f t="shared" si="2"/>
        <v>2.9895340590121524E-2</v>
      </c>
    </row>
    <row r="5" spans="1:8" x14ac:dyDescent="0.25">
      <c r="A5">
        <v>4</v>
      </c>
      <c r="B5">
        <f t="shared" si="0"/>
        <v>6.4474758823084857E-2</v>
      </c>
      <c r="C5">
        <f t="shared" si="1"/>
        <v>2.2421505442591156E-2</v>
      </c>
      <c r="D5">
        <f t="shared" si="2"/>
        <v>5.9129041638389945E-3</v>
      </c>
    </row>
    <row r="6" spans="1:8" x14ac:dyDescent="0.25">
      <c r="A6">
        <v>5</v>
      </c>
      <c r="B6">
        <f t="shared" si="0"/>
        <v>3.1459841410057025E-2</v>
      </c>
      <c r="C6">
        <f t="shared" si="1"/>
        <v>6.7789707049378534E-3</v>
      </c>
      <c r="D6">
        <f t="shared" si="2"/>
        <v>9.3554699620945292E-4</v>
      </c>
    </row>
    <row r="7" spans="1:8" x14ac:dyDescent="0.25">
      <c r="A7">
        <v>6</v>
      </c>
      <c r="B7">
        <f t="shared" si="0"/>
        <v>1.4947670295060762E-2</v>
      </c>
      <c r="C7">
        <f t="shared" si="1"/>
        <v>1.8182497273782159E-3</v>
      </c>
      <c r="D7">
        <f t="shared" si="2"/>
        <v>1.1475231610751292E-4</v>
      </c>
    </row>
    <row r="8" spans="1:8" x14ac:dyDescent="0.25">
      <c r="A8">
        <v>7</v>
      </c>
      <c r="B8">
        <f t="shared" si="0"/>
        <v>6.8164114624787381E-3</v>
      </c>
      <c r="C8">
        <f t="shared" si="1"/>
        <v>4.2563809376185499E-4</v>
      </c>
      <c r="D8">
        <f t="shared" si="2"/>
        <v>1.0716170666494129E-5</v>
      </c>
    </row>
    <row r="9" spans="1:8" x14ac:dyDescent="0.25">
      <c r="A9">
        <v>8</v>
      </c>
      <c r="B9">
        <f t="shared" si="0"/>
        <v>2.9564520819194973E-3</v>
      </c>
      <c r="C9">
        <f t="shared" si="1"/>
        <v>8.6064237080634836E-5</v>
      </c>
      <c r="D9" s="4">
        <f t="shared" si="2"/>
        <v>7.5322014397026042E-7</v>
      </c>
    </row>
    <row r="10" spans="1:8" x14ac:dyDescent="0.25">
      <c r="A10">
        <v>9</v>
      </c>
      <c r="B10">
        <f t="shared" si="0"/>
        <v>1.2121664849188093E-3</v>
      </c>
      <c r="C10">
        <f t="shared" si="1"/>
        <v>1.4925859993391619E-5</v>
      </c>
      <c r="D10">
        <f t="shared" si="2"/>
        <v>3.9540332556409447E-8</v>
      </c>
    </row>
    <row r="11" spans="1:8" x14ac:dyDescent="0.25">
      <c r="A11">
        <v>10</v>
      </c>
      <c r="B11">
        <f t="shared" si="0"/>
        <v>4.6777349810472646E-4</v>
      </c>
      <c r="C11">
        <f t="shared" si="1"/>
        <v>2.209049699858544E-6</v>
      </c>
      <c r="D11">
        <f t="shared" si="2"/>
        <v>1.5417257900280016E-9</v>
      </c>
    </row>
    <row r="12" spans="1:8" x14ac:dyDescent="0.25">
      <c r="A12">
        <v>11</v>
      </c>
      <c r="B12">
        <f t="shared" si="0"/>
        <v>1.6934966345289904E-4</v>
      </c>
      <c r="C12" s="4">
        <f t="shared" si="1"/>
        <v>2.7797361785801493E-7</v>
      </c>
      <c r="D12">
        <f t="shared" si="2"/>
        <v>4.4470093369144307E-11</v>
      </c>
    </row>
    <row r="13" spans="1:8" x14ac:dyDescent="0.25">
      <c r="A13">
        <v>12</v>
      </c>
      <c r="B13">
        <f t="shared" si="0"/>
        <v>5.7376158053756458E-5</v>
      </c>
      <c r="C13">
        <f t="shared" si="1"/>
        <v>2.9655249417307193E-8</v>
      </c>
      <c r="D13">
        <f t="shared" si="2"/>
        <v>9.4601196541015715E-13</v>
      </c>
    </row>
    <row r="14" spans="1:8" x14ac:dyDescent="0.25">
      <c r="A14">
        <v>13</v>
      </c>
      <c r="B14">
        <f t="shared" si="0"/>
        <v>1.8156493579180691E-5</v>
      </c>
      <c r="C14">
        <f t="shared" si="1"/>
        <v>2.6763268151716759E-9</v>
      </c>
      <c r="D14">
        <f t="shared" si="2"/>
        <v>1.4806970076901773E-14</v>
      </c>
    </row>
    <row r="15" spans="1:8" x14ac:dyDescent="0.25">
      <c r="A15">
        <v>14</v>
      </c>
      <c r="B15">
        <f t="shared" si="0"/>
        <v>5.3580853332470647E-6</v>
      </c>
      <c r="C15">
        <f t="shared" si="1"/>
        <v>2.0396386997087041E-10</v>
      </c>
      <c r="D15">
        <f t="shared" si="2"/>
        <v>1.7020259175592871E-16</v>
      </c>
    </row>
    <row r="16" spans="1:8" x14ac:dyDescent="0.25">
      <c r="A16">
        <v>15</v>
      </c>
      <c r="B16">
        <f t="shared" si="0"/>
        <v>1.472699799905696E-6</v>
      </c>
      <c r="C16">
        <f t="shared" si="1"/>
        <v>1.3107736276952578E-11</v>
      </c>
      <c r="D16">
        <f t="shared" si="2"/>
        <v>1.4346491141665945E-18</v>
      </c>
    </row>
    <row r="17" spans="1:4" x14ac:dyDescent="0.25">
      <c r="A17">
        <v>16</v>
      </c>
      <c r="B17" s="4">
        <f t="shared" si="0"/>
        <v>3.7661007198513021E-7</v>
      </c>
      <c r="C17">
        <f t="shared" si="1"/>
        <v>7.0950897405762296E-13</v>
      </c>
      <c r="D17">
        <f t="shared" si="2"/>
        <v>8.8567521729275049E-21</v>
      </c>
    </row>
    <row r="18" spans="1:4" x14ac:dyDescent="0.25">
      <c r="A18">
        <v>17</v>
      </c>
      <c r="B18">
        <f t="shared" si="0"/>
        <v>8.952902134484014E-8</v>
      </c>
      <c r="C18">
        <f t="shared" si="1"/>
        <v>3.2316589515031233E-14</v>
      </c>
      <c r="D18">
        <f t="shared" si="2"/>
        <v>4.0005062149006897E-23</v>
      </c>
    </row>
    <row r="19" spans="1:4" x14ac:dyDescent="0.25">
      <c r="A19">
        <v>18</v>
      </c>
      <c r="B19">
        <f t="shared" si="0"/>
        <v>1.9770166278204723E-8</v>
      </c>
      <c r="C19">
        <f t="shared" si="1"/>
        <v>1.2375992663710061E-15</v>
      </c>
      <c r="D19">
        <f t="shared" si="2"/>
        <v>1.3209969812923898E-25</v>
      </c>
    </row>
    <row r="20" spans="1:4" x14ac:dyDescent="0.25">
      <c r="A20">
        <v>19</v>
      </c>
      <c r="B20">
        <f t="shared" si="0"/>
        <v>4.0528382872086326E-9</v>
      </c>
      <c r="C20">
        <f t="shared" si="1"/>
        <v>3.9822166430855185E-17</v>
      </c>
      <c r="D20">
        <f t="shared" si="2"/>
        <v>3.1865974634153935E-28</v>
      </c>
    </row>
    <row r="21" spans="1:4" x14ac:dyDescent="0.25">
      <c r="A21">
        <v>20</v>
      </c>
      <c r="B21">
        <f t="shared" si="0"/>
        <v>7.7086289501400079E-10</v>
      </c>
      <c r="C21">
        <f t="shared" si="1"/>
        <v>1.075986835624946E-18</v>
      </c>
      <c r="D21">
        <f t="shared" si="2"/>
        <v>5.612148586491465E-31</v>
      </c>
    </row>
    <row r="22" spans="1:4" x14ac:dyDescent="0.25">
      <c r="A22">
        <v>21</v>
      </c>
      <c r="B22">
        <f t="shared" si="0"/>
        <v>1.3597591331391359E-10</v>
      </c>
      <c r="C22">
        <f t="shared" si="1"/>
        <v>2.4401055654265314E-20</v>
      </c>
      <c r="D22">
        <f t="shared" si="2"/>
        <v>7.2124540609395605E-34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coul_long</vt:lpstr>
      <vt:lpstr>coul_cut</vt:lpstr>
      <vt:lpstr>fix_potential_short_range</vt:lpstr>
      <vt:lpstr>fix_potential_long_range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2014-07-23T23:28:11Z</dcterms:created>
  <dcterms:modified xsi:type="dcterms:W3CDTF">2014-07-29T20:26:57Z</dcterms:modified>
</cp:coreProperties>
</file>