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125" yWindow="510" windowWidth="7215" windowHeight="8520"/>
  </bookViews>
  <sheets>
    <sheet name="capapbility" sheetId="18" r:id="rId1"/>
  </sheets>
  <definedNames>
    <definedName name="_xlnm.Print_Area" localSheetId="0">capapbility!$A$1:$N$36</definedName>
  </definedNames>
  <calcPr calcId="145621"/>
</workbook>
</file>

<file path=xl/calcChain.xml><?xml version="1.0" encoding="utf-8"?>
<calcChain xmlns="http://schemas.openxmlformats.org/spreadsheetml/2006/main">
  <c r="R102" i="18" l="1"/>
  <c r="Q102" i="18"/>
  <c r="P102" i="18"/>
  <c r="R51" i="18"/>
  <c r="Q51" i="18"/>
  <c r="P51" i="18"/>
  <c r="BM44" i="18"/>
  <c r="BL44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D28" i="18" l="1"/>
  <c r="D31" i="18"/>
  <c r="D34" i="18" s="1"/>
  <c r="D29" i="18"/>
  <c r="D30" i="18"/>
  <c r="D33" i="18" l="1"/>
  <c r="D32" i="18"/>
  <c r="D35" i="18" l="1"/>
  <c r="D17" i="18" s="1"/>
  <c r="D16" i="18" l="1"/>
  <c r="D15" i="18"/>
</calcChain>
</file>

<file path=xl/sharedStrings.xml><?xml version="1.0" encoding="utf-8"?>
<sst xmlns="http://schemas.openxmlformats.org/spreadsheetml/2006/main" count="45" uniqueCount="33">
  <si>
    <t>Maximum</t>
  </si>
  <si>
    <t>Minimum</t>
  </si>
  <si>
    <t>NM</t>
  </si>
  <si>
    <t>Measurements</t>
  </si>
  <si>
    <t>Median</t>
  </si>
  <si>
    <t>Control Means</t>
  </si>
  <si>
    <t>Measuring unit</t>
  </si>
  <si>
    <t>standard deviation   S</t>
  </si>
  <si>
    <t>min required cpk</t>
  </si>
  <si>
    <t xml:space="preserve">Part </t>
  </si>
  <si>
    <t>Part number</t>
  </si>
  <si>
    <t>Machine</t>
  </si>
  <si>
    <t>Result</t>
  </si>
  <si>
    <t>Date</t>
  </si>
  <si>
    <t>observed characterisitcs</t>
  </si>
  <si>
    <t>Machine / Process Capability Analysis</t>
  </si>
  <si>
    <t>Drawing number</t>
  </si>
  <si>
    <t>USL</t>
  </si>
  <si>
    <t>SPEC</t>
  </si>
  <si>
    <t>Upper Spec Limit</t>
  </si>
  <si>
    <t>Lower Spec Limit</t>
  </si>
  <si>
    <t>LSL</t>
  </si>
  <si>
    <t>Secification</t>
  </si>
  <si>
    <t>mm</t>
  </si>
  <si>
    <t/>
  </si>
  <si>
    <t>W10728028</t>
  </si>
  <si>
    <t>diameter</t>
  </si>
  <si>
    <t>2015.7.29-8.25</t>
  </si>
  <si>
    <t>pin gauge</t>
  </si>
  <si>
    <r>
      <t>C</t>
    </r>
    <r>
      <rPr>
        <vertAlign val="subscript"/>
        <sz val="9"/>
        <color theme="0"/>
        <rFont val="Verdana"/>
        <family val="2"/>
      </rPr>
      <t>m upper</t>
    </r>
    <r>
      <rPr>
        <sz val="9"/>
        <color theme="0"/>
        <rFont val="Verdana"/>
        <family val="2"/>
      </rPr>
      <t>=</t>
    </r>
    <r>
      <rPr>
        <vertAlign val="superscript"/>
        <sz val="9"/>
        <color theme="0"/>
        <rFont val="Verdana"/>
        <family val="2"/>
      </rPr>
      <t>OT - MW</t>
    </r>
    <r>
      <rPr>
        <sz val="9"/>
        <color theme="0"/>
        <rFont val="Verdana"/>
        <family val="2"/>
      </rPr>
      <t>/</t>
    </r>
    <r>
      <rPr>
        <vertAlign val="subscript"/>
        <sz val="9"/>
        <color theme="0"/>
        <rFont val="Verdana"/>
        <family val="2"/>
      </rPr>
      <t>3s</t>
    </r>
  </si>
  <si>
    <r>
      <t>C</t>
    </r>
    <r>
      <rPr>
        <vertAlign val="subscript"/>
        <sz val="9"/>
        <color theme="0"/>
        <rFont val="Verdana"/>
        <family val="2"/>
      </rPr>
      <t>m lower</t>
    </r>
    <r>
      <rPr>
        <sz val="9"/>
        <color theme="0"/>
        <rFont val="Verdana"/>
        <family val="2"/>
      </rPr>
      <t>=</t>
    </r>
    <r>
      <rPr>
        <vertAlign val="superscript"/>
        <sz val="9"/>
        <color theme="0"/>
        <rFont val="Verdana"/>
        <family val="2"/>
      </rPr>
      <t>MW - UT</t>
    </r>
    <r>
      <rPr>
        <sz val="9"/>
        <color theme="0"/>
        <rFont val="Verdana"/>
        <family val="2"/>
      </rPr>
      <t>/</t>
    </r>
    <r>
      <rPr>
        <vertAlign val="subscript"/>
        <sz val="9"/>
        <color theme="0"/>
        <rFont val="Verdana"/>
        <family val="2"/>
      </rPr>
      <t>3s</t>
    </r>
  </si>
  <si>
    <r>
      <t>C</t>
    </r>
    <r>
      <rPr>
        <b/>
        <vertAlign val="subscript"/>
        <sz val="9"/>
        <color theme="0"/>
        <rFont val="Verdana"/>
        <family val="2"/>
      </rPr>
      <t>m</t>
    </r>
    <r>
      <rPr>
        <b/>
        <sz val="9"/>
        <color theme="0"/>
        <rFont val="Verdana"/>
        <family val="2"/>
      </rPr>
      <t>=</t>
    </r>
    <r>
      <rPr>
        <b/>
        <vertAlign val="superscript"/>
        <sz val="9"/>
        <color theme="0"/>
        <rFont val="Verdana"/>
        <family val="2"/>
      </rPr>
      <t>OT-UT</t>
    </r>
    <r>
      <rPr>
        <b/>
        <sz val="9"/>
        <color theme="0"/>
        <rFont val="Verdana"/>
        <family val="2"/>
      </rPr>
      <t>/</t>
    </r>
    <r>
      <rPr>
        <b/>
        <vertAlign val="subscript"/>
        <sz val="9"/>
        <color theme="0"/>
        <rFont val="Verdana"/>
        <family val="2"/>
      </rPr>
      <t>6s</t>
    </r>
  </si>
  <si>
    <r>
      <t>C</t>
    </r>
    <r>
      <rPr>
        <b/>
        <vertAlign val="subscript"/>
        <sz val="9"/>
        <color theme="0"/>
        <rFont val="Verdana"/>
        <family val="2"/>
      </rPr>
      <t>mk</t>
    </r>
    <r>
      <rPr>
        <b/>
        <sz val="9"/>
        <color theme="0"/>
        <rFont val="Verdana"/>
        <family val="2"/>
      </rPr>
      <t>=critical{C</t>
    </r>
    <r>
      <rPr>
        <b/>
        <vertAlign val="subscript"/>
        <sz val="9"/>
        <color theme="0"/>
        <rFont val="Verdana"/>
        <family val="2"/>
      </rPr>
      <t>m upper</t>
    </r>
    <r>
      <rPr>
        <b/>
        <sz val="9"/>
        <color theme="0"/>
        <rFont val="Verdana"/>
        <family val="2"/>
      </rPr>
      <t>;C</t>
    </r>
    <r>
      <rPr>
        <b/>
        <vertAlign val="subscript"/>
        <sz val="9"/>
        <color theme="0"/>
        <rFont val="Verdana"/>
        <family val="2"/>
      </rPr>
      <t>m lower</t>
    </r>
    <r>
      <rPr>
        <b/>
        <sz val="9"/>
        <color theme="0"/>
        <rFont val="Verdana"/>
        <family val="2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</si>
</sst>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d/\ mmmm\ yyyy"/>
  </numFmts>
  <fonts count="16" x14ac:knownFonts="1">
    <font>
      <sz val="10"/>
      <name val="Arial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0"/>
      <name val="Verdana"/>
      <family val="2"/>
    </font>
    <font>
      <b/>
      <sz val="9"/>
      <color theme="0"/>
      <name val="Verdana"/>
      <family val="2"/>
    </font>
    <font>
      <sz val="10"/>
      <color theme="0" tint="-0.14999847407452621"/>
      <name val="Verdana"/>
      <family val="2"/>
    </font>
    <font>
      <sz val="8"/>
      <color theme="0" tint="-0.14999847407452621"/>
      <name val="Verdana"/>
      <family val="2"/>
    </font>
    <font>
      <sz val="9"/>
      <name val="Verdana"/>
      <family val="2"/>
    </font>
    <font>
      <sz val="9"/>
      <color theme="0"/>
      <name val="Verdana"/>
      <family val="2"/>
    </font>
    <font>
      <sz val="9"/>
      <color theme="1"/>
      <name val="Verdana"/>
      <family val="2"/>
    </font>
    <font>
      <vertAlign val="subscript"/>
      <sz val="9"/>
      <color theme="0"/>
      <name val="Verdana"/>
      <family val="2"/>
    </font>
    <font>
      <vertAlign val="superscript"/>
      <sz val="9"/>
      <color theme="0"/>
      <name val="Verdana"/>
      <family val="2"/>
    </font>
    <font>
      <b/>
      <vertAlign val="subscript"/>
      <sz val="9"/>
      <color theme="0"/>
      <name val="Verdana"/>
      <family val="2"/>
    </font>
    <font>
      <b/>
      <vertAlign val="superscript"/>
      <sz val="9"/>
      <color theme="0"/>
      <name val="Verdana"/>
      <family val="2"/>
    </font>
    <font>
      <b/>
      <sz val="9"/>
      <color indexed="10"/>
      <name val="Verdana"/>
      <family val="2"/>
    </font>
    <font>
      <b/>
      <sz val="22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007F3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 applyProtection="1">
      <protection locked="0"/>
    </xf>
    <xf numFmtId="164" fontId="3" fillId="0" borderId="0" xfId="0" applyNumberFormat="1" applyFont="1"/>
    <xf numFmtId="0" fontId="4" fillId="7" borderId="8" xfId="5" applyFont="1" applyBorder="1" applyAlignment="1">
      <alignment horizontal="center" vertical="center"/>
    </xf>
    <xf numFmtId="0" fontId="4" fillId="5" borderId="9" xfId="3" applyFont="1" applyBorder="1" applyAlignment="1">
      <alignment horizontal="center" vertical="center"/>
    </xf>
    <xf numFmtId="0" fontId="4" fillId="6" borderId="10" xfId="4" applyFont="1" applyBorder="1" applyAlignment="1">
      <alignment horizontal="center" vertical="center"/>
    </xf>
    <xf numFmtId="0" fontId="5" fillId="0" borderId="0" xfId="0" applyFont="1"/>
    <xf numFmtId="0" fontId="5" fillId="0" borderId="0" xfId="0" applyNumberFormat="1" applyFont="1"/>
    <xf numFmtId="0" fontId="5" fillId="0" borderId="0" xfId="0" applyNumberFormat="1" applyFont="1" applyProtection="1">
      <protection hidden="1"/>
    </xf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8" borderId="1" xfId="1" applyFont="1" applyFill="1" applyBorder="1" applyAlignment="1">
      <alignment horizontal="center"/>
    </xf>
    <xf numFmtId="164" fontId="9" fillId="4" borderId="1" xfId="2" applyNumberFormat="1" applyFont="1" applyBorder="1" applyAlignment="1" applyProtection="1">
      <alignment horizontal="center"/>
      <protection locked="0"/>
    </xf>
    <xf numFmtId="0" fontId="8" fillId="8" borderId="2" xfId="1" applyFont="1" applyFill="1" applyBorder="1" applyAlignment="1">
      <alignment horizontal="center"/>
    </xf>
    <xf numFmtId="0" fontId="8" fillId="8" borderId="5" xfId="1" applyFont="1" applyFill="1" applyBorder="1" applyAlignment="1">
      <alignment horizontal="center"/>
    </xf>
    <xf numFmtId="0" fontId="8" fillId="8" borderId="6" xfId="1" applyFont="1" applyFill="1" applyBorder="1" applyAlignment="1">
      <alignment horizontal="center"/>
    </xf>
    <xf numFmtId="1" fontId="9" fillId="4" borderId="1" xfId="2" applyNumberFormat="1" applyFont="1" applyBorder="1" applyAlignment="1" applyProtection="1">
      <alignment horizontal="center"/>
      <protection locked="0"/>
    </xf>
    <xf numFmtId="0" fontId="9" fillId="4" borderId="2" xfId="2" applyFont="1" applyBorder="1"/>
    <xf numFmtId="0" fontId="7" fillId="0" borderId="0" xfId="0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4" fontId="9" fillId="4" borderId="1" xfId="2" applyNumberFormat="1" applyFont="1" applyBorder="1" applyAlignment="1" applyProtection="1">
      <alignment horizontal="center"/>
      <protection locked="0"/>
    </xf>
    <xf numFmtId="0" fontId="8" fillId="8" borderId="7" xfId="1" applyFont="1" applyFill="1" applyBorder="1" applyAlignment="1">
      <alignment horizontal="center" wrapText="1"/>
    </xf>
    <xf numFmtId="164" fontId="9" fillId="4" borderId="7" xfId="2" applyNumberFormat="1" applyFont="1" applyBorder="1" applyAlignment="1" applyProtection="1">
      <alignment horizontal="center" vertical="center" wrapText="1"/>
      <protection locked="0"/>
    </xf>
    <xf numFmtId="0" fontId="8" fillId="8" borderId="3" xfId="1" applyFont="1" applyFill="1" applyBorder="1" applyAlignment="1">
      <alignment horizontal="center" wrapText="1"/>
    </xf>
    <xf numFmtId="164" fontId="9" fillId="4" borderId="3" xfId="2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>
      <alignment horizontal="center"/>
    </xf>
    <xf numFmtId="0" fontId="8" fillId="8" borderId="7" xfId="1" applyFont="1" applyFill="1" applyBorder="1" applyAlignment="1">
      <alignment horizontal="center" vertical="center" wrapText="1"/>
    </xf>
    <xf numFmtId="0" fontId="9" fillId="4" borderId="4" xfId="2" applyFont="1" applyBorder="1"/>
    <xf numFmtId="0" fontId="8" fillId="8" borderId="11" xfId="1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0" xfId="0" applyFont="1" applyBorder="1"/>
    <xf numFmtId="0" fontId="7" fillId="0" borderId="0" xfId="0" applyFont="1" applyAlignment="1">
      <alignment horizontal="center"/>
    </xf>
    <xf numFmtId="2" fontId="9" fillId="4" borderId="1" xfId="2" applyNumberFormat="1" applyFont="1" applyBorder="1" applyAlignment="1" applyProtection="1">
      <alignment horizontal="center"/>
      <protection locked="0"/>
    </xf>
    <xf numFmtId="0" fontId="8" fillId="8" borderId="2" xfId="1" applyFont="1" applyFill="1" applyBorder="1" applyAlignment="1"/>
    <xf numFmtId="0" fontId="8" fillId="8" borderId="6" xfId="1" applyFont="1" applyFill="1" applyBorder="1" applyAlignment="1">
      <alignment horizontal="left"/>
    </xf>
    <xf numFmtId="0" fontId="8" fillId="8" borderId="2" xfId="1" applyFont="1" applyFill="1" applyBorder="1" applyAlignment="1">
      <alignment horizontal="center" vertical="center"/>
    </xf>
    <xf numFmtId="0" fontId="8" fillId="8" borderId="6" xfId="1" applyFont="1" applyFill="1" applyBorder="1" applyAlignment="1">
      <alignment horizontal="center" vertical="center"/>
    </xf>
    <xf numFmtId="2" fontId="4" fillId="8" borderId="2" xfId="1" applyNumberFormat="1" applyFont="1" applyFill="1" applyBorder="1" applyAlignment="1">
      <alignment horizontal="center" vertical="center"/>
    </xf>
    <xf numFmtId="164" fontId="4" fillId="8" borderId="2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8" borderId="0" xfId="1" applyFont="1" applyFill="1" applyBorder="1" applyAlignment="1">
      <alignment horizontal="center" vertical="center"/>
    </xf>
  </cellXfs>
  <cellStyles count="6">
    <cellStyle name="20 % - Akzent1" xfId="2" builtinId="30"/>
    <cellStyle name="Akzent1" xfId="1" builtinId="29"/>
    <cellStyle name="Akzent2" xfId="3" builtinId="33"/>
    <cellStyle name="Akzent3" xfId="4" builtinId="37"/>
    <cellStyle name="Akzent6" xfId="5" builtinId="49"/>
    <cellStyle name="Standard" xfId="0" builtinId="0"/>
  </cellStyles>
  <dxfs count="0"/>
  <tableStyles count="0" defaultTableStyle="TableStyleMedium9" defaultPivotStyle="PivotStyleLight16"/>
  <colors>
    <mruColors>
      <color rgb="FF007F3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513637751548"/>
          <c:y val="3.8468476014966203E-2"/>
          <c:w val="0.8364126870834625"/>
          <c:h val="0.75256169466068923"/>
        </c:manualLayout>
      </c:layout>
      <c:lineChart>
        <c:grouping val="standard"/>
        <c:varyColors val="0"/>
        <c:ser>
          <c:idx val="0"/>
          <c:order val="0"/>
          <c:tx>
            <c:strRef>
              <c:f>capapbility!$F$5</c:f>
              <c:strCache>
                <c:ptCount val="1"/>
                <c:pt idx="0">
                  <c:v>Measurements</c:v>
                </c:pt>
              </c:strCache>
            </c:strRef>
          </c:tx>
          <c:spPr>
            <a:ln w="31750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capapbility!$P$44:$BM$44</c:f>
              <c:numCache>
                <c:formatCode>General</c:formatCode>
                <c:ptCount val="50"/>
                <c:pt idx="0">
                  <c:v>6.9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6.9</c:v>
                </c:pt>
                <c:pt idx="5">
                  <c:v>6.9</c:v>
                </c:pt>
                <c:pt idx="6">
                  <c:v>6.85</c:v>
                </c:pt>
                <c:pt idx="7">
                  <c:v>6.875</c:v>
                </c:pt>
                <c:pt idx="8">
                  <c:v>6.85</c:v>
                </c:pt>
                <c:pt idx="9">
                  <c:v>6.88</c:v>
                </c:pt>
                <c:pt idx="10">
                  <c:v>6.9</c:v>
                </c:pt>
                <c:pt idx="11">
                  <c:v>6.875</c:v>
                </c:pt>
                <c:pt idx="12">
                  <c:v>6.85</c:v>
                </c:pt>
                <c:pt idx="13">
                  <c:v>6.875</c:v>
                </c:pt>
                <c:pt idx="14">
                  <c:v>6.87</c:v>
                </c:pt>
                <c:pt idx="15">
                  <c:v>7</c:v>
                </c:pt>
                <c:pt idx="16">
                  <c:v>6.875</c:v>
                </c:pt>
                <c:pt idx="17">
                  <c:v>6.85</c:v>
                </c:pt>
                <c:pt idx="18">
                  <c:v>6.88</c:v>
                </c:pt>
                <c:pt idx="19">
                  <c:v>6.9</c:v>
                </c:pt>
                <c:pt idx="20">
                  <c:v>6.875</c:v>
                </c:pt>
                <c:pt idx="21">
                  <c:v>6.9</c:v>
                </c:pt>
                <c:pt idx="22">
                  <c:v>6.875</c:v>
                </c:pt>
                <c:pt idx="23">
                  <c:v>6.85</c:v>
                </c:pt>
                <c:pt idx="24">
                  <c:v>6.9</c:v>
                </c:pt>
                <c:pt idx="25">
                  <c:v>6.95</c:v>
                </c:pt>
                <c:pt idx="26">
                  <c:v>6.9</c:v>
                </c:pt>
                <c:pt idx="27">
                  <c:v>6.875</c:v>
                </c:pt>
                <c:pt idx="28">
                  <c:v>6.87</c:v>
                </c:pt>
                <c:pt idx="29">
                  <c:v>6.88</c:v>
                </c:pt>
                <c:pt idx="30">
                  <c:v>6.875</c:v>
                </c:pt>
                <c:pt idx="31">
                  <c:v>6.875</c:v>
                </c:pt>
                <c:pt idx="32">
                  <c:v>6.875</c:v>
                </c:pt>
                <c:pt idx="33">
                  <c:v>6.875</c:v>
                </c:pt>
                <c:pt idx="34">
                  <c:v>6.88</c:v>
                </c:pt>
                <c:pt idx="35">
                  <c:v>6.9749999999999996</c:v>
                </c:pt>
                <c:pt idx="36">
                  <c:v>6.9</c:v>
                </c:pt>
                <c:pt idx="37">
                  <c:v>6.875</c:v>
                </c:pt>
                <c:pt idx="38">
                  <c:v>6.9</c:v>
                </c:pt>
                <c:pt idx="39">
                  <c:v>6.85</c:v>
                </c:pt>
                <c:pt idx="40">
                  <c:v>6.9</c:v>
                </c:pt>
                <c:pt idx="41">
                  <c:v>6.875</c:v>
                </c:pt>
                <c:pt idx="42">
                  <c:v>6.875</c:v>
                </c:pt>
                <c:pt idx="43">
                  <c:v>6.9</c:v>
                </c:pt>
                <c:pt idx="44">
                  <c:v>6.9</c:v>
                </c:pt>
                <c:pt idx="45">
                  <c:v>6.9749999999999996</c:v>
                </c:pt>
                <c:pt idx="46">
                  <c:v>6.9</c:v>
                </c:pt>
                <c:pt idx="47">
                  <c:v>6.85</c:v>
                </c:pt>
                <c:pt idx="48">
                  <c:v>6.88</c:v>
                </c:pt>
                <c:pt idx="49">
                  <c:v>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capapbility!$P$50</c:f>
              <c:strCache>
                <c:ptCount val="1"/>
                <c:pt idx="0">
                  <c:v>USL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val>
            <c:numRef>
              <c:f>capapbility!$P$51:$P$102</c:f>
              <c:numCache>
                <c:formatCode>General</c:formatCode>
                <c:ptCount val="52"/>
                <c:pt idx="0" formatCode="0.00">
                  <c:v>7</c:v>
                </c:pt>
                <c:pt idx="51" formatCode="0.00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capapbility!$Q$50</c:f>
              <c:strCache>
                <c:ptCount val="1"/>
                <c:pt idx="0">
                  <c:v>SPEC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trendline>
            <c:spPr>
              <a:ln w="31750">
                <a:solidFill>
                  <a:srgbClr val="92D050"/>
                </a:solidFill>
                <a:prstDash val="solid"/>
              </a:ln>
            </c:spPr>
            <c:trendlineType val="linear"/>
            <c:dispRSqr val="0"/>
            <c:dispEq val="0"/>
          </c:trendline>
          <c:val>
            <c:numRef>
              <c:f>capapbility!$Q$51:$Q$102</c:f>
              <c:numCache>
                <c:formatCode>General</c:formatCode>
                <c:ptCount val="52"/>
                <c:pt idx="0" formatCode="0.00">
                  <c:v>6.875</c:v>
                </c:pt>
                <c:pt idx="51" formatCode="0.00">
                  <c:v>6.875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capapbility!$R$50</c:f>
              <c:strCache>
                <c:ptCount val="1"/>
                <c:pt idx="0">
                  <c:v>LSL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val>
            <c:numRef>
              <c:f>capapbility!$R$51:$R$102</c:f>
              <c:numCache>
                <c:formatCode>General</c:formatCode>
                <c:ptCount val="52"/>
                <c:pt idx="0" formatCode="0.00">
                  <c:v>6.75</c:v>
                </c:pt>
                <c:pt idx="51" formatCode="0.00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79904"/>
        <c:axId val="89581440"/>
      </c:lineChart>
      <c:catAx>
        <c:axId val="895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95814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8958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9579904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scene3d>
          <a:camera prst="orthographicFront"/>
          <a:lightRig rig="threePt" dir="t"/>
        </a:scene3d>
        <a:sp3d prstMaterial="matte">
          <a:bevelT w="0" h="0"/>
        </a:sp3d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8997385952684345"/>
          <c:y val="0.88339375033429202"/>
          <c:w val="0.61057713291456561"/>
          <c:h val="5.21196090798727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034" footer="0.4921259845000003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180976</xdr:colOff>
      <xdr:row>15</xdr:row>
      <xdr:rowOff>152400</xdr:rowOff>
    </xdr:from>
    <xdr:to>
      <xdr:col>13</xdr:col>
      <xdr:colOff>685801</xdr:colOff>
      <xdr:row>35</xdr:row>
      <xdr:rowOff>9525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14</xdr:col>
      <xdr:colOff>9526</xdr:colOff>
      <xdr:row>1</xdr:row>
      <xdr:rowOff>8195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77108"/>
        <a:stretch/>
      </xdr:blipFill>
      <xdr:spPr>
        <a:xfrm>
          <a:off x="1" y="0"/>
          <a:ext cx="9144000" cy="713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04"/>
  <sheetViews>
    <sheetView showGridLines="0" tabSelected="1" zoomScaleNormal="100" workbookViewId="0">
      <selection activeCell="O1" sqref="O1"/>
    </sheetView>
  </sheetViews>
  <sheetFormatPr baseColWidth="10" defaultRowHeight="12.75" x14ac:dyDescent="0.2"/>
  <cols>
    <col min="1" max="1" width="4.85546875" style="2" customWidth="1"/>
    <col min="2" max="2" width="9.85546875" style="2" customWidth="1"/>
    <col min="3" max="3" width="20.28515625" style="2" customWidth="1"/>
    <col min="4" max="4" width="20.5703125" style="2" customWidth="1"/>
    <col min="5" max="5" width="4.140625" style="2" customWidth="1"/>
    <col min="6" max="6" width="4.28515625" style="2" customWidth="1"/>
    <col min="7" max="7" width="11.42578125" style="2" hidden="1" customWidth="1"/>
    <col min="8" max="8" width="11.85546875" style="2" customWidth="1"/>
    <col min="9" max="9" width="9.42578125" style="2" customWidth="1"/>
    <col min="10" max="10" width="9.7109375" style="2" customWidth="1"/>
    <col min="11" max="12" width="9.5703125" style="2" customWidth="1"/>
    <col min="13" max="14" width="11.42578125" style="2"/>
    <col min="15" max="15" width="4.5703125" style="2" customWidth="1"/>
    <col min="16" max="65" width="6" style="2" bestFit="1" customWidth="1"/>
    <col min="66" max="16384" width="11.42578125" style="2"/>
  </cols>
  <sheetData>
    <row r="1" spans="1:27" ht="5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ht="21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7" ht="48.75" customHeight="1" x14ac:dyDescent="0.2">
      <c r="C3" s="45" t="s">
        <v>15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27" x14ac:dyDescent="0.2">
      <c r="J4" s="4"/>
      <c r="K4" s="5"/>
      <c r="L4" s="5"/>
    </row>
    <row r="5" spans="1:27" x14ac:dyDescent="0.2">
      <c r="A5" s="15"/>
      <c r="B5" s="15"/>
      <c r="C5" s="16" t="s">
        <v>11</v>
      </c>
      <c r="D5" s="17"/>
      <c r="E5" s="15"/>
      <c r="F5" s="18" t="s">
        <v>3</v>
      </c>
      <c r="G5" s="19"/>
      <c r="H5" s="19"/>
      <c r="I5" s="19"/>
      <c r="J5" s="19"/>
      <c r="K5" s="19"/>
      <c r="L5" s="20"/>
      <c r="M5" s="15"/>
      <c r="N5" s="15"/>
      <c r="O5" s="15"/>
    </row>
    <row r="6" spans="1:27" x14ac:dyDescent="0.2">
      <c r="A6" s="15"/>
      <c r="B6" s="15"/>
      <c r="C6" s="16" t="s">
        <v>16</v>
      </c>
      <c r="D6" s="21" t="s">
        <v>25</v>
      </c>
      <c r="E6" s="15"/>
      <c r="F6" s="16">
        <v>1</v>
      </c>
      <c r="G6" s="22"/>
      <c r="H6" s="17">
        <v>6.9</v>
      </c>
      <c r="I6" s="17">
        <v>6.9</v>
      </c>
      <c r="J6" s="17">
        <v>6.875</v>
      </c>
      <c r="K6" s="17">
        <v>6.875</v>
      </c>
      <c r="L6" s="17">
        <v>6.9</v>
      </c>
      <c r="M6" s="15"/>
      <c r="N6" s="15"/>
      <c r="O6" s="15"/>
    </row>
    <row r="7" spans="1:27" x14ac:dyDescent="0.2">
      <c r="A7" s="15"/>
      <c r="B7" s="15"/>
      <c r="C7" s="16" t="s">
        <v>9</v>
      </c>
      <c r="D7" s="17"/>
      <c r="E7" s="15"/>
      <c r="F7" s="16">
        <v>2</v>
      </c>
      <c r="G7" s="22"/>
      <c r="H7" s="17">
        <v>6.875</v>
      </c>
      <c r="I7" s="17">
        <v>6.875</v>
      </c>
      <c r="J7" s="17">
        <v>6.9</v>
      </c>
      <c r="K7" s="17">
        <v>6.875</v>
      </c>
      <c r="L7" s="17">
        <v>6.875</v>
      </c>
      <c r="M7" s="15"/>
      <c r="N7" s="15"/>
      <c r="O7" s="15"/>
    </row>
    <row r="8" spans="1:27" x14ac:dyDescent="0.2">
      <c r="A8" s="15"/>
      <c r="B8" s="15"/>
      <c r="C8" s="16" t="s">
        <v>10</v>
      </c>
      <c r="D8" s="21"/>
      <c r="E8" s="15"/>
      <c r="F8" s="16">
        <v>3</v>
      </c>
      <c r="G8" s="22"/>
      <c r="H8" s="17">
        <v>6.875</v>
      </c>
      <c r="I8" s="17">
        <v>6.85</v>
      </c>
      <c r="J8" s="17">
        <v>6.875</v>
      </c>
      <c r="K8" s="17">
        <v>6.875</v>
      </c>
      <c r="L8" s="17">
        <v>6.875</v>
      </c>
      <c r="M8" s="15"/>
      <c r="N8" s="15"/>
      <c r="O8" s="15"/>
    </row>
    <row r="9" spans="1:27" x14ac:dyDescent="0.2">
      <c r="A9" s="15"/>
      <c r="B9" s="15"/>
      <c r="C9" s="23"/>
      <c r="D9" s="24"/>
      <c r="E9" s="15"/>
      <c r="F9" s="16">
        <v>4</v>
      </c>
      <c r="G9" s="22"/>
      <c r="H9" s="17">
        <v>6.875</v>
      </c>
      <c r="I9" s="17">
        <v>6.875</v>
      </c>
      <c r="J9" s="17">
        <v>6.85</v>
      </c>
      <c r="K9" s="17">
        <v>6.875</v>
      </c>
      <c r="L9" s="17">
        <v>6.9</v>
      </c>
      <c r="M9" s="15"/>
      <c r="N9" s="15"/>
      <c r="O9" s="15"/>
      <c r="W9" s="6"/>
      <c r="X9" s="6"/>
      <c r="Y9" s="6"/>
      <c r="Z9" s="6"/>
      <c r="AA9" s="6"/>
    </row>
    <row r="10" spans="1:27" x14ac:dyDescent="0.2">
      <c r="A10" s="15"/>
      <c r="B10" s="15"/>
      <c r="C10" s="16" t="s">
        <v>13</v>
      </c>
      <c r="D10" s="25" t="s">
        <v>27</v>
      </c>
      <c r="E10" s="15"/>
      <c r="F10" s="16">
        <v>5</v>
      </c>
      <c r="G10" s="22"/>
      <c r="H10" s="17">
        <v>6.9</v>
      </c>
      <c r="I10" s="17">
        <v>6.87</v>
      </c>
      <c r="J10" s="17">
        <v>6.9</v>
      </c>
      <c r="K10" s="17">
        <v>6.88</v>
      </c>
      <c r="L10" s="17">
        <v>6.9</v>
      </c>
      <c r="M10" s="15"/>
      <c r="N10" s="15"/>
      <c r="O10" s="15"/>
      <c r="W10" s="6"/>
      <c r="X10" s="6"/>
      <c r="Y10" s="6"/>
      <c r="Z10" s="6"/>
      <c r="AA10" s="6"/>
    </row>
    <row r="11" spans="1:27" x14ac:dyDescent="0.2">
      <c r="A11" s="15"/>
      <c r="B11" s="15"/>
      <c r="C11" s="23"/>
      <c r="D11" s="24"/>
      <c r="E11" s="15"/>
      <c r="F11" s="16">
        <v>6</v>
      </c>
      <c r="G11" s="22"/>
      <c r="H11" s="17">
        <v>6.9</v>
      </c>
      <c r="I11" s="17">
        <v>7</v>
      </c>
      <c r="J11" s="17">
        <v>6.95</v>
      </c>
      <c r="K11" s="17">
        <v>6.9749999999999996</v>
      </c>
      <c r="L11" s="17">
        <v>6.9749999999999996</v>
      </c>
      <c r="M11" s="15"/>
      <c r="N11" s="15"/>
      <c r="O11" s="15"/>
      <c r="W11" s="6"/>
      <c r="X11" s="6"/>
      <c r="Y11" s="6"/>
      <c r="Z11" s="6"/>
      <c r="AA11" s="6"/>
    </row>
    <row r="12" spans="1:27" ht="15" customHeight="1" x14ac:dyDescent="0.2">
      <c r="A12" s="15"/>
      <c r="B12" s="15"/>
      <c r="C12" s="26" t="s">
        <v>14</v>
      </c>
      <c r="D12" s="27" t="s">
        <v>26</v>
      </c>
      <c r="E12" s="15"/>
      <c r="F12" s="16">
        <v>7</v>
      </c>
      <c r="G12" s="22"/>
      <c r="H12" s="17">
        <v>6.85</v>
      </c>
      <c r="I12" s="17">
        <v>6.875</v>
      </c>
      <c r="J12" s="17">
        <v>6.9</v>
      </c>
      <c r="K12" s="17">
        <v>6.9</v>
      </c>
      <c r="L12" s="17">
        <v>6.9</v>
      </c>
      <c r="M12" s="15"/>
      <c r="N12" s="15"/>
      <c r="O12" s="15"/>
      <c r="W12" s="6"/>
      <c r="X12" s="6"/>
      <c r="Y12" s="6"/>
      <c r="Z12" s="6"/>
      <c r="AA12" s="6"/>
    </row>
    <row r="13" spans="1:27" x14ac:dyDescent="0.2">
      <c r="A13" s="15"/>
      <c r="B13" s="15"/>
      <c r="C13" s="28"/>
      <c r="D13" s="29"/>
      <c r="E13" s="15"/>
      <c r="F13" s="16">
        <v>8</v>
      </c>
      <c r="G13" s="22"/>
      <c r="H13" s="17">
        <v>6.875</v>
      </c>
      <c r="I13" s="17">
        <v>6.85</v>
      </c>
      <c r="J13" s="17">
        <v>6.875</v>
      </c>
      <c r="K13" s="17">
        <v>6.875</v>
      </c>
      <c r="L13" s="17">
        <v>6.85</v>
      </c>
      <c r="M13" s="15"/>
      <c r="N13" s="15"/>
      <c r="O13" s="15"/>
      <c r="W13" s="6"/>
      <c r="X13" s="6"/>
      <c r="Y13" s="6"/>
      <c r="Z13" s="6"/>
      <c r="AA13" s="6"/>
    </row>
    <row r="14" spans="1:27" ht="13.5" thickBot="1" x14ac:dyDescent="0.25">
      <c r="A14" s="15"/>
      <c r="B14" s="15"/>
      <c r="C14" s="23"/>
      <c r="D14" s="30"/>
      <c r="E14" s="15"/>
      <c r="F14" s="16">
        <v>9</v>
      </c>
      <c r="G14" s="22"/>
      <c r="H14" s="17">
        <v>6.85</v>
      </c>
      <c r="I14" s="17">
        <v>6.88</v>
      </c>
      <c r="J14" s="17">
        <v>6.87</v>
      </c>
      <c r="K14" s="17">
        <v>6.9</v>
      </c>
      <c r="L14" s="17">
        <v>6.88</v>
      </c>
      <c r="M14" s="15"/>
      <c r="N14" s="15"/>
      <c r="O14" s="15"/>
      <c r="W14" s="6"/>
      <c r="X14" s="6"/>
      <c r="Y14" s="6"/>
      <c r="Z14" s="6"/>
      <c r="AA14" s="6"/>
    </row>
    <row r="15" spans="1:27" ht="15" customHeight="1" thickTop="1" x14ac:dyDescent="0.2">
      <c r="A15" s="15"/>
      <c r="B15" s="15"/>
      <c r="C15" s="31" t="s">
        <v>12</v>
      </c>
      <c r="D15" s="7" t="str">
        <f>IF(D35&gt;D23," ",(IF(D35&gt;D22,"limited capability "," ")))</f>
        <v xml:space="preserve">limited capability </v>
      </c>
      <c r="E15" s="15"/>
      <c r="F15" s="16">
        <v>10</v>
      </c>
      <c r="G15" s="32"/>
      <c r="H15" s="17">
        <v>6.88</v>
      </c>
      <c r="I15" s="17">
        <v>6.9</v>
      </c>
      <c r="J15" s="17">
        <v>6.88</v>
      </c>
      <c r="K15" s="17">
        <v>6.85</v>
      </c>
      <c r="L15" s="17">
        <v>6.9</v>
      </c>
      <c r="M15" s="15"/>
      <c r="N15" s="15"/>
      <c r="O15" s="15"/>
      <c r="W15" s="6"/>
      <c r="X15" s="6"/>
      <c r="Y15" s="6"/>
      <c r="Z15" s="6"/>
      <c r="AA15" s="6"/>
    </row>
    <row r="16" spans="1:27" ht="15" customHeight="1" x14ac:dyDescent="0.2">
      <c r="A16" s="15"/>
      <c r="B16" s="15"/>
      <c r="C16" s="33"/>
      <c r="D16" s="8" t="str">
        <f>IF(D35&lt;D22,"process is not capable"," ")</f>
        <v xml:space="preserve"> </v>
      </c>
      <c r="E16" s="15"/>
      <c r="F16" s="15"/>
      <c r="G16" s="34"/>
      <c r="H16" s="15"/>
      <c r="I16" s="15"/>
      <c r="J16" s="15"/>
      <c r="K16" s="15"/>
      <c r="L16" s="15"/>
      <c r="M16" s="15"/>
      <c r="N16" s="15"/>
      <c r="O16" s="15"/>
      <c r="W16" s="6"/>
      <c r="X16" s="6"/>
      <c r="Y16" s="6"/>
      <c r="Z16" s="6"/>
      <c r="AA16" s="6"/>
    </row>
    <row r="17" spans="1:32" ht="15" customHeight="1" thickBot="1" x14ac:dyDescent="0.25">
      <c r="A17" s="15"/>
      <c r="B17" s="15"/>
      <c r="C17" s="33"/>
      <c r="D17" s="9" t="str">
        <f>IF(D35&gt;D23,"process is capable"," ")</f>
        <v xml:space="preserve"> </v>
      </c>
      <c r="E17" s="15"/>
      <c r="F17" s="15"/>
      <c r="G17" s="35"/>
      <c r="H17" s="23"/>
      <c r="I17" s="23"/>
      <c r="J17" s="23"/>
      <c r="K17" s="23"/>
      <c r="L17" s="23"/>
      <c r="M17" s="15"/>
      <c r="N17" s="15"/>
      <c r="O17" s="15"/>
      <c r="W17" s="6"/>
      <c r="X17" s="6"/>
      <c r="Y17" s="6"/>
      <c r="Z17" s="6"/>
      <c r="AA17" s="6"/>
    </row>
    <row r="18" spans="1:32" ht="13.5" thickTop="1" x14ac:dyDescent="0.2">
      <c r="A18" s="15"/>
      <c r="B18" s="15"/>
      <c r="C18" s="36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W18" s="6"/>
      <c r="X18" s="6"/>
      <c r="Y18" s="6"/>
      <c r="Z18" s="6"/>
      <c r="AA18" s="6"/>
    </row>
    <row r="19" spans="1:32" x14ac:dyDescent="0.2">
      <c r="A19" s="15"/>
      <c r="B19" s="15"/>
      <c r="C19" s="16" t="s">
        <v>5</v>
      </c>
      <c r="D19" s="17" t="s">
        <v>28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32" x14ac:dyDescent="0.2">
      <c r="A20" s="15"/>
      <c r="B20" s="15"/>
      <c r="C20" s="16" t="s">
        <v>6</v>
      </c>
      <c r="D20" s="17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32" x14ac:dyDescent="0.2">
      <c r="A21" s="15"/>
      <c r="B21" s="15"/>
      <c r="C21" s="23"/>
      <c r="D21" s="30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32" x14ac:dyDescent="0.2">
      <c r="A22" s="15"/>
      <c r="B22" s="15"/>
      <c r="C22" s="31" t="s">
        <v>8</v>
      </c>
      <c r="D22" s="37">
        <v>1.03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32" x14ac:dyDescent="0.2">
      <c r="A23" s="15"/>
      <c r="B23" s="15"/>
      <c r="C23" s="33"/>
      <c r="D23" s="37">
        <v>1.33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32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32" x14ac:dyDescent="0.2">
      <c r="A25" s="15"/>
      <c r="B25" s="38" t="s">
        <v>17</v>
      </c>
      <c r="C25" s="39" t="s">
        <v>19</v>
      </c>
      <c r="D25" s="17">
        <v>7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32" x14ac:dyDescent="0.2">
      <c r="A26" s="15"/>
      <c r="B26" s="38" t="s">
        <v>18</v>
      </c>
      <c r="C26" s="39" t="s">
        <v>22</v>
      </c>
      <c r="D26" s="17">
        <v>6.875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32" x14ac:dyDescent="0.2">
      <c r="A27" s="15"/>
      <c r="B27" s="38" t="s">
        <v>21</v>
      </c>
      <c r="C27" s="39" t="s">
        <v>20</v>
      </c>
      <c r="D27" s="17">
        <v>6.75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32" x14ac:dyDescent="0.2">
      <c r="A28" s="15"/>
      <c r="B28" s="40" t="s">
        <v>0</v>
      </c>
      <c r="C28" s="41"/>
      <c r="D28" s="42">
        <f>MAX(P44:BM44)</f>
        <v>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AB28" s="2" t="s">
        <v>24</v>
      </c>
      <c r="AC28" s="2" t="s">
        <v>24</v>
      </c>
      <c r="AD28" s="2" t="s">
        <v>24</v>
      </c>
      <c r="AE28" s="2" t="s">
        <v>24</v>
      </c>
      <c r="AF28" s="2" t="s">
        <v>24</v>
      </c>
    </row>
    <row r="29" spans="1:32" x14ac:dyDescent="0.2">
      <c r="A29" s="15"/>
      <c r="B29" s="40" t="s">
        <v>4</v>
      </c>
      <c r="C29" s="41"/>
      <c r="D29" s="42">
        <f>AVERAGE(P44:BM44)</f>
        <v>6.887299999999998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AB29" s="2" t="s">
        <v>24</v>
      </c>
      <c r="AC29" s="2" t="s">
        <v>24</v>
      </c>
      <c r="AD29" s="2" t="s">
        <v>24</v>
      </c>
      <c r="AE29" s="2" t="s">
        <v>24</v>
      </c>
      <c r="AF29" s="2" t="s">
        <v>24</v>
      </c>
    </row>
    <row r="30" spans="1:32" x14ac:dyDescent="0.2">
      <c r="A30" s="15"/>
      <c r="B30" s="40" t="s">
        <v>1</v>
      </c>
      <c r="C30" s="41"/>
      <c r="D30" s="42">
        <f>MIN(P44:BM44)</f>
        <v>6.85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32" x14ac:dyDescent="0.2">
      <c r="A31" s="15"/>
      <c r="B31" s="40" t="s">
        <v>7</v>
      </c>
      <c r="C31" s="41"/>
      <c r="D31" s="43">
        <f>STDEV(P44:BM44)</f>
        <v>3.1171186328769415E-2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32" ht="14.25" x14ac:dyDescent="0.2">
      <c r="A32" s="15"/>
      <c r="B32" s="40" t="s">
        <v>29</v>
      </c>
      <c r="C32" s="41"/>
      <c r="D32" s="43">
        <f>(D25-D29)/(3*D31)</f>
        <v>1.2051728243655335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65" ht="14.25" x14ac:dyDescent="0.2">
      <c r="A33" s="15"/>
      <c r="B33" s="40" t="s">
        <v>30</v>
      </c>
      <c r="C33" s="41"/>
      <c r="D33" s="43">
        <f>(D29-D27)/(3*D31)</f>
        <v>1.468236280260713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65" ht="14.25" x14ac:dyDescent="0.2">
      <c r="A34" s="15"/>
      <c r="B34" s="40" t="s">
        <v>31</v>
      </c>
      <c r="C34" s="41"/>
      <c r="D34" s="43">
        <f>(D25-D27)/(6*D31)</f>
        <v>1.3367045523131234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65" ht="14.25" x14ac:dyDescent="0.2">
      <c r="A35" s="15"/>
      <c r="B35" s="40" t="s">
        <v>32</v>
      </c>
      <c r="C35" s="41"/>
      <c r="D35" s="43">
        <f>IF(D32&lt;D33,D32,D33)</f>
        <v>1.2051728243655335</v>
      </c>
      <c r="E35" s="44"/>
      <c r="F35" s="44"/>
      <c r="G35" s="15"/>
      <c r="H35" s="15"/>
      <c r="I35" s="15"/>
      <c r="J35" s="15"/>
      <c r="K35" s="15"/>
      <c r="L35" s="15"/>
      <c r="M35" s="15"/>
      <c r="N35" s="15"/>
      <c r="O35" s="15"/>
    </row>
    <row r="36" spans="1:65" ht="18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65" ht="18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65" ht="18" customHeight="1" x14ac:dyDescent="0.2"/>
    <row r="40" spans="1:65" s="10" customFormat="1" x14ac:dyDescent="0.2"/>
    <row r="41" spans="1:65" s="10" customFormat="1" x14ac:dyDescent="0.2"/>
    <row r="42" spans="1:65" s="10" customFormat="1" x14ac:dyDescent="0.2"/>
    <row r="43" spans="1:65" s="10" customFormat="1" x14ac:dyDescent="0.2"/>
    <row r="44" spans="1:65" s="10" customFormat="1" x14ac:dyDescent="0.2">
      <c r="P44" s="11">
        <f>capapbility!$H$6</f>
        <v>6.9</v>
      </c>
      <c r="Q44" s="11">
        <f>capapbility!$H$7</f>
        <v>6.875</v>
      </c>
      <c r="R44" s="11">
        <f>capapbility!$H$8</f>
        <v>6.875</v>
      </c>
      <c r="S44" s="11">
        <f>capapbility!$H$9</f>
        <v>6.875</v>
      </c>
      <c r="T44" s="11">
        <f>capapbility!$H$10</f>
        <v>6.9</v>
      </c>
      <c r="U44" s="11">
        <f>capapbility!$H$11</f>
        <v>6.9</v>
      </c>
      <c r="V44" s="11">
        <f>capapbility!$H$12</f>
        <v>6.85</v>
      </c>
      <c r="W44" s="11">
        <f>capapbility!$H$13</f>
        <v>6.875</v>
      </c>
      <c r="X44" s="11">
        <f>capapbility!$H$14</f>
        <v>6.85</v>
      </c>
      <c r="Y44" s="11">
        <f>capapbility!$H$15</f>
        <v>6.88</v>
      </c>
      <c r="Z44" s="11">
        <f>capapbility!$I$6</f>
        <v>6.9</v>
      </c>
      <c r="AA44" s="11">
        <f>capapbility!$I$7</f>
        <v>6.875</v>
      </c>
      <c r="AB44" s="11">
        <f>capapbility!$I$8</f>
        <v>6.85</v>
      </c>
      <c r="AC44" s="11">
        <f>capapbility!$I$9</f>
        <v>6.875</v>
      </c>
      <c r="AD44" s="11">
        <f>capapbility!$I$10</f>
        <v>6.87</v>
      </c>
      <c r="AE44" s="11">
        <f>capapbility!$I$11</f>
        <v>7</v>
      </c>
      <c r="AF44" s="11">
        <f>capapbility!$I$12</f>
        <v>6.875</v>
      </c>
      <c r="AG44" s="11">
        <f>capapbility!$I$13</f>
        <v>6.85</v>
      </c>
      <c r="AH44" s="11">
        <f>capapbility!$I$14</f>
        <v>6.88</v>
      </c>
      <c r="AI44" s="11">
        <f>capapbility!$I$15</f>
        <v>6.9</v>
      </c>
      <c r="AJ44" s="11">
        <f>capapbility!$J$6</f>
        <v>6.875</v>
      </c>
      <c r="AK44" s="11">
        <f>capapbility!$J$7</f>
        <v>6.9</v>
      </c>
      <c r="AL44" s="11">
        <f>capapbility!$J$8</f>
        <v>6.875</v>
      </c>
      <c r="AM44" s="11">
        <f>capapbility!$J$9</f>
        <v>6.85</v>
      </c>
      <c r="AN44" s="11">
        <f>capapbility!$J$10</f>
        <v>6.9</v>
      </c>
      <c r="AO44" s="11">
        <f>capapbility!$J$11</f>
        <v>6.95</v>
      </c>
      <c r="AP44" s="11">
        <f>capapbility!$J$12</f>
        <v>6.9</v>
      </c>
      <c r="AQ44" s="11">
        <f>capapbility!$J$13</f>
        <v>6.875</v>
      </c>
      <c r="AR44" s="11">
        <f>capapbility!$J$14</f>
        <v>6.87</v>
      </c>
      <c r="AS44" s="11">
        <f>capapbility!$J$15</f>
        <v>6.88</v>
      </c>
      <c r="AT44" s="11">
        <f>capapbility!$K$6</f>
        <v>6.875</v>
      </c>
      <c r="AU44" s="11">
        <f>capapbility!$K$7</f>
        <v>6.875</v>
      </c>
      <c r="AV44" s="11">
        <f>capapbility!$K$8</f>
        <v>6.875</v>
      </c>
      <c r="AW44" s="11">
        <f>capapbility!$K$9</f>
        <v>6.875</v>
      </c>
      <c r="AX44" s="11">
        <f>capapbility!$K$10</f>
        <v>6.88</v>
      </c>
      <c r="AY44" s="11">
        <f>capapbility!$K$11</f>
        <v>6.9749999999999996</v>
      </c>
      <c r="AZ44" s="11">
        <f>capapbility!$K$12</f>
        <v>6.9</v>
      </c>
      <c r="BA44" s="11">
        <f>capapbility!$K$13</f>
        <v>6.875</v>
      </c>
      <c r="BB44" s="11">
        <f>capapbility!$K$14</f>
        <v>6.9</v>
      </c>
      <c r="BC44" s="11">
        <f>capapbility!$K$15</f>
        <v>6.85</v>
      </c>
      <c r="BD44" s="11">
        <f>capapbility!$L$6</f>
        <v>6.9</v>
      </c>
      <c r="BE44" s="11">
        <f>capapbility!$L$7</f>
        <v>6.875</v>
      </c>
      <c r="BF44" s="11">
        <f>capapbility!$L$8</f>
        <v>6.875</v>
      </c>
      <c r="BG44" s="11">
        <f>capapbility!$L$9</f>
        <v>6.9</v>
      </c>
      <c r="BH44" s="11">
        <f>capapbility!$L$10</f>
        <v>6.9</v>
      </c>
      <c r="BI44" s="11">
        <f>capapbility!$L$11</f>
        <v>6.9749999999999996</v>
      </c>
      <c r="BJ44" s="11">
        <f>capapbility!$L$12</f>
        <v>6.9</v>
      </c>
      <c r="BK44" s="11">
        <f>capapbility!$L$13</f>
        <v>6.85</v>
      </c>
      <c r="BL44" s="11">
        <f>capapbility!$L$14</f>
        <v>6.88</v>
      </c>
      <c r="BM44" s="12">
        <f>capapbility!$L$15</f>
        <v>6.9</v>
      </c>
    </row>
    <row r="45" spans="1:65" s="10" customFormat="1" x14ac:dyDescent="0.2"/>
    <row r="46" spans="1:65" s="10" customFormat="1" x14ac:dyDescent="0.2"/>
    <row r="47" spans="1:65" s="10" customFormat="1" x14ac:dyDescent="0.2"/>
    <row r="48" spans="1:65" s="10" customFormat="1" x14ac:dyDescent="0.2"/>
    <row r="49" spans="16:19" s="10" customFormat="1" x14ac:dyDescent="0.2"/>
    <row r="50" spans="16:19" s="10" customFormat="1" x14ac:dyDescent="0.2">
      <c r="P50" s="10" t="s">
        <v>17</v>
      </c>
      <c r="Q50" s="10" t="s">
        <v>18</v>
      </c>
      <c r="R50" s="10" t="s">
        <v>21</v>
      </c>
      <c r="S50" s="10" t="s">
        <v>2</v>
      </c>
    </row>
    <row r="51" spans="16:19" s="10" customFormat="1" x14ac:dyDescent="0.2">
      <c r="P51" s="13">
        <f>capapbility!D25</f>
        <v>7</v>
      </c>
      <c r="Q51" s="13">
        <f>capapbility!D26</f>
        <v>6.875</v>
      </c>
      <c r="R51" s="13">
        <f>capapbility!D27</f>
        <v>6.75</v>
      </c>
    </row>
    <row r="52" spans="16:19" s="10" customFormat="1" x14ac:dyDescent="0.2">
      <c r="Q52" s="14"/>
      <c r="R52" s="14"/>
    </row>
    <row r="53" spans="16:19" s="10" customFormat="1" x14ac:dyDescent="0.2">
      <c r="Q53" s="14"/>
      <c r="R53" s="14"/>
    </row>
    <row r="54" spans="16:19" s="10" customFormat="1" x14ac:dyDescent="0.2"/>
    <row r="55" spans="16:19" s="10" customFormat="1" x14ac:dyDescent="0.2"/>
    <row r="56" spans="16:19" s="10" customFormat="1" x14ac:dyDescent="0.2"/>
    <row r="57" spans="16:19" s="10" customFormat="1" x14ac:dyDescent="0.2"/>
    <row r="58" spans="16:19" s="10" customFormat="1" x14ac:dyDescent="0.2"/>
    <row r="59" spans="16:19" s="10" customFormat="1" x14ac:dyDescent="0.2"/>
    <row r="60" spans="16:19" s="10" customFormat="1" x14ac:dyDescent="0.2"/>
    <row r="61" spans="16:19" s="10" customFormat="1" x14ac:dyDescent="0.2"/>
    <row r="62" spans="16:19" s="10" customFormat="1" x14ac:dyDescent="0.2"/>
    <row r="63" spans="16:19" s="10" customFormat="1" x14ac:dyDescent="0.2"/>
    <row r="64" spans="16:19" s="10" customFormat="1" x14ac:dyDescent="0.2"/>
    <row r="65" s="10" customFormat="1" x14ac:dyDescent="0.2"/>
    <row r="66" s="10" customFormat="1" x14ac:dyDescent="0.2"/>
    <row r="67" s="10" customFormat="1" x14ac:dyDescent="0.2"/>
    <row r="68" s="10" customFormat="1" x14ac:dyDescent="0.2"/>
    <row r="69" s="10" customFormat="1" x14ac:dyDescent="0.2"/>
    <row r="70" s="10" customFormat="1" x14ac:dyDescent="0.2"/>
    <row r="71" s="10" customFormat="1" x14ac:dyDescent="0.2"/>
    <row r="72" s="10" customFormat="1" x14ac:dyDescent="0.2"/>
    <row r="73" s="10" customFormat="1" x14ac:dyDescent="0.2"/>
    <row r="74" s="10" customFormat="1" x14ac:dyDescent="0.2"/>
    <row r="75" s="10" customFormat="1" x14ac:dyDescent="0.2"/>
    <row r="76" s="10" customFormat="1" x14ac:dyDescent="0.2"/>
    <row r="77" s="10" customFormat="1" x14ac:dyDescent="0.2"/>
    <row r="78" s="10" customFormat="1" x14ac:dyDescent="0.2"/>
    <row r="79" s="10" customFormat="1" x14ac:dyDescent="0.2"/>
    <row r="80" s="10" customFormat="1" x14ac:dyDescent="0.2"/>
    <row r="81" s="10" customFormat="1" x14ac:dyDescent="0.2"/>
    <row r="82" s="10" customFormat="1" x14ac:dyDescent="0.2"/>
    <row r="83" s="10" customFormat="1" x14ac:dyDescent="0.2"/>
    <row r="84" s="10" customFormat="1" x14ac:dyDescent="0.2"/>
    <row r="85" s="10" customFormat="1" x14ac:dyDescent="0.2"/>
    <row r="86" s="10" customFormat="1" x14ac:dyDescent="0.2"/>
    <row r="87" s="10" customFormat="1" x14ac:dyDescent="0.2"/>
    <row r="88" s="10" customFormat="1" x14ac:dyDescent="0.2"/>
    <row r="89" s="10" customFormat="1" x14ac:dyDescent="0.2"/>
    <row r="90" s="10" customFormat="1" x14ac:dyDescent="0.2"/>
    <row r="91" s="10" customFormat="1" x14ac:dyDescent="0.2"/>
    <row r="92" s="10" customFormat="1" x14ac:dyDescent="0.2"/>
    <row r="93" s="10" customFormat="1" x14ac:dyDescent="0.2"/>
    <row r="94" s="10" customFormat="1" x14ac:dyDescent="0.2"/>
    <row r="95" s="10" customFormat="1" x14ac:dyDescent="0.2"/>
    <row r="96" s="10" customFormat="1" x14ac:dyDescent="0.2"/>
    <row r="97" spans="16:18" s="10" customFormat="1" x14ac:dyDescent="0.2"/>
    <row r="98" spans="16:18" s="10" customFormat="1" x14ac:dyDescent="0.2"/>
    <row r="99" spans="16:18" s="10" customFormat="1" x14ac:dyDescent="0.2"/>
    <row r="100" spans="16:18" s="10" customFormat="1" x14ac:dyDescent="0.2"/>
    <row r="101" spans="16:18" s="10" customFormat="1" x14ac:dyDescent="0.2"/>
    <row r="102" spans="16:18" s="10" customFormat="1" x14ac:dyDescent="0.2">
      <c r="P102" s="13">
        <f>capapbility!D25</f>
        <v>7</v>
      </c>
      <c r="Q102" s="13">
        <f>capapbility!D26</f>
        <v>6.875</v>
      </c>
      <c r="R102" s="13">
        <f>capapbility!D27</f>
        <v>6.75</v>
      </c>
    </row>
    <row r="103" spans="16:18" s="10" customFormat="1" x14ac:dyDescent="0.2"/>
    <row r="104" spans="16:18" s="10" customFormat="1" x14ac:dyDescent="0.2"/>
  </sheetData>
  <mergeCells count="16">
    <mergeCell ref="A1:N1"/>
    <mergeCell ref="C15:C17"/>
    <mergeCell ref="C3:N3"/>
    <mergeCell ref="K4:L4"/>
    <mergeCell ref="F5:L5"/>
    <mergeCell ref="C12:C13"/>
    <mergeCell ref="D12:D13"/>
    <mergeCell ref="B33:C33"/>
    <mergeCell ref="B34:C34"/>
    <mergeCell ref="B35:C35"/>
    <mergeCell ref="C22:C23"/>
    <mergeCell ref="B28:C28"/>
    <mergeCell ref="B29:C29"/>
    <mergeCell ref="B30:C30"/>
    <mergeCell ref="B31:C31"/>
    <mergeCell ref="B32:C32"/>
  </mergeCells>
  <pageMargins left="0.9055118110236221" right="0.23622047244094491" top="0.62992125984251968" bottom="0.59055118110236227" header="0.31496062992125984" footer="0.31496062992125984"/>
  <pageSetup paperSize="9" scale="91" orientation="landscape" verticalDpi="300" r:id="rId1"/>
  <headerFooter alignWithMargins="0">
    <oddFooter>&amp;L&amp;"Verdana,Standard"&amp;9www.grass.eu&amp;R&amp;"Verdana,Standard"&amp;9FM-361-Vorlage cpk_V1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capapbility</vt:lpstr>
      <vt:lpstr>capapbility!Druckbereich</vt:lpstr>
    </vt:vector>
  </TitlesOfParts>
  <Company>ARBURG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Th. Mueck</dc:creator>
  <cp:lastModifiedBy>Novak Stephanie</cp:lastModifiedBy>
  <cp:lastPrinted>2016-09-27T05:43:42Z</cp:lastPrinted>
  <dcterms:created xsi:type="dcterms:W3CDTF">1999-07-20T11:04:13Z</dcterms:created>
  <dcterms:modified xsi:type="dcterms:W3CDTF">2016-09-27T05:43:50Z</dcterms:modified>
</cp:coreProperties>
</file>