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ester 7\referensi judul skripsi\Laporan Skripsi\Rapih\"/>
    </mc:Choice>
  </mc:AlternateContent>
  <xr:revisionPtr revIDLastSave="0" documentId="13_ncr:1_{1279ED5A-3509-4B68-9A58-90BBC31B0E2C}" xr6:coauthVersionLast="47" xr6:coauthVersionMax="47" xr10:uidLastSave="{00000000-0000-0000-0000-000000000000}"/>
  <bookViews>
    <workbookView xWindow="-120" yWindow="-120" windowWidth="20730" windowHeight="11160" xr2:uid="{ED4599A9-A5ED-4D3E-9335-9C560997777E}"/>
  </bookViews>
  <sheets>
    <sheet name="Sheet1" sheetId="1" r:id="rId1"/>
    <sheet name="#Sheet1 (2)" sheetId="2" r:id="rId2"/>
  </sheets>
  <definedNames>
    <definedName name="_xlnm._FilterDatabase" localSheetId="1" hidden="1">'#Sheet1 (2)'!$C$1:$AM$1</definedName>
    <definedName name="_xlnm._FilterDatabase" localSheetId="0" hidden="1">Sheet1!$C$1:$AM$1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100" i="2" l="1"/>
  <c r="AK1100" i="2"/>
  <c r="AA1100" i="2"/>
  <c r="Z1100" i="2"/>
  <c r="Y1100" i="2"/>
  <c r="X1100" i="2"/>
  <c r="W1100" i="2"/>
  <c r="V1100" i="2"/>
  <c r="U1100" i="2"/>
  <c r="T1100" i="2"/>
  <c r="S1100" i="2"/>
  <c r="R1100" i="2"/>
  <c r="Q1100" i="2"/>
  <c r="E1100" i="2"/>
  <c r="C1100" i="2"/>
  <c r="AL1099" i="2"/>
  <c r="AK1099" i="2"/>
  <c r="AA1099" i="2"/>
  <c r="Z1099" i="2"/>
  <c r="Y1099" i="2"/>
  <c r="X1099" i="2"/>
  <c r="W1099" i="2"/>
  <c r="V1099" i="2"/>
  <c r="U1099" i="2"/>
  <c r="T1099" i="2"/>
  <c r="S1099" i="2"/>
  <c r="R1099" i="2"/>
  <c r="Q1099" i="2"/>
  <c r="E1099" i="2"/>
  <c r="C1099" i="2"/>
  <c r="AL1098" i="2"/>
  <c r="AK1098" i="2"/>
  <c r="AA1098" i="2"/>
  <c r="Z1098" i="2"/>
  <c r="Y1098" i="2"/>
  <c r="X1098" i="2"/>
  <c r="W1098" i="2"/>
  <c r="V1098" i="2"/>
  <c r="U1098" i="2"/>
  <c r="T1098" i="2"/>
  <c r="S1098" i="2"/>
  <c r="R1098" i="2"/>
  <c r="Q1098" i="2"/>
  <c r="E1098" i="2"/>
  <c r="C1098" i="2"/>
  <c r="AL1097" i="2"/>
  <c r="AK1097" i="2"/>
  <c r="AA1097" i="2"/>
  <c r="Z1097" i="2"/>
  <c r="Y1097" i="2"/>
  <c r="X1097" i="2"/>
  <c r="W1097" i="2"/>
  <c r="V1097" i="2"/>
  <c r="U1097" i="2"/>
  <c r="T1097" i="2"/>
  <c r="S1097" i="2"/>
  <c r="R1097" i="2"/>
  <c r="Q1097" i="2"/>
  <c r="E1097" i="2"/>
  <c r="C1097" i="2"/>
  <c r="AL1096" i="2"/>
  <c r="AK1096" i="2"/>
  <c r="AA1096" i="2"/>
  <c r="Z1096" i="2"/>
  <c r="Y1096" i="2"/>
  <c r="X1096" i="2"/>
  <c r="W1096" i="2"/>
  <c r="V1096" i="2"/>
  <c r="U1096" i="2"/>
  <c r="T1096" i="2"/>
  <c r="S1096" i="2"/>
  <c r="R1096" i="2"/>
  <c r="Q1096" i="2"/>
  <c r="E1096" i="2"/>
  <c r="C1096" i="2"/>
  <c r="AL1095" i="2"/>
  <c r="AK1095" i="2"/>
  <c r="AA1095" i="2"/>
  <c r="Z1095" i="2"/>
  <c r="Y1095" i="2"/>
  <c r="X1095" i="2"/>
  <c r="W1095" i="2"/>
  <c r="V1095" i="2"/>
  <c r="U1095" i="2"/>
  <c r="T1095" i="2"/>
  <c r="S1095" i="2"/>
  <c r="R1095" i="2"/>
  <c r="Q1095" i="2"/>
  <c r="E1095" i="2"/>
  <c r="C1095" i="2"/>
  <c r="AL1094" i="2"/>
  <c r="AK1094" i="2"/>
  <c r="AA1094" i="2"/>
  <c r="Z1094" i="2"/>
  <c r="Y1094" i="2"/>
  <c r="X1094" i="2"/>
  <c r="W1094" i="2"/>
  <c r="V1094" i="2"/>
  <c r="U1094" i="2"/>
  <c r="T1094" i="2"/>
  <c r="S1094" i="2"/>
  <c r="R1094" i="2"/>
  <c r="Q1094" i="2"/>
  <c r="E1094" i="2"/>
  <c r="C1094" i="2"/>
  <c r="AL1093" i="2"/>
  <c r="AK1093" i="2"/>
  <c r="AA1093" i="2"/>
  <c r="Z1093" i="2"/>
  <c r="Y1093" i="2"/>
  <c r="X1093" i="2"/>
  <c r="W1093" i="2"/>
  <c r="V1093" i="2"/>
  <c r="U1093" i="2"/>
  <c r="T1093" i="2"/>
  <c r="S1093" i="2"/>
  <c r="R1093" i="2"/>
  <c r="Q1093" i="2"/>
  <c r="E1093" i="2"/>
  <c r="C1093" i="2"/>
  <c r="AL1092" i="2"/>
  <c r="AK1092" i="2"/>
  <c r="AA1092" i="2"/>
  <c r="Z1092" i="2"/>
  <c r="Y1092" i="2"/>
  <c r="X1092" i="2"/>
  <c r="W1092" i="2"/>
  <c r="V1092" i="2"/>
  <c r="U1092" i="2"/>
  <c r="T1092" i="2"/>
  <c r="S1092" i="2"/>
  <c r="R1092" i="2"/>
  <c r="Q1092" i="2"/>
  <c r="E1092" i="2"/>
  <c r="C1092" i="2"/>
  <c r="AL1091" i="2"/>
  <c r="AK1091" i="2"/>
  <c r="AA1091" i="2"/>
  <c r="Z1091" i="2"/>
  <c r="Y1091" i="2"/>
  <c r="X1091" i="2"/>
  <c r="W1091" i="2"/>
  <c r="V1091" i="2"/>
  <c r="U1091" i="2"/>
  <c r="T1091" i="2"/>
  <c r="S1091" i="2"/>
  <c r="R1091" i="2"/>
  <c r="Q1091" i="2"/>
  <c r="E1091" i="2"/>
  <c r="C1091" i="2"/>
  <c r="AL1090" i="2"/>
  <c r="AK1090" i="2"/>
  <c r="AA1090" i="2"/>
  <c r="Z1090" i="2"/>
  <c r="Y1090" i="2"/>
  <c r="X1090" i="2"/>
  <c r="W1090" i="2"/>
  <c r="V1090" i="2"/>
  <c r="U1090" i="2"/>
  <c r="T1090" i="2"/>
  <c r="S1090" i="2"/>
  <c r="R1090" i="2"/>
  <c r="Q1090" i="2"/>
  <c r="E1090" i="2"/>
  <c r="C1090" i="2"/>
  <c r="AL1089" i="2"/>
  <c r="AK1089" i="2"/>
  <c r="AA1089" i="2"/>
  <c r="Z1089" i="2"/>
  <c r="Y1089" i="2"/>
  <c r="X1089" i="2"/>
  <c r="W1089" i="2"/>
  <c r="V1089" i="2"/>
  <c r="U1089" i="2"/>
  <c r="T1089" i="2"/>
  <c r="S1089" i="2"/>
  <c r="R1089" i="2"/>
  <c r="Q1089" i="2"/>
  <c r="E1089" i="2"/>
  <c r="C1089" i="2"/>
  <c r="AL1088" i="2"/>
  <c r="AK1088" i="2"/>
  <c r="AA1088" i="2"/>
  <c r="Z1088" i="2"/>
  <c r="Y1088" i="2"/>
  <c r="X1088" i="2"/>
  <c r="W1088" i="2"/>
  <c r="V1088" i="2"/>
  <c r="U1088" i="2"/>
  <c r="T1088" i="2"/>
  <c r="S1088" i="2"/>
  <c r="R1088" i="2"/>
  <c r="Q1088" i="2"/>
  <c r="E1088" i="2"/>
  <c r="C1088" i="2"/>
  <c r="AL1087" i="2"/>
  <c r="AK1087" i="2"/>
  <c r="AA1087" i="2"/>
  <c r="Z1087" i="2"/>
  <c r="Y1087" i="2"/>
  <c r="X1087" i="2"/>
  <c r="W1087" i="2"/>
  <c r="V1087" i="2"/>
  <c r="U1087" i="2"/>
  <c r="T1087" i="2"/>
  <c r="S1087" i="2"/>
  <c r="R1087" i="2"/>
  <c r="Q1087" i="2"/>
  <c r="E1087" i="2"/>
  <c r="C1087" i="2"/>
  <c r="AL1086" i="2"/>
  <c r="AK1086" i="2"/>
  <c r="AA1086" i="2"/>
  <c r="Z1086" i="2"/>
  <c r="Y1086" i="2"/>
  <c r="X1086" i="2"/>
  <c r="W1086" i="2"/>
  <c r="V1086" i="2"/>
  <c r="U1086" i="2"/>
  <c r="T1086" i="2"/>
  <c r="S1086" i="2"/>
  <c r="R1086" i="2"/>
  <c r="Q1086" i="2"/>
  <c r="E1086" i="2"/>
  <c r="C1086" i="2"/>
  <c r="AL1085" i="2"/>
  <c r="AK1085" i="2"/>
  <c r="AA1085" i="2"/>
  <c r="Z1085" i="2"/>
  <c r="Y1085" i="2"/>
  <c r="X1085" i="2"/>
  <c r="W1085" i="2"/>
  <c r="V1085" i="2"/>
  <c r="U1085" i="2"/>
  <c r="T1085" i="2"/>
  <c r="S1085" i="2"/>
  <c r="R1085" i="2"/>
  <c r="Q1085" i="2"/>
  <c r="E1085" i="2"/>
  <c r="C1085" i="2"/>
  <c r="AL1084" i="2"/>
  <c r="AK1084" i="2"/>
  <c r="AA1084" i="2"/>
  <c r="Z1084" i="2"/>
  <c r="Y1084" i="2"/>
  <c r="X1084" i="2"/>
  <c r="W1084" i="2"/>
  <c r="V1084" i="2"/>
  <c r="U1084" i="2"/>
  <c r="T1084" i="2"/>
  <c r="S1084" i="2"/>
  <c r="R1084" i="2"/>
  <c r="Q1084" i="2"/>
  <c r="E1084" i="2"/>
  <c r="C1084" i="2"/>
  <c r="AL1083" i="2"/>
  <c r="AK1083" i="2"/>
  <c r="AA1083" i="2"/>
  <c r="Z1083" i="2"/>
  <c r="Y1083" i="2"/>
  <c r="X1083" i="2"/>
  <c r="W1083" i="2"/>
  <c r="V1083" i="2"/>
  <c r="U1083" i="2"/>
  <c r="T1083" i="2"/>
  <c r="S1083" i="2"/>
  <c r="R1083" i="2"/>
  <c r="Q1083" i="2"/>
  <c r="E1083" i="2"/>
  <c r="C1083" i="2"/>
  <c r="AL1082" i="2"/>
  <c r="AK1082" i="2"/>
  <c r="AA1082" i="2"/>
  <c r="Z1082" i="2"/>
  <c r="Y1082" i="2"/>
  <c r="X1082" i="2"/>
  <c r="W1082" i="2"/>
  <c r="V1082" i="2"/>
  <c r="U1082" i="2"/>
  <c r="T1082" i="2"/>
  <c r="S1082" i="2"/>
  <c r="R1082" i="2"/>
  <c r="Q1082" i="2"/>
  <c r="E1082" i="2"/>
  <c r="C1082" i="2"/>
  <c r="AL1081" i="2"/>
  <c r="AK1081" i="2"/>
  <c r="AA1081" i="2"/>
  <c r="Z1081" i="2"/>
  <c r="Y1081" i="2"/>
  <c r="X1081" i="2"/>
  <c r="W1081" i="2"/>
  <c r="V1081" i="2"/>
  <c r="U1081" i="2"/>
  <c r="T1081" i="2"/>
  <c r="S1081" i="2"/>
  <c r="R1081" i="2"/>
  <c r="Q1081" i="2"/>
  <c r="E1081" i="2"/>
  <c r="C1081" i="2"/>
  <c r="AL1080" i="2"/>
  <c r="AK1080" i="2"/>
  <c r="AA1080" i="2"/>
  <c r="Z1080" i="2"/>
  <c r="Y1080" i="2"/>
  <c r="X1080" i="2"/>
  <c r="W1080" i="2"/>
  <c r="V1080" i="2"/>
  <c r="U1080" i="2"/>
  <c r="T1080" i="2"/>
  <c r="S1080" i="2"/>
  <c r="R1080" i="2"/>
  <c r="Q1080" i="2"/>
  <c r="E1080" i="2"/>
  <c r="C1080" i="2"/>
  <c r="AL1079" i="2"/>
  <c r="AK1079" i="2"/>
  <c r="AA1079" i="2"/>
  <c r="Z1079" i="2"/>
  <c r="Y1079" i="2"/>
  <c r="X1079" i="2"/>
  <c r="W1079" i="2"/>
  <c r="V1079" i="2"/>
  <c r="U1079" i="2"/>
  <c r="T1079" i="2"/>
  <c r="S1079" i="2"/>
  <c r="R1079" i="2"/>
  <c r="Q1079" i="2"/>
  <c r="E1079" i="2"/>
  <c r="C1079" i="2"/>
  <c r="AL1078" i="2"/>
  <c r="AK1078" i="2"/>
  <c r="AA1078" i="2"/>
  <c r="Z1078" i="2"/>
  <c r="Y1078" i="2"/>
  <c r="X1078" i="2"/>
  <c r="W1078" i="2"/>
  <c r="V1078" i="2"/>
  <c r="U1078" i="2"/>
  <c r="T1078" i="2"/>
  <c r="S1078" i="2"/>
  <c r="R1078" i="2"/>
  <c r="Q1078" i="2"/>
  <c r="E1078" i="2"/>
  <c r="C1078" i="2"/>
  <c r="AL1077" i="2"/>
  <c r="AK1077" i="2"/>
  <c r="AA1077" i="2"/>
  <c r="Z1077" i="2"/>
  <c r="Y1077" i="2"/>
  <c r="X1077" i="2"/>
  <c r="W1077" i="2"/>
  <c r="V1077" i="2"/>
  <c r="U1077" i="2"/>
  <c r="T1077" i="2"/>
  <c r="S1077" i="2"/>
  <c r="R1077" i="2"/>
  <c r="Q1077" i="2"/>
  <c r="E1077" i="2"/>
  <c r="C1077" i="2"/>
  <c r="AL1076" i="2"/>
  <c r="AK1076" i="2"/>
  <c r="AA1076" i="2"/>
  <c r="Z1076" i="2"/>
  <c r="Y1076" i="2"/>
  <c r="X1076" i="2"/>
  <c r="W1076" i="2"/>
  <c r="U1076" i="2"/>
  <c r="T1076" i="2"/>
  <c r="S1076" i="2"/>
  <c r="R1076" i="2"/>
  <c r="Q1076" i="2"/>
  <c r="E1076" i="2"/>
  <c r="C1076" i="2"/>
  <c r="AL1075" i="2"/>
  <c r="AK1075" i="2"/>
  <c r="AA1075" i="2"/>
  <c r="Z1075" i="2"/>
  <c r="Y1075" i="2"/>
  <c r="X1075" i="2"/>
  <c r="W1075" i="2"/>
  <c r="U1075" i="2"/>
  <c r="T1075" i="2"/>
  <c r="S1075" i="2"/>
  <c r="R1075" i="2"/>
  <c r="Q1075" i="2"/>
  <c r="E1075" i="2"/>
  <c r="C1075" i="2"/>
  <c r="AL1074" i="2"/>
  <c r="AK1074" i="2"/>
  <c r="AA1074" i="2"/>
  <c r="Z1074" i="2"/>
  <c r="Y1074" i="2"/>
  <c r="X1074" i="2"/>
  <c r="W1074" i="2"/>
  <c r="U1074" i="2"/>
  <c r="T1074" i="2"/>
  <c r="S1074" i="2"/>
  <c r="R1074" i="2"/>
  <c r="Q1074" i="2"/>
  <c r="E1074" i="2"/>
  <c r="C1074" i="2"/>
  <c r="AL1073" i="2"/>
  <c r="AK1073" i="2"/>
  <c r="AA1073" i="2"/>
  <c r="Z1073" i="2"/>
  <c r="Y1073" i="2"/>
  <c r="X1073" i="2"/>
  <c r="W1073" i="2"/>
  <c r="U1073" i="2"/>
  <c r="T1073" i="2"/>
  <c r="S1073" i="2"/>
  <c r="R1073" i="2"/>
  <c r="Q1073" i="2"/>
  <c r="E1073" i="2"/>
  <c r="C1073" i="2"/>
  <c r="AL1072" i="2"/>
  <c r="AK1072" i="2"/>
  <c r="AA1072" i="2"/>
  <c r="Z1072" i="2"/>
  <c r="Y1072" i="2"/>
  <c r="X1072" i="2"/>
  <c r="W1072" i="2"/>
  <c r="U1072" i="2"/>
  <c r="T1072" i="2"/>
  <c r="S1072" i="2"/>
  <c r="R1072" i="2"/>
  <c r="Q1072" i="2"/>
  <c r="E1072" i="2"/>
  <c r="C1072" i="2"/>
  <c r="AL1071" i="2"/>
  <c r="AK1071" i="2"/>
  <c r="AA1071" i="2"/>
  <c r="Z1071" i="2"/>
  <c r="Y1071" i="2"/>
  <c r="X1071" i="2"/>
  <c r="W1071" i="2"/>
  <c r="U1071" i="2"/>
  <c r="T1071" i="2"/>
  <c r="S1071" i="2"/>
  <c r="R1071" i="2"/>
  <c r="Q1071" i="2"/>
  <c r="E1071" i="2"/>
  <c r="C1071" i="2"/>
  <c r="AL1070" i="2"/>
  <c r="AK1070" i="2"/>
  <c r="AA1070" i="2"/>
  <c r="Z1070" i="2"/>
  <c r="Y1070" i="2"/>
  <c r="X1070" i="2"/>
  <c r="W1070" i="2"/>
  <c r="U1070" i="2"/>
  <c r="T1070" i="2"/>
  <c r="S1070" i="2"/>
  <c r="R1070" i="2"/>
  <c r="Q1070" i="2"/>
  <c r="E1070" i="2"/>
  <c r="C1070" i="2"/>
  <c r="AL1069" i="2"/>
  <c r="AK1069" i="2"/>
  <c r="AA1069" i="2"/>
  <c r="Z1069" i="2"/>
  <c r="Y1069" i="2"/>
  <c r="X1069" i="2"/>
  <c r="W1069" i="2"/>
  <c r="U1069" i="2"/>
  <c r="T1069" i="2"/>
  <c r="S1069" i="2"/>
  <c r="R1069" i="2"/>
  <c r="Q1069" i="2"/>
  <c r="E1069" i="2"/>
  <c r="C1069" i="2"/>
  <c r="AL1068" i="2"/>
  <c r="AK1068" i="2"/>
  <c r="AA1068" i="2"/>
  <c r="Z1068" i="2"/>
  <c r="Y1068" i="2"/>
  <c r="X1068" i="2"/>
  <c r="W1068" i="2"/>
  <c r="U1068" i="2"/>
  <c r="T1068" i="2"/>
  <c r="S1068" i="2"/>
  <c r="R1068" i="2"/>
  <c r="Q1068" i="2"/>
  <c r="E1068" i="2"/>
  <c r="C1068" i="2"/>
  <c r="AL1067" i="2"/>
  <c r="AK1067" i="2"/>
  <c r="AA1067" i="2"/>
  <c r="Z1067" i="2"/>
  <c r="Y1067" i="2"/>
  <c r="X1067" i="2"/>
  <c r="W1067" i="2"/>
  <c r="U1067" i="2"/>
  <c r="T1067" i="2"/>
  <c r="S1067" i="2"/>
  <c r="R1067" i="2"/>
  <c r="Q1067" i="2"/>
  <c r="E1067" i="2"/>
  <c r="C1067" i="2"/>
  <c r="AL1066" i="2"/>
  <c r="AK1066" i="2"/>
  <c r="AA1066" i="2"/>
  <c r="Z1066" i="2"/>
  <c r="Y1066" i="2"/>
  <c r="X1066" i="2"/>
  <c r="W1066" i="2"/>
  <c r="U1066" i="2"/>
  <c r="T1066" i="2"/>
  <c r="S1066" i="2"/>
  <c r="R1066" i="2"/>
  <c r="Q1066" i="2"/>
  <c r="E1066" i="2"/>
  <c r="C1066" i="2"/>
  <c r="AL1065" i="2"/>
  <c r="AK1065" i="2"/>
  <c r="AA1065" i="2"/>
  <c r="Z1065" i="2"/>
  <c r="Y1065" i="2"/>
  <c r="X1065" i="2"/>
  <c r="W1065" i="2"/>
  <c r="U1065" i="2"/>
  <c r="T1065" i="2"/>
  <c r="S1065" i="2"/>
  <c r="R1065" i="2"/>
  <c r="Q1065" i="2"/>
  <c r="E1065" i="2"/>
  <c r="C1065" i="2"/>
  <c r="AL1064" i="2"/>
  <c r="AK1064" i="2"/>
  <c r="AA1064" i="2"/>
  <c r="Z1064" i="2"/>
  <c r="Y1064" i="2"/>
  <c r="X1064" i="2"/>
  <c r="W1064" i="2"/>
  <c r="U1064" i="2"/>
  <c r="T1064" i="2"/>
  <c r="S1064" i="2"/>
  <c r="R1064" i="2"/>
  <c r="Q1064" i="2"/>
  <c r="E1064" i="2"/>
  <c r="C1064" i="2"/>
  <c r="AL1063" i="2"/>
  <c r="AK1063" i="2"/>
  <c r="AA1063" i="2"/>
  <c r="Z1063" i="2"/>
  <c r="Y1063" i="2"/>
  <c r="X1063" i="2"/>
  <c r="W1063" i="2"/>
  <c r="U1063" i="2"/>
  <c r="T1063" i="2"/>
  <c r="S1063" i="2"/>
  <c r="R1063" i="2"/>
  <c r="Q1063" i="2"/>
  <c r="E1063" i="2"/>
  <c r="C1063" i="2"/>
  <c r="AL1062" i="2"/>
  <c r="AK1062" i="2"/>
  <c r="AA1062" i="2"/>
  <c r="Z1062" i="2"/>
  <c r="Y1062" i="2"/>
  <c r="X1062" i="2"/>
  <c r="W1062" i="2"/>
  <c r="U1062" i="2"/>
  <c r="T1062" i="2"/>
  <c r="S1062" i="2"/>
  <c r="R1062" i="2"/>
  <c r="Q1062" i="2"/>
  <c r="E1062" i="2"/>
  <c r="C1062" i="2"/>
  <c r="AL1061" i="2"/>
  <c r="AK1061" i="2"/>
  <c r="AA1061" i="2"/>
  <c r="Z1061" i="2"/>
  <c r="Y1061" i="2"/>
  <c r="X1061" i="2"/>
  <c r="W1061" i="2"/>
  <c r="U1061" i="2"/>
  <c r="T1061" i="2"/>
  <c r="S1061" i="2"/>
  <c r="R1061" i="2"/>
  <c r="Q1061" i="2"/>
  <c r="E1061" i="2"/>
  <c r="C1061" i="2"/>
  <c r="AL1060" i="2"/>
  <c r="AK1060" i="2"/>
  <c r="AA1060" i="2"/>
  <c r="Z1060" i="2"/>
  <c r="Y1060" i="2"/>
  <c r="X1060" i="2"/>
  <c r="W1060" i="2"/>
  <c r="U1060" i="2"/>
  <c r="T1060" i="2"/>
  <c r="S1060" i="2"/>
  <c r="R1060" i="2"/>
  <c r="Q1060" i="2"/>
  <c r="E1060" i="2"/>
  <c r="C1060" i="2"/>
  <c r="AL1059" i="2"/>
  <c r="AK1059" i="2"/>
  <c r="AA1059" i="2"/>
  <c r="Z1059" i="2"/>
  <c r="Y1059" i="2"/>
  <c r="X1059" i="2"/>
  <c r="W1059" i="2"/>
  <c r="U1059" i="2"/>
  <c r="T1059" i="2"/>
  <c r="S1059" i="2"/>
  <c r="R1059" i="2"/>
  <c r="Q1059" i="2"/>
  <c r="E1059" i="2"/>
  <c r="C1059" i="2"/>
  <c r="AL1058" i="2"/>
  <c r="AK1058" i="2"/>
  <c r="AA1058" i="2"/>
  <c r="Z1058" i="2"/>
  <c r="Y1058" i="2"/>
  <c r="X1058" i="2"/>
  <c r="W1058" i="2"/>
  <c r="U1058" i="2"/>
  <c r="T1058" i="2"/>
  <c r="S1058" i="2"/>
  <c r="R1058" i="2"/>
  <c r="Q1058" i="2"/>
  <c r="E1058" i="2"/>
  <c r="C1058" i="2"/>
  <c r="AL1057" i="2"/>
  <c r="AK1057" i="2"/>
  <c r="AA1057" i="2"/>
  <c r="Z1057" i="2"/>
  <c r="Y1057" i="2"/>
  <c r="X1057" i="2"/>
  <c r="W1057" i="2"/>
  <c r="U1057" i="2"/>
  <c r="T1057" i="2"/>
  <c r="S1057" i="2"/>
  <c r="R1057" i="2"/>
  <c r="Q1057" i="2"/>
  <c r="E1057" i="2"/>
  <c r="C1057" i="2"/>
  <c r="AL1056" i="2"/>
  <c r="AK1056" i="2"/>
  <c r="AA1056" i="2"/>
  <c r="Z1056" i="2"/>
  <c r="Y1056" i="2"/>
  <c r="X1056" i="2"/>
  <c r="W1056" i="2"/>
  <c r="U1056" i="2"/>
  <c r="T1056" i="2"/>
  <c r="S1056" i="2"/>
  <c r="R1056" i="2"/>
  <c r="Q1056" i="2"/>
  <c r="E1056" i="2"/>
  <c r="C1056" i="2"/>
  <c r="AL1055" i="2"/>
  <c r="AK1055" i="2"/>
  <c r="AA1055" i="2"/>
  <c r="Z1055" i="2"/>
  <c r="Y1055" i="2"/>
  <c r="X1055" i="2"/>
  <c r="W1055" i="2"/>
  <c r="U1055" i="2"/>
  <c r="T1055" i="2"/>
  <c r="S1055" i="2"/>
  <c r="R1055" i="2"/>
  <c r="Q1055" i="2"/>
  <c r="E1055" i="2"/>
  <c r="C1055" i="2"/>
  <c r="AL1054" i="2"/>
  <c r="AK1054" i="2"/>
  <c r="AA1054" i="2"/>
  <c r="Z1054" i="2"/>
  <c r="Y1054" i="2"/>
  <c r="X1054" i="2"/>
  <c r="W1054" i="2"/>
  <c r="U1054" i="2"/>
  <c r="T1054" i="2"/>
  <c r="S1054" i="2"/>
  <c r="R1054" i="2"/>
  <c r="Q1054" i="2"/>
  <c r="E1054" i="2"/>
  <c r="C1054" i="2"/>
  <c r="AL1053" i="2"/>
  <c r="AK1053" i="2"/>
  <c r="AA1053" i="2"/>
  <c r="Z1053" i="2"/>
  <c r="Y1053" i="2"/>
  <c r="X1053" i="2"/>
  <c r="W1053" i="2"/>
  <c r="U1053" i="2"/>
  <c r="T1053" i="2"/>
  <c r="S1053" i="2"/>
  <c r="R1053" i="2"/>
  <c r="Q1053" i="2"/>
  <c r="E1053" i="2"/>
  <c r="C1053" i="2"/>
  <c r="AL1052" i="2"/>
  <c r="AK1052" i="2"/>
  <c r="AA1052" i="2"/>
  <c r="Z1052" i="2"/>
  <c r="Y1052" i="2"/>
  <c r="X1052" i="2"/>
  <c r="W1052" i="2"/>
  <c r="U1052" i="2"/>
  <c r="T1052" i="2"/>
  <c r="S1052" i="2"/>
  <c r="R1052" i="2"/>
  <c r="Q1052" i="2"/>
  <c r="E1052" i="2"/>
  <c r="C1052" i="2"/>
  <c r="AL1051" i="2"/>
  <c r="AK1051" i="2"/>
  <c r="AA1051" i="2"/>
  <c r="Z1051" i="2"/>
  <c r="Y1051" i="2"/>
  <c r="X1051" i="2"/>
  <c r="W1051" i="2"/>
  <c r="U1051" i="2"/>
  <c r="T1051" i="2"/>
  <c r="S1051" i="2"/>
  <c r="R1051" i="2"/>
  <c r="Q1051" i="2"/>
  <c r="E1051" i="2"/>
  <c r="C1051" i="2"/>
  <c r="AL1050" i="2"/>
  <c r="AK1050" i="2"/>
  <c r="AA1050" i="2"/>
  <c r="Z1050" i="2"/>
  <c r="Y1050" i="2"/>
  <c r="X1050" i="2"/>
  <c r="W1050" i="2"/>
  <c r="U1050" i="2"/>
  <c r="T1050" i="2"/>
  <c r="S1050" i="2"/>
  <c r="R1050" i="2"/>
  <c r="Q1050" i="2"/>
  <c r="E1050" i="2"/>
  <c r="C1050" i="2"/>
  <c r="AL1049" i="2"/>
  <c r="AK1049" i="2"/>
  <c r="AA1049" i="2"/>
  <c r="Z1049" i="2"/>
  <c r="Y1049" i="2"/>
  <c r="X1049" i="2"/>
  <c r="W1049" i="2"/>
  <c r="U1049" i="2"/>
  <c r="T1049" i="2"/>
  <c r="S1049" i="2"/>
  <c r="R1049" i="2"/>
  <c r="Q1049" i="2"/>
  <c r="E1049" i="2"/>
  <c r="C1049" i="2"/>
  <c r="AL1048" i="2"/>
  <c r="AK1048" i="2"/>
  <c r="AA1048" i="2"/>
  <c r="Z1048" i="2"/>
  <c r="Y1048" i="2"/>
  <c r="X1048" i="2"/>
  <c r="W1048" i="2"/>
  <c r="U1048" i="2"/>
  <c r="T1048" i="2"/>
  <c r="S1048" i="2"/>
  <c r="R1048" i="2"/>
  <c r="Q1048" i="2"/>
  <c r="E1048" i="2"/>
  <c r="C1048" i="2"/>
  <c r="AL1047" i="2"/>
  <c r="AK1047" i="2"/>
  <c r="AA1047" i="2"/>
  <c r="Z1047" i="2"/>
  <c r="Y1047" i="2"/>
  <c r="X1047" i="2"/>
  <c r="W1047" i="2"/>
  <c r="U1047" i="2"/>
  <c r="T1047" i="2"/>
  <c r="S1047" i="2"/>
  <c r="R1047" i="2"/>
  <c r="Q1047" i="2"/>
  <c r="E1047" i="2"/>
  <c r="C1047" i="2"/>
  <c r="AL1046" i="2"/>
  <c r="AK1046" i="2"/>
  <c r="AA1046" i="2"/>
  <c r="Z1046" i="2"/>
  <c r="Y1046" i="2"/>
  <c r="X1046" i="2"/>
  <c r="W1046" i="2"/>
  <c r="U1046" i="2"/>
  <c r="T1046" i="2"/>
  <c r="S1046" i="2"/>
  <c r="R1046" i="2"/>
  <c r="Q1046" i="2"/>
  <c r="E1046" i="2"/>
  <c r="C1046" i="2"/>
  <c r="AL1045" i="2"/>
  <c r="AK1045" i="2"/>
  <c r="AA1045" i="2"/>
  <c r="Z1045" i="2"/>
  <c r="Y1045" i="2"/>
  <c r="X1045" i="2"/>
  <c r="W1045" i="2"/>
  <c r="U1045" i="2"/>
  <c r="T1045" i="2"/>
  <c r="S1045" i="2"/>
  <c r="R1045" i="2"/>
  <c r="Q1045" i="2"/>
  <c r="E1045" i="2"/>
  <c r="C1045" i="2"/>
  <c r="AL1044" i="2"/>
  <c r="AK1044" i="2"/>
  <c r="AA1044" i="2"/>
  <c r="Z1044" i="2"/>
  <c r="Y1044" i="2"/>
  <c r="X1044" i="2"/>
  <c r="W1044" i="2"/>
  <c r="U1044" i="2"/>
  <c r="T1044" i="2"/>
  <c r="S1044" i="2"/>
  <c r="R1044" i="2"/>
  <c r="Q1044" i="2"/>
  <c r="E1044" i="2"/>
  <c r="C1044" i="2"/>
  <c r="AL1043" i="2"/>
  <c r="AK1043" i="2"/>
  <c r="AA1043" i="2"/>
  <c r="Z1043" i="2"/>
  <c r="Y1043" i="2"/>
  <c r="X1043" i="2"/>
  <c r="W1043" i="2"/>
  <c r="U1043" i="2"/>
  <c r="T1043" i="2"/>
  <c r="S1043" i="2"/>
  <c r="R1043" i="2"/>
  <c r="Q1043" i="2"/>
  <c r="E1043" i="2"/>
  <c r="C1043" i="2"/>
  <c r="AL1042" i="2"/>
  <c r="AK1042" i="2"/>
  <c r="AA1042" i="2"/>
  <c r="Z1042" i="2"/>
  <c r="Y1042" i="2"/>
  <c r="X1042" i="2"/>
  <c r="W1042" i="2"/>
  <c r="U1042" i="2"/>
  <c r="T1042" i="2"/>
  <c r="S1042" i="2"/>
  <c r="R1042" i="2"/>
  <c r="Q1042" i="2"/>
  <c r="E1042" i="2"/>
  <c r="C1042" i="2"/>
  <c r="AL1041" i="2"/>
  <c r="AK1041" i="2"/>
  <c r="AA1041" i="2"/>
  <c r="Z1041" i="2"/>
  <c r="Y1041" i="2"/>
  <c r="X1041" i="2"/>
  <c r="W1041" i="2"/>
  <c r="U1041" i="2"/>
  <c r="T1041" i="2"/>
  <c r="S1041" i="2"/>
  <c r="R1041" i="2"/>
  <c r="Q1041" i="2"/>
  <c r="E1041" i="2"/>
  <c r="C1041" i="2"/>
  <c r="AL1040" i="2"/>
  <c r="AK1040" i="2"/>
  <c r="AA1040" i="2"/>
  <c r="Z1040" i="2"/>
  <c r="Y1040" i="2"/>
  <c r="X1040" i="2"/>
  <c r="W1040" i="2"/>
  <c r="U1040" i="2"/>
  <c r="T1040" i="2"/>
  <c r="S1040" i="2"/>
  <c r="R1040" i="2"/>
  <c r="Q1040" i="2"/>
  <c r="E1040" i="2"/>
  <c r="C1040" i="2"/>
  <c r="AL1039" i="2"/>
  <c r="AK1039" i="2"/>
  <c r="AA1039" i="2"/>
  <c r="Z1039" i="2"/>
  <c r="Y1039" i="2"/>
  <c r="X1039" i="2"/>
  <c r="W1039" i="2"/>
  <c r="U1039" i="2"/>
  <c r="T1039" i="2"/>
  <c r="S1039" i="2"/>
  <c r="R1039" i="2"/>
  <c r="Q1039" i="2"/>
  <c r="E1039" i="2"/>
  <c r="C1039" i="2"/>
  <c r="AL1038" i="2"/>
  <c r="AK1038" i="2"/>
  <c r="AA1038" i="2"/>
  <c r="Z1038" i="2"/>
  <c r="Y1038" i="2"/>
  <c r="X1038" i="2"/>
  <c r="W1038" i="2"/>
  <c r="U1038" i="2"/>
  <c r="T1038" i="2"/>
  <c r="S1038" i="2"/>
  <c r="R1038" i="2"/>
  <c r="Q1038" i="2"/>
  <c r="E1038" i="2"/>
  <c r="C1038" i="2"/>
  <c r="AL1037" i="2"/>
  <c r="AK1037" i="2"/>
  <c r="AA1037" i="2"/>
  <c r="Z1037" i="2"/>
  <c r="Y1037" i="2"/>
  <c r="X1037" i="2"/>
  <c r="W1037" i="2"/>
  <c r="U1037" i="2"/>
  <c r="T1037" i="2"/>
  <c r="S1037" i="2"/>
  <c r="R1037" i="2"/>
  <c r="Q1037" i="2"/>
  <c r="E1037" i="2"/>
  <c r="C1037" i="2"/>
  <c r="AL1035" i="2"/>
  <c r="AK1035" i="2"/>
  <c r="AA1035" i="2"/>
  <c r="Z1035" i="2"/>
  <c r="Y1035" i="2"/>
  <c r="X1035" i="2"/>
  <c r="W1035" i="2"/>
  <c r="V1035" i="2"/>
  <c r="U1035" i="2"/>
  <c r="T1035" i="2"/>
  <c r="S1035" i="2"/>
  <c r="R1035" i="2"/>
  <c r="Q1035" i="2"/>
  <c r="E1035" i="2"/>
  <c r="C1035" i="2"/>
  <c r="AL1034" i="2"/>
  <c r="AK1034" i="2"/>
  <c r="AA1034" i="2"/>
  <c r="Z1034" i="2"/>
  <c r="Y1034" i="2"/>
  <c r="X1034" i="2"/>
  <c r="W1034" i="2"/>
  <c r="V1034" i="2"/>
  <c r="U1034" i="2"/>
  <c r="T1034" i="2"/>
  <c r="S1034" i="2"/>
  <c r="R1034" i="2"/>
  <c r="Q1034" i="2"/>
  <c r="E1034" i="2"/>
  <c r="C1034" i="2"/>
  <c r="AL1033" i="2"/>
  <c r="AK1033" i="2"/>
  <c r="AA1033" i="2"/>
  <c r="Z1033" i="2"/>
  <c r="Y1033" i="2"/>
  <c r="X1033" i="2"/>
  <c r="W1033" i="2"/>
  <c r="V1033" i="2"/>
  <c r="U1033" i="2"/>
  <c r="T1033" i="2"/>
  <c r="S1033" i="2"/>
  <c r="R1033" i="2"/>
  <c r="Q1033" i="2"/>
  <c r="E1033" i="2"/>
  <c r="C1033" i="2"/>
  <c r="AL1032" i="2"/>
  <c r="AK1032" i="2"/>
  <c r="AA1032" i="2"/>
  <c r="Z1032" i="2"/>
  <c r="Y1032" i="2"/>
  <c r="X1032" i="2"/>
  <c r="W1032" i="2"/>
  <c r="V1032" i="2"/>
  <c r="U1032" i="2"/>
  <c r="T1032" i="2"/>
  <c r="S1032" i="2"/>
  <c r="R1032" i="2"/>
  <c r="Q1032" i="2"/>
  <c r="E1032" i="2"/>
  <c r="C1032" i="2"/>
  <c r="AL1031" i="2"/>
  <c r="AK1031" i="2"/>
  <c r="AA1031" i="2"/>
  <c r="Z1031" i="2"/>
  <c r="Y1031" i="2"/>
  <c r="X1031" i="2"/>
  <c r="W1031" i="2"/>
  <c r="V1031" i="2"/>
  <c r="U1031" i="2"/>
  <c r="T1031" i="2"/>
  <c r="S1031" i="2"/>
  <c r="R1031" i="2"/>
  <c r="Q1031" i="2"/>
  <c r="E1031" i="2"/>
  <c r="C1031" i="2"/>
  <c r="AL1030" i="2"/>
  <c r="AK1030" i="2"/>
  <c r="AA1030" i="2"/>
  <c r="Z1030" i="2"/>
  <c r="Y1030" i="2"/>
  <c r="X1030" i="2"/>
  <c r="W1030" i="2"/>
  <c r="V1030" i="2"/>
  <c r="U1030" i="2"/>
  <c r="T1030" i="2"/>
  <c r="S1030" i="2"/>
  <c r="R1030" i="2"/>
  <c r="Q1030" i="2"/>
  <c r="E1030" i="2"/>
  <c r="C1030" i="2"/>
  <c r="AL1029" i="2"/>
  <c r="AK1029" i="2"/>
  <c r="AA1029" i="2"/>
  <c r="Z1029" i="2"/>
  <c r="Y1029" i="2"/>
  <c r="X1029" i="2"/>
  <c r="W1029" i="2"/>
  <c r="V1029" i="2"/>
  <c r="U1029" i="2"/>
  <c r="T1029" i="2"/>
  <c r="S1029" i="2"/>
  <c r="R1029" i="2"/>
  <c r="Q1029" i="2"/>
  <c r="E1029" i="2"/>
  <c r="C1029" i="2"/>
  <c r="AL1028" i="2"/>
  <c r="AK1028" i="2"/>
  <c r="AA1028" i="2"/>
  <c r="Z1028" i="2"/>
  <c r="Y1028" i="2"/>
  <c r="X1028" i="2"/>
  <c r="W1028" i="2"/>
  <c r="V1028" i="2"/>
  <c r="U1028" i="2"/>
  <c r="T1028" i="2"/>
  <c r="S1028" i="2"/>
  <c r="R1028" i="2"/>
  <c r="Q1028" i="2"/>
  <c r="E1028" i="2"/>
  <c r="C1028" i="2"/>
  <c r="AL1027" i="2"/>
  <c r="AK1027" i="2"/>
  <c r="AA1027" i="2"/>
  <c r="Z1027" i="2"/>
  <c r="Y1027" i="2"/>
  <c r="X1027" i="2"/>
  <c r="W1027" i="2"/>
  <c r="V1027" i="2"/>
  <c r="U1027" i="2"/>
  <c r="T1027" i="2"/>
  <c r="S1027" i="2"/>
  <c r="R1027" i="2"/>
  <c r="Q1027" i="2"/>
  <c r="E1027" i="2"/>
  <c r="C1027" i="2"/>
  <c r="AL1026" i="2"/>
  <c r="AK1026" i="2"/>
  <c r="AA1026" i="2"/>
  <c r="Z1026" i="2"/>
  <c r="Y1026" i="2"/>
  <c r="X1026" i="2"/>
  <c r="W1026" i="2"/>
  <c r="V1026" i="2"/>
  <c r="U1026" i="2"/>
  <c r="T1026" i="2"/>
  <c r="S1026" i="2"/>
  <c r="R1026" i="2"/>
  <c r="Q1026" i="2"/>
  <c r="E1026" i="2"/>
  <c r="C1026" i="2"/>
  <c r="AL1025" i="2"/>
  <c r="AK1025" i="2"/>
  <c r="AA1025" i="2"/>
  <c r="Z1025" i="2"/>
  <c r="Y1025" i="2"/>
  <c r="X1025" i="2"/>
  <c r="W1025" i="2"/>
  <c r="V1025" i="2"/>
  <c r="U1025" i="2"/>
  <c r="T1025" i="2"/>
  <c r="S1025" i="2"/>
  <c r="R1025" i="2"/>
  <c r="Q1025" i="2"/>
  <c r="E1025" i="2"/>
  <c r="C1025" i="2"/>
  <c r="AL1024" i="2"/>
  <c r="AK1024" i="2"/>
  <c r="AA1024" i="2"/>
  <c r="Z1024" i="2"/>
  <c r="Y1024" i="2"/>
  <c r="X1024" i="2"/>
  <c r="W1024" i="2"/>
  <c r="V1024" i="2"/>
  <c r="U1024" i="2"/>
  <c r="T1024" i="2"/>
  <c r="S1024" i="2"/>
  <c r="R1024" i="2"/>
  <c r="Q1024" i="2"/>
  <c r="E1024" i="2"/>
  <c r="C1024" i="2"/>
  <c r="AL1023" i="2"/>
  <c r="AK1023" i="2"/>
  <c r="AA1023" i="2"/>
  <c r="Z1023" i="2"/>
  <c r="Y1023" i="2"/>
  <c r="X1023" i="2"/>
  <c r="W1023" i="2"/>
  <c r="V1023" i="2"/>
  <c r="U1023" i="2"/>
  <c r="T1023" i="2"/>
  <c r="S1023" i="2"/>
  <c r="R1023" i="2"/>
  <c r="Q1023" i="2"/>
  <c r="E1023" i="2"/>
  <c r="C1023" i="2"/>
  <c r="AL1022" i="2"/>
  <c r="AK1022" i="2"/>
  <c r="AA1022" i="2"/>
  <c r="Z1022" i="2"/>
  <c r="Y1022" i="2"/>
  <c r="X1022" i="2"/>
  <c r="W1022" i="2"/>
  <c r="V1022" i="2"/>
  <c r="U1022" i="2"/>
  <c r="T1022" i="2"/>
  <c r="S1022" i="2"/>
  <c r="R1022" i="2"/>
  <c r="Q1022" i="2"/>
  <c r="E1022" i="2"/>
  <c r="C1022" i="2"/>
  <c r="AL1021" i="2"/>
  <c r="AK1021" i="2"/>
  <c r="AA1021" i="2"/>
  <c r="Z1021" i="2"/>
  <c r="Y1021" i="2"/>
  <c r="X1021" i="2"/>
  <c r="W1021" i="2"/>
  <c r="V1021" i="2"/>
  <c r="U1021" i="2"/>
  <c r="T1021" i="2"/>
  <c r="S1021" i="2"/>
  <c r="R1021" i="2"/>
  <c r="Q1021" i="2"/>
  <c r="E1021" i="2"/>
  <c r="C1021" i="2"/>
  <c r="AL1020" i="2"/>
  <c r="AK1020" i="2"/>
  <c r="AA1020" i="2"/>
  <c r="Z1020" i="2"/>
  <c r="Y1020" i="2"/>
  <c r="X1020" i="2"/>
  <c r="W1020" i="2"/>
  <c r="V1020" i="2"/>
  <c r="U1020" i="2"/>
  <c r="T1020" i="2"/>
  <c r="S1020" i="2"/>
  <c r="R1020" i="2"/>
  <c r="Q1020" i="2"/>
  <c r="E1020" i="2"/>
  <c r="C1020" i="2"/>
  <c r="AL1019" i="2"/>
  <c r="AK1019" i="2"/>
  <c r="AA1019" i="2"/>
  <c r="Z1019" i="2"/>
  <c r="Y1019" i="2"/>
  <c r="X1019" i="2"/>
  <c r="W1019" i="2"/>
  <c r="V1019" i="2"/>
  <c r="U1019" i="2"/>
  <c r="T1019" i="2"/>
  <c r="S1019" i="2"/>
  <c r="R1019" i="2"/>
  <c r="Q1019" i="2"/>
  <c r="E1019" i="2"/>
  <c r="C1019" i="2"/>
  <c r="AL1018" i="2"/>
  <c r="AK1018" i="2"/>
  <c r="AA1018" i="2"/>
  <c r="Z1018" i="2"/>
  <c r="Y1018" i="2"/>
  <c r="X1018" i="2"/>
  <c r="W1018" i="2"/>
  <c r="V1018" i="2"/>
  <c r="U1018" i="2"/>
  <c r="T1018" i="2"/>
  <c r="S1018" i="2"/>
  <c r="R1018" i="2"/>
  <c r="Q1018" i="2"/>
  <c r="E1018" i="2"/>
  <c r="C1018" i="2"/>
  <c r="AL1017" i="2"/>
  <c r="AK1017" i="2"/>
  <c r="AA1017" i="2"/>
  <c r="Z1017" i="2"/>
  <c r="Y1017" i="2"/>
  <c r="X1017" i="2"/>
  <c r="W1017" i="2"/>
  <c r="V1017" i="2"/>
  <c r="U1017" i="2"/>
  <c r="T1017" i="2"/>
  <c r="S1017" i="2"/>
  <c r="R1017" i="2"/>
  <c r="Q1017" i="2"/>
  <c r="E1017" i="2"/>
  <c r="C1017" i="2"/>
  <c r="AL1016" i="2"/>
  <c r="AK1016" i="2"/>
  <c r="AA1016" i="2"/>
  <c r="Z1016" i="2"/>
  <c r="Y1016" i="2"/>
  <c r="X1016" i="2"/>
  <c r="W1016" i="2"/>
  <c r="V1016" i="2"/>
  <c r="U1016" i="2"/>
  <c r="T1016" i="2"/>
  <c r="S1016" i="2"/>
  <c r="R1016" i="2"/>
  <c r="Q1016" i="2"/>
  <c r="E1016" i="2"/>
  <c r="C1016" i="2"/>
  <c r="AL1015" i="2"/>
  <c r="AK1015" i="2"/>
  <c r="AA1015" i="2"/>
  <c r="Z1015" i="2"/>
  <c r="Y1015" i="2"/>
  <c r="X1015" i="2"/>
  <c r="W1015" i="2"/>
  <c r="V1015" i="2"/>
  <c r="U1015" i="2"/>
  <c r="T1015" i="2"/>
  <c r="S1015" i="2"/>
  <c r="R1015" i="2"/>
  <c r="Q1015" i="2"/>
  <c r="E1015" i="2"/>
  <c r="C1015" i="2"/>
  <c r="AL1014" i="2"/>
  <c r="AK1014" i="2"/>
  <c r="AA1014" i="2"/>
  <c r="Z1014" i="2"/>
  <c r="Y1014" i="2"/>
  <c r="X1014" i="2"/>
  <c r="W1014" i="2"/>
  <c r="V1014" i="2"/>
  <c r="U1014" i="2"/>
  <c r="T1014" i="2"/>
  <c r="S1014" i="2"/>
  <c r="R1014" i="2"/>
  <c r="Q1014" i="2"/>
  <c r="E1014" i="2"/>
  <c r="C1014" i="2"/>
  <c r="AL1013" i="2"/>
  <c r="AK1013" i="2"/>
  <c r="AA1013" i="2"/>
  <c r="Z1013" i="2"/>
  <c r="Y1013" i="2"/>
  <c r="X1013" i="2"/>
  <c r="W1013" i="2"/>
  <c r="V1013" i="2"/>
  <c r="U1013" i="2"/>
  <c r="T1013" i="2"/>
  <c r="S1013" i="2"/>
  <c r="R1013" i="2"/>
  <c r="Q1013" i="2"/>
  <c r="E1013" i="2"/>
  <c r="C1013" i="2"/>
  <c r="AL1012" i="2"/>
  <c r="AK1012" i="2"/>
  <c r="AA1012" i="2"/>
  <c r="Z1012" i="2"/>
  <c r="Y1012" i="2"/>
  <c r="X1012" i="2"/>
  <c r="W1012" i="2"/>
  <c r="V1012" i="2"/>
  <c r="U1012" i="2"/>
  <c r="T1012" i="2"/>
  <c r="S1012" i="2"/>
  <c r="R1012" i="2"/>
  <c r="Q1012" i="2"/>
  <c r="E1012" i="2"/>
  <c r="C1012" i="2"/>
  <c r="AL1011" i="2"/>
  <c r="AK1011" i="2"/>
  <c r="AA1011" i="2"/>
  <c r="Z1011" i="2"/>
  <c r="Y1011" i="2"/>
  <c r="X1011" i="2"/>
  <c r="W1011" i="2"/>
  <c r="V1011" i="2"/>
  <c r="U1011" i="2"/>
  <c r="T1011" i="2"/>
  <c r="S1011" i="2"/>
  <c r="R1011" i="2"/>
  <c r="Q1011" i="2"/>
  <c r="E1011" i="2"/>
  <c r="C1011" i="2"/>
  <c r="AL1010" i="2"/>
  <c r="AK1010" i="2"/>
  <c r="AA1010" i="2"/>
  <c r="Z1010" i="2"/>
  <c r="Y1010" i="2"/>
  <c r="X1010" i="2"/>
  <c r="W1010" i="2"/>
  <c r="V1010" i="2"/>
  <c r="U1010" i="2"/>
  <c r="T1010" i="2"/>
  <c r="S1010" i="2"/>
  <c r="R1010" i="2"/>
  <c r="Q1010" i="2"/>
  <c r="E1010" i="2"/>
  <c r="C1010" i="2"/>
  <c r="AL1009" i="2"/>
  <c r="AK1009" i="2"/>
  <c r="AA1009" i="2"/>
  <c r="Z1009" i="2"/>
  <c r="Y1009" i="2"/>
  <c r="X1009" i="2"/>
  <c r="W1009" i="2"/>
  <c r="V1009" i="2"/>
  <c r="U1009" i="2"/>
  <c r="T1009" i="2"/>
  <c r="S1009" i="2"/>
  <c r="R1009" i="2"/>
  <c r="Q1009" i="2"/>
  <c r="E1009" i="2"/>
  <c r="C1009" i="2"/>
  <c r="AL1008" i="2"/>
  <c r="AK1008" i="2"/>
  <c r="AA1008" i="2"/>
  <c r="Z1008" i="2"/>
  <c r="Y1008" i="2"/>
  <c r="X1008" i="2"/>
  <c r="W1008" i="2"/>
  <c r="V1008" i="2"/>
  <c r="U1008" i="2"/>
  <c r="T1008" i="2"/>
  <c r="S1008" i="2"/>
  <c r="R1008" i="2"/>
  <c r="Q1008" i="2"/>
  <c r="E1008" i="2"/>
  <c r="C1008" i="2"/>
  <c r="AL1007" i="2"/>
  <c r="AK1007" i="2"/>
  <c r="AA1007" i="2"/>
  <c r="Z1007" i="2"/>
  <c r="Y1007" i="2"/>
  <c r="X1007" i="2"/>
  <c r="W1007" i="2"/>
  <c r="V1007" i="2"/>
  <c r="U1007" i="2"/>
  <c r="T1007" i="2"/>
  <c r="S1007" i="2"/>
  <c r="R1007" i="2"/>
  <c r="Q1007" i="2"/>
  <c r="E1007" i="2"/>
  <c r="C1007" i="2"/>
  <c r="AL1006" i="2"/>
  <c r="AK1006" i="2"/>
  <c r="AA1006" i="2"/>
  <c r="Z1006" i="2"/>
  <c r="Y1006" i="2"/>
  <c r="X1006" i="2"/>
  <c r="W1006" i="2"/>
  <c r="V1006" i="2"/>
  <c r="U1006" i="2"/>
  <c r="T1006" i="2"/>
  <c r="S1006" i="2"/>
  <c r="R1006" i="2"/>
  <c r="Q1006" i="2"/>
  <c r="E1006" i="2"/>
  <c r="C1006" i="2"/>
  <c r="AL1005" i="2"/>
  <c r="AK1005" i="2"/>
  <c r="AA1005" i="2"/>
  <c r="Z1005" i="2"/>
  <c r="Y1005" i="2"/>
  <c r="X1005" i="2"/>
  <c r="W1005" i="2"/>
  <c r="V1005" i="2"/>
  <c r="U1005" i="2"/>
  <c r="T1005" i="2"/>
  <c r="S1005" i="2"/>
  <c r="R1005" i="2"/>
  <c r="Q1005" i="2"/>
  <c r="E1005" i="2"/>
  <c r="C1005" i="2"/>
  <c r="AL1004" i="2"/>
  <c r="AK1004" i="2"/>
  <c r="AA1004" i="2"/>
  <c r="Z1004" i="2"/>
  <c r="Y1004" i="2"/>
  <c r="X1004" i="2"/>
  <c r="W1004" i="2"/>
  <c r="V1004" i="2"/>
  <c r="U1004" i="2"/>
  <c r="T1004" i="2"/>
  <c r="S1004" i="2"/>
  <c r="R1004" i="2"/>
  <c r="Q1004" i="2"/>
  <c r="E1004" i="2"/>
  <c r="C1004" i="2"/>
  <c r="AL1003" i="2"/>
  <c r="AK1003" i="2"/>
  <c r="AA1003" i="2"/>
  <c r="Z1003" i="2"/>
  <c r="Y1003" i="2"/>
  <c r="X1003" i="2"/>
  <c r="W1003" i="2"/>
  <c r="V1003" i="2"/>
  <c r="U1003" i="2"/>
  <c r="T1003" i="2"/>
  <c r="S1003" i="2"/>
  <c r="R1003" i="2"/>
  <c r="Q1003" i="2"/>
  <c r="E1003" i="2"/>
  <c r="C1003" i="2"/>
  <c r="AL1002" i="2"/>
  <c r="AK1002" i="2"/>
  <c r="AA1002" i="2"/>
  <c r="Z1002" i="2"/>
  <c r="Y1002" i="2"/>
  <c r="X1002" i="2"/>
  <c r="W1002" i="2"/>
  <c r="V1002" i="2"/>
  <c r="U1002" i="2"/>
  <c r="T1002" i="2"/>
  <c r="S1002" i="2"/>
  <c r="R1002" i="2"/>
  <c r="Q1002" i="2"/>
  <c r="E1002" i="2"/>
  <c r="C1002" i="2"/>
  <c r="AL1001" i="2"/>
  <c r="AK1001" i="2"/>
  <c r="AA1001" i="2"/>
  <c r="Z1001" i="2"/>
  <c r="Y1001" i="2"/>
  <c r="X1001" i="2"/>
  <c r="W1001" i="2"/>
  <c r="V1001" i="2"/>
  <c r="U1001" i="2"/>
  <c r="T1001" i="2"/>
  <c r="S1001" i="2"/>
  <c r="R1001" i="2"/>
  <c r="Q1001" i="2"/>
  <c r="E1001" i="2"/>
  <c r="C1001" i="2"/>
  <c r="AL1000" i="2"/>
  <c r="AK1000" i="2"/>
  <c r="AA1000" i="2"/>
  <c r="Z1000" i="2"/>
  <c r="Y1000" i="2"/>
  <c r="X1000" i="2"/>
  <c r="W1000" i="2"/>
  <c r="V1000" i="2"/>
  <c r="U1000" i="2"/>
  <c r="T1000" i="2"/>
  <c r="S1000" i="2"/>
  <c r="R1000" i="2"/>
  <c r="Q1000" i="2"/>
  <c r="E1000" i="2"/>
  <c r="C1000" i="2"/>
  <c r="AL999" i="2"/>
  <c r="AK999" i="2"/>
  <c r="AA999" i="2"/>
  <c r="Z999" i="2"/>
  <c r="Y999" i="2"/>
  <c r="X999" i="2"/>
  <c r="W999" i="2"/>
  <c r="V999" i="2"/>
  <c r="U999" i="2"/>
  <c r="T999" i="2"/>
  <c r="S999" i="2"/>
  <c r="R999" i="2"/>
  <c r="Q999" i="2"/>
  <c r="E999" i="2"/>
  <c r="C999" i="2"/>
  <c r="AL998" i="2"/>
  <c r="AK998" i="2"/>
  <c r="AA998" i="2"/>
  <c r="Z998" i="2"/>
  <c r="Y998" i="2"/>
  <c r="X998" i="2"/>
  <c r="W998" i="2"/>
  <c r="V998" i="2"/>
  <c r="U998" i="2"/>
  <c r="T998" i="2"/>
  <c r="S998" i="2"/>
  <c r="R998" i="2"/>
  <c r="Q998" i="2"/>
  <c r="E998" i="2"/>
  <c r="C998" i="2"/>
  <c r="AL997" i="2"/>
  <c r="AK997" i="2"/>
  <c r="AA997" i="2"/>
  <c r="Z997" i="2"/>
  <c r="Y997" i="2"/>
  <c r="X997" i="2"/>
  <c r="W997" i="2"/>
  <c r="V997" i="2"/>
  <c r="U997" i="2"/>
  <c r="T997" i="2"/>
  <c r="S997" i="2"/>
  <c r="R997" i="2"/>
  <c r="Q997" i="2"/>
  <c r="E997" i="2"/>
  <c r="C997" i="2"/>
  <c r="AL996" i="2"/>
  <c r="AK996" i="2"/>
  <c r="AA996" i="2"/>
  <c r="Z996" i="2"/>
  <c r="Y996" i="2"/>
  <c r="X996" i="2"/>
  <c r="W996" i="2"/>
  <c r="V996" i="2"/>
  <c r="U996" i="2"/>
  <c r="T996" i="2"/>
  <c r="S996" i="2"/>
  <c r="R996" i="2"/>
  <c r="Q996" i="2"/>
  <c r="E996" i="2"/>
  <c r="C996" i="2"/>
  <c r="AL995" i="2"/>
  <c r="AK995" i="2"/>
  <c r="AA995" i="2"/>
  <c r="Z995" i="2"/>
  <c r="Y995" i="2"/>
  <c r="X995" i="2"/>
  <c r="W995" i="2"/>
  <c r="V995" i="2"/>
  <c r="U995" i="2"/>
  <c r="T995" i="2"/>
  <c r="S995" i="2"/>
  <c r="R995" i="2"/>
  <c r="Q995" i="2"/>
  <c r="E995" i="2"/>
  <c r="C995" i="2"/>
  <c r="AL994" i="2"/>
  <c r="AK994" i="2"/>
  <c r="AA994" i="2"/>
  <c r="Z994" i="2"/>
  <c r="Y994" i="2"/>
  <c r="X994" i="2"/>
  <c r="W994" i="2"/>
  <c r="V994" i="2"/>
  <c r="U994" i="2"/>
  <c r="T994" i="2"/>
  <c r="S994" i="2"/>
  <c r="R994" i="2"/>
  <c r="Q994" i="2"/>
  <c r="E994" i="2"/>
  <c r="C994" i="2"/>
  <c r="AL993" i="2"/>
  <c r="AK993" i="2"/>
  <c r="AA993" i="2"/>
  <c r="Z993" i="2"/>
  <c r="Y993" i="2"/>
  <c r="X993" i="2"/>
  <c r="W993" i="2"/>
  <c r="V993" i="2"/>
  <c r="U993" i="2"/>
  <c r="T993" i="2"/>
  <c r="S993" i="2"/>
  <c r="R993" i="2"/>
  <c r="Q993" i="2"/>
  <c r="E993" i="2"/>
  <c r="C993" i="2"/>
  <c r="AL992" i="2"/>
  <c r="AK992" i="2"/>
  <c r="AA992" i="2"/>
  <c r="Z992" i="2"/>
  <c r="Y992" i="2"/>
  <c r="X992" i="2"/>
  <c r="W992" i="2"/>
  <c r="V992" i="2"/>
  <c r="U992" i="2"/>
  <c r="T992" i="2"/>
  <c r="S992" i="2"/>
  <c r="R992" i="2"/>
  <c r="Q992" i="2"/>
  <c r="E992" i="2"/>
  <c r="C992" i="2"/>
  <c r="AL991" i="2"/>
  <c r="AK991" i="2"/>
  <c r="AA991" i="2"/>
  <c r="Z991" i="2"/>
  <c r="Y991" i="2"/>
  <c r="X991" i="2"/>
  <c r="W991" i="2"/>
  <c r="V991" i="2"/>
  <c r="U991" i="2"/>
  <c r="T991" i="2"/>
  <c r="S991" i="2"/>
  <c r="R991" i="2"/>
  <c r="Q991" i="2"/>
  <c r="E991" i="2"/>
  <c r="C991" i="2"/>
  <c r="AL990" i="2"/>
  <c r="AK990" i="2"/>
  <c r="AA990" i="2"/>
  <c r="Z990" i="2"/>
  <c r="Y990" i="2"/>
  <c r="X990" i="2"/>
  <c r="W990" i="2"/>
  <c r="V990" i="2"/>
  <c r="U990" i="2"/>
  <c r="T990" i="2"/>
  <c r="S990" i="2"/>
  <c r="R990" i="2"/>
  <c r="Q990" i="2"/>
  <c r="E990" i="2"/>
  <c r="C990" i="2"/>
  <c r="AL989" i="2"/>
  <c r="AK989" i="2"/>
  <c r="AA989" i="2"/>
  <c r="Z989" i="2"/>
  <c r="Y989" i="2"/>
  <c r="X989" i="2"/>
  <c r="W989" i="2"/>
  <c r="V989" i="2"/>
  <c r="U989" i="2"/>
  <c r="T989" i="2"/>
  <c r="S989" i="2"/>
  <c r="R989" i="2"/>
  <c r="Q989" i="2"/>
  <c r="E989" i="2"/>
  <c r="C989" i="2"/>
  <c r="AL988" i="2"/>
  <c r="AK988" i="2"/>
  <c r="AA988" i="2"/>
  <c r="Z988" i="2"/>
  <c r="Y988" i="2"/>
  <c r="X988" i="2"/>
  <c r="W988" i="2"/>
  <c r="V988" i="2"/>
  <c r="U988" i="2"/>
  <c r="T988" i="2"/>
  <c r="S988" i="2"/>
  <c r="R988" i="2"/>
  <c r="Q988" i="2"/>
  <c r="E988" i="2"/>
  <c r="C988" i="2"/>
  <c r="AL987" i="2"/>
  <c r="AK987" i="2"/>
  <c r="AA987" i="2"/>
  <c r="Z987" i="2"/>
  <c r="Y987" i="2"/>
  <c r="X987" i="2"/>
  <c r="W987" i="2"/>
  <c r="V987" i="2"/>
  <c r="U987" i="2"/>
  <c r="T987" i="2"/>
  <c r="S987" i="2"/>
  <c r="R987" i="2"/>
  <c r="Q987" i="2"/>
  <c r="E987" i="2"/>
  <c r="C987" i="2"/>
  <c r="AL986" i="2"/>
  <c r="AK986" i="2"/>
  <c r="AA986" i="2"/>
  <c r="Z986" i="2"/>
  <c r="Y986" i="2"/>
  <c r="X986" i="2"/>
  <c r="W986" i="2"/>
  <c r="V986" i="2"/>
  <c r="U986" i="2"/>
  <c r="T986" i="2"/>
  <c r="S986" i="2"/>
  <c r="R986" i="2"/>
  <c r="Q986" i="2"/>
  <c r="E986" i="2"/>
  <c r="C986" i="2"/>
  <c r="AL985" i="2"/>
  <c r="AK985" i="2"/>
  <c r="AA985" i="2"/>
  <c r="Z985" i="2"/>
  <c r="Y985" i="2"/>
  <c r="X985" i="2"/>
  <c r="W985" i="2"/>
  <c r="V985" i="2"/>
  <c r="U985" i="2"/>
  <c r="T985" i="2"/>
  <c r="S985" i="2"/>
  <c r="R985" i="2"/>
  <c r="Q985" i="2"/>
  <c r="E985" i="2"/>
  <c r="C985" i="2"/>
  <c r="AL984" i="2"/>
  <c r="AK984" i="2"/>
  <c r="AA984" i="2"/>
  <c r="Z984" i="2"/>
  <c r="Y984" i="2"/>
  <c r="X984" i="2"/>
  <c r="W984" i="2"/>
  <c r="V984" i="2"/>
  <c r="U984" i="2"/>
  <c r="T984" i="2"/>
  <c r="S984" i="2"/>
  <c r="R984" i="2"/>
  <c r="Q984" i="2"/>
  <c r="E984" i="2"/>
  <c r="C984" i="2"/>
  <c r="AL983" i="2"/>
  <c r="AK983" i="2"/>
  <c r="AA983" i="2"/>
  <c r="Z983" i="2"/>
  <c r="Y983" i="2"/>
  <c r="X983" i="2"/>
  <c r="W983" i="2"/>
  <c r="V983" i="2"/>
  <c r="U983" i="2"/>
  <c r="T983" i="2"/>
  <c r="S983" i="2"/>
  <c r="R983" i="2"/>
  <c r="Q983" i="2"/>
  <c r="E983" i="2"/>
  <c r="C983" i="2"/>
  <c r="AL982" i="2"/>
  <c r="AK982" i="2"/>
  <c r="AA982" i="2"/>
  <c r="Z982" i="2"/>
  <c r="Y982" i="2"/>
  <c r="X982" i="2"/>
  <c r="W982" i="2"/>
  <c r="V982" i="2"/>
  <c r="U982" i="2"/>
  <c r="T982" i="2"/>
  <c r="S982" i="2"/>
  <c r="R982" i="2"/>
  <c r="Q982" i="2"/>
  <c r="E982" i="2"/>
  <c r="C982" i="2"/>
  <c r="AL981" i="2"/>
  <c r="AK981" i="2"/>
  <c r="AA981" i="2"/>
  <c r="Z981" i="2"/>
  <c r="Y981" i="2"/>
  <c r="X981" i="2"/>
  <c r="W981" i="2"/>
  <c r="V981" i="2"/>
  <c r="U981" i="2"/>
  <c r="T981" i="2"/>
  <c r="S981" i="2"/>
  <c r="R981" i="2"/>
  <c r="Q981" i="2"/>
  <c r="E981" i="2"/>
  <c r="C981" i="2"/>
  <c r="AL980" i="2"/>
  <c r="AK980" i="2"/>
  <c r="AA980" i="2"/>
  <c r="Z980" i="2"/>
  <c r="Y980" i="2"/>
  <c r="X980" i="2"/>
  <c r="W980" i="2"/>
  <c r="V980" i="2"/>
  <c r="U980" i="2"/>
  <c r="T980" i="2"/>
  <c r="S980" i="2"/>
  <c r="R980" i="2"/>
  <c r="Q980" i="2"/>
  <c r="E980" i="2"/>
  <c r="C980" i="2"/>
  <c r="AL979" i="2"/>
  <c r="AK979" i="2"/>
  <c r="AA979" i="2"/>
  <c r="Z979" i="2"/>
  <c r="Y979" i="2"/>
  <c r="X979" i="2"/>
  <c r="W979" i="2"/>
  <c r="V979" i="2"/>
  <c r="U979" i="2"/>
  <c r="T979" i="2"/>
  <c r="S979" i="2"/>
  <c r="R979" i="2"/>
  <c r="Q979" i="2"/>
  <c r="E979" i="2"/>
  <c r="C979" i="2"/>
  <c r="AL978" i="2"/>
  <c r="AK978" i="2"/>
  <c r="AA978" i="2"/>
  <c r="Z978" i="2"/>
  <c r="Y978" i="2"/>
  <c r="X978" i="2"/>
  <c r="W978" i="2"/>
  <c r="V978" i="2"/>
  <c r="U978" i="2"/>
  <c r="T978" i="2"/>
  <c r="S978" i="2"/>
  <c r="R978" i="2"/>
  <c r="Q978" i="2"/>
  <c r="E978" i="2"/>
  <c r="C978" i="2"/>
  <c r="AL977" i="2"/>
  <c r="AK977" i="2"/>
  <c r="AA977" i="2"/>
  <c r="Z977" i="2"/>
  <c r="Y977" i="2"/>
  <c r="X977" i="2"/>
  <c r="W977" i="2"/>
  <c r="V977" i="2"/>
  <c r="U977" i="2"/>
  <c r="T977" i="2"/>
  <c r="S977" i="2"/>
  <c r="R977" i="2"/>
  <c r="Q977" i="2"/>
  <c r="E977" i="2"/>
  <c r="C977" i="2"/>
  <c r="AL976" i="2"/>
  <c r="AK976" i="2"/>
  <c r="AA976" i="2"/>
  <c r="Z976" i="2"/>
  <c r="Y976" i="2"/>
  <c r="X976" i="2"/>
  <c r="W976" i="2"/>
  <c r="V976" i="2"/>
  <c r="U976" i="2"/>
  <c r="T976" i="2"/>
  <c r="S976" i="2"/>
  <c r="R976" i="2"/>
  <c r="Q976" i="2"/>
  <c r="E976" i="2"/>
  <c r="C976" i="2"/>
  <c r="AL975" i="2"/>
  <c r="AK975" i="2"/>
  <c r="AA975" i="2"/>
  <c r="Z975" i="2"/>
  <c r="Y975" i="2"/>
  <c r="X975" i="2"/>
  <c r="W975" i="2"/>
  <c r="V975" i="2"/>
  <c r="U975" i="2"/>
  <c r="T975" i="2"/>
  <c r="S975" i="2"/>
  <c r="R975" i="2"/>
  <c r="Q975" i="2"/>
  <c r="E975" i="2"/>
  <c r="C975" i="2"/>
  <c r="AL974" i="2"/>
  <c r="AK974" i="2"/>
  <c r="AA974" i="2"/>
  <c r="Z974" i="2"/>
  <c r="Y974" i="2"/>
  <c r="X974" i="2"/>
  <c r="W974" i="2"/>
  <c r="V974" i="2"/>
  <c r="U974" i="2"/>
  <c r="T974" i="2"/>
  <c r="S974" i="2"/>
  <c r="R974" i="2"/>
  <c r="Q974" i="2"/>
  <c r="E974" i="2"/>
  <c r="C974" i="2"/>
  <c r="AL973" i="2"/>
  <c r="AK973" i="2"/>
  <c r="AA973" i="2"/>
  <c r="Z973" i="2"/>
  <c r="Y973" i="2"/>
  <c r="X973" i="2"/>
  <c r="W973" i="2"/>
  <c r="V973" i="2"/>
  <c r="U973" i="2"/>
  <c r="T973" i="2"/>
  <c r="S973" i="2"/>
  <c r="R973" i="2"/>
  <c r="Q973" i="2"/>
  <c r="E973" i="2"/>
  <c r="C973" i="2"/>
  <c r="AL972" i="2"/>
  <c r="AK972" i="2"/>
  <c r="AA972" i="2"/>
  <c r="Z972" i="2"/>
  <c r="Y972" i="2"/>
  <c r="X972" i="2"/>
  <c r="W972" i="2"/>
  <c r="V972" i="2"/>
  <c r="U972" i="2"/>
  <c r="T972" i="2"/>
  <c r="S972" i="2"/>
  <c r="R972" i="2"/>
  <c r="Q972" i="2"/>
  <c r="E972" i="2"/>
  <c r="C972" i="2"/>
  <c r="AL971" i="2"/>
  <c r="AK971" i="2"/>
  <c r="AA971" i="2"/>
  <c r="Z971" i="2"/>
  <c r="Y971" i="2"/>
  <c r="X971" i="2"/>
  <c r="W971" i="2"/>
  <c r="V971" i="2"/>
  <c r="U971" i="2"/>
  <c r="T971" i="2"/>
  <c r="S971" i="2"/>
  <c r="R971" i="2"/>
  <c r="Q971" i="2"/>
  <c r="E971" i="2"/>
  <c r="C971" i="2"/>
  <c r="AL970" i="2"/>
  <c r="AK970" i="2"/>
  <c r="AA970" i="2"/>
  <c r="Z970" i="2"/>
  <c r="Y970" i="2"/>
  <c r="X970" i="2"/>
  <c r="W970" i="2"/>
  <c r="V970" i="2"/>
  <c r="U970" i="2"/>
  <c r="T970" i="2"/>
  <c r="S970" i="2"/>
  <c r="R970" i="2"/>
  <c r="Q970" i="2"/>
  <c r="E970" i="2"/>
  <c r="C970" i="2"/>
  <c r="AL969" i="2"/>
  <c r="AK969" i="2"/>
  <c r="AA969" i="2"/>
  <c r="Z969" i="2"/>
  <c r="Y969" i="2"/>
  <c r="X969" i="2"/>
  <c r="W969" i="2"/>
  <c r="V969" i="2"/>
  <c r="U969" i="2"/>
  <c r="T969" i="2"/>
  <c r="S969" i="2"/>
  <c r="R969" i="2"/>
  <c r="Q969" i="2"/>
  <c r="E969" i="2"/>
  <c r="C969" i="2"/>
  <c r="AL968" i="2"/>
  <c r="AK968" i="2"/>
  <c r="AA968" i="2"/>
  <c r="Z968" i="2"/>
  <c r="Y968" i="2"/>
  <c r="X968" i="2"/>
  <c r="W968" i="2"/>
  <c r="V968" i="2"/>
  <c r="U968" i="2"/>
  <c r="T968" i="2"/>
  <c r="S968" i="2"/>
  <c r="R968" i="2"/>
  <c r="Q968" i="2"/>
  <c r="E968" i="2"/>
  <c r="C968" i="2"/>
  <c r="AL967" i="2"/>
  <c r="AK967" i="2"/>
  <c r="AA967" i="2"/>
  <c r="Z967" i="2"/>
  <c r="Y967" i="2"/>
  <c r="X967" i="2"/>
  <c r="W967" i="2"/>
  <c r="V967" i="2"/>
  <c r="U967" i="2"/>
  <c r="T967" i="2"/>
  <c r="S967" i="2"/>
  <c r="R967" i="2"/>
  <c r="Q967" i="2"/>
  <c r="E967" i="2"/>
  <c r="C967" i="2"/>
  <c r="AL966" i="2"/>
  <c r="AK966" i="2"/>
  <c r="AA966" i="2"/>
  <c r="Z966" i="2"/>
  <c r="Y966" i="2"/>
  <c r="X966" i="2"/>
  <c r="W966" i="2"/>
  <c r="V966" i="2"/>
  <c r="U966" i="2"/>
  <c r="T966" i="2"/>
  <c r="S966" i="2"/>
  <c r="R966" i="2"/>
  <c r="Q966" i="2"/>
  <c r="E966" i="2"/>
  <c r="C966" i="2"/>
  <c r="AL965" i="2"/>
  <c r="AK965" i="2"/>
  <c r="AA965" i="2"/>
  <c r="Z965" i="2"/>
  <c r="Y965" i="2"/>
  <c r="X965" i="2"/>
  <c r="W965" i="2"/>
  <c r="V965" i="2"/>
  <c r="U965" i="2"/>
  <c r="T965" i="2"/>
  <c r="S965" i="2"/>
  <c r="R965" i="2"/>
  <c r="Q965" i="2"/>
  <c r="E965" i="2"/>
  <c r="C965" i="2"/>
  <c r="AL964" i="2"/>
  <c r="AK964" i="2"/>
  <c r="AA964" i="2"/>
  <c r="Z964" i="2"/>
  <c r="Y964" i="2"/>
  <c r="X964" i="2"/>
  <c r="W964" i="2"/>
  <c r="V964" i="2"/>
  <c r="U964" i="2"/>
  <c r="T964" i="2"/>
  <c r="S964" i="2"/>
  <c r="R964" i="2"/>
  <c r="Q964" i="2"/>
  <c r="E964" i="2"/>
  <c r="C964" i="2"/>
  <c r="AL963" i="2"/>
  <c r="AK963" i="2"/>
  <c r="AA963" i="2"/>
  <c r="Z963" i="2"/>
  <c r="Y963" i="2"/>
  <c r="X963" i="2"/>
  <c r="W963" i="2"/>
  <c r="V963" i="2"/>
  <c r="U963" i="2"/>
  <c r="T963" i="2"/>
  <c r="S963" i="2"/>
  <c r="R963" i="2"/>
  <c r="Q963" i="2"/>
  <c r="E963" i="2"/>
  <c r="C963" i="2"/>
  <c r="AL962" i="2"/>
  <c r="AK962" i="2"/>
  <c r="AA962" i="2"/>
  <c r="Z962" i="2"/>
  <c r="Y962" i="2"/>
  <c r="X962" i="2"/>
  <c r="W962" i="2"/>
  <c r="V962" i="2"/>
  <c r="U962" i="2"/>
  <c r="T962" i="2"/>
  <c r="S962" i="2"/>
  <c r="R962" i="2"/>
  <c r="Q962" i="2"/>
  <c r="E962" i="2"/>
  <c r="C962" i="2"/>
  <c r="AL961" i="2"/>
  <c r="AK961" i="2"/>
  <c r="AA961" i="2"/>
  <c r="Z961" i="2"/>
  <c r="Y961" i="2"/>
  <c r="X961" i="2"/>
  <c r="W961" i="2"/>
  <c r="V961" i="2"/>
  <c r="U961" i="2"/>
  <c r="T961" i="2"/>
  <c r="S961" i="2"/>
  <c r="R961" i="2"/>
  <c r="Q961" i="2"/>
  <c r="E961" i="2"/>
  <c r="C961" i="2"/>
  <c r="AL960" i="2"/>
  <c r="AK960" i="2"/>
  <c r="AA960" i="2"/>
  <c r="Z960" i="2"/>
  <c r="Y960" i="2"/>
  <c r="X960" i="2"/>
  <c r="W960" i="2"/>
  <c r="V960" i="2"/>
  <c r="U960" i="2"/>
  <c r="T960" i="2"/>
  <c r="S960" i="2"/>
  <c r="R960" i="2"/>
  <c r="Q960" i="2"/>
  <c r="E960" i="2"/>
  <c r="C960" i="2"/>
  <c r="AL959" i="2"/>
  <c r="AK959" i="2"/>
  <c r="AA959" i="2"/>
  <c r="Z959" i="2"/>
  <c r="Y959" i="2"/>
  <c r="X959" i="2"/>
  <c r="W959" i="2"/>
  <c r="V959" i="2"/>
  <c r="U959" i="2"/>
  <c r="T959" i="2"/>
  <c r="S959" i="2"/>
  <c r="R959" i="2"/>
  <c r="Q959" i="2"/>
  <c r="E959" i="2"/>
  <c r="C959" i="2"/>
  <c r="AL958" i="2"/>
  <c r="AK958" i="2"/>
  <c r="AA958" i="2"/>
  <c r="Z958" i="2"/>
  <c r="Y958" i="2"/>
  <c r="X958" i="2"/>
  <c r="W958" i="2"/>
  <c r="V958" i="2"/>
  <c r="U958" i="2"/>
  <c r="T958" i="2"/>
  <c r="S958" i="2"/>
  <c r="R958" i="2"/>
  <c r="Q958" i="2"/>
  <c r="E958" i="2"/>
  <c r="C958" i="2"/>
  <c r="AL957" i="2"/>
  <c r="AK957" i="2"/>
  <c r="AA957" i="2"/>
  <c r="Z957" i="2"/>
  <c r="Y957" i="2"/>
  <c r="X957" i="2"/>
  <c r="W957" i="2"/>
  <c r="V957" i="2"/>
  <c r="U957" i="2"/>
  <c r="T957" i="2"/>
  <c r="S957" i="2"/>
  <c r="R957" i="2"/>
  <c r="Q957" i="2"/>
  <c r="E957" i="2"/>
  <c r="C957" i="2"/>
  <c r="AL956" i="2"/>
  <c r="AK956" i="2"/>
  <c r="AA956" i="2"/>
  <c r="Z956" i="2"/>
  <c r="Y956" i="2"/>
  <c r="X956" i="2"/>
  <c r="W956" i="2"/>
  <c r="V956" i="2"/>
  <c r="U956" i="2"/>
  <c r="T956" i="2"/>
  <c r="S956" i="2"/>
  <c r="R956" i="2"/>
  <c r="Q956" i="2"/>
  <c r="E956" i="2"/>
  <c r="C956" i="2"/>
  <c r="AL955" i="2"/>
  <c r="AK955" i="2"/>
  <c r="AA955" i="2"/>
  <c r="Z955" i="2"/>
  <c r="Y955" i="2"/>
  <c r="X955" i="2"/>
  <c r="W955" i="2"/>
  <c r="V955" i="2"/>
  <c r="U955" i="2"/>
  <c r="T955" i="2"/>
  <c r="S955" i="2"/>
  <c r="R955" i="2"/>
  <c r="Q955" i="2"/>
  <c r="E955" i="2"/>
  <c r="C955" i="2"/>
  <c r="AL954" i="2"/>
  <c r="AK954" i="2"/>
  <c r="AA954" i="2"/>
  <c r="Z954" i="2"/>
  <c r="Y954" i="2"/>
  <c r="X954" i="2"/>
  <c r="W954" i="2"/>
  <c r="V954" i="2"/>
  <c r="U954" i="2"/>
  <c r="T954" i="2"/>
  <c r="S954" i="2"/>
  <c r="R954" i="2"/>
  <c r="Q954" i="2"/>
  <c r="E954" i="2"/>
  <c r="C954" i="2"/>
  <c r="AL953" i="2"/>
  <c r="AK953" i="2"/>
  <c r="AA953" i="2"/>
  <c r="Z953" i="2"/>
  <c r="Y953" i="2"/>
  <c r="X953" i="2"/>
  <c r="W953" i="2"/>
  <c r="V953" i="2"/>
  <c r="U953" i="2"/>
  <c r="T953" i="2"/>
  <c r="S953" i="2"/>
  <c r="R953" i="2"/>
  <c r="Q953" i="2"/>
  <c r="E953" i="2"/>
  <c r="C953" i="2"/>
  <c r="AL952" i="2"/>
  <c r="AK952" i="2"/>
  <c r="AA952" i="2"/>
  <c r="Z952" i="2"/>
  <c r="Y952" i="2"/>
  <c r="X952" i="2"/>
  <c r="W952" i="2"/>
  <c r="V952" i="2"/>
  <c r="U952" i="2"/>
  <c r="T952" i="2"/>
  <c r="S952" i="2"/>
  <c r="R952" i="2"/>
  <c r="Q952" i="2"/>
  <c r="E952" i="2"/>
  <c r="C952" i="2"/>
  <c r="AL951" i="2"/>
  <c r="AK951" i="2"/>
  <c r="AA951" i="2"/>
  <c r="Z951" i="2"/>
  <c r="Y951" i="2"/>
  <c r="X951" i="2"/>
  <c r="W951" i="2"/>
  <c r="V951" i="2"/>
  <c r="U951" i="2"/>
  <c r="T951" i="2"/>
  <c r="S951" i="2"/>
  <c r="R951" i="2"/>
  <c r="Q951" i="2"/>
  <c r="E951" i="2"/>
  <c r="C951" i="2"/>
  <c r="AL950" i="2"/>
  <c r="AK950" i="2"/>
  <c r="AA950" i="2"/>
  <c r="Z950" i="2"/>
  <c r="Y950" i="2"/>
  <c r="X950" i="2"/>
  <c r="W950" i="2"/>
  <c r="V950" i="2"/>
  <c r="U950" i="2"/>
  <c r="T950" i="2"/>
  <c r="S950" i="2"/>
  <c r="R950" i="2"/>
  <c r="Q950" i="2"/>
  <c r="E950" i="2"/>
  <c r="C950" i="2"/>
  <c r="AL949" i="2"/>
  <c r="AK949" i="2"/>
  <c r="AA949" i="2"/>
  <c r="Z949" i="2"/>
  <c r="Y949" i="2"/>
  <c r="X949" i="2"/>
  <c r="W949" i="2"/>
  <c r="V949" i="2"/>
  <c r="U949" i="2"/>
  <c r="T949" i="2"/>
  <c r="S949" i="2"/>
  <c r="R949" i="2"/>
  <c r="Q949" i="2"/>
  <c r="E949" i="2"/>
  <c r="C949" i="2"/>
  <c r="AL948" i="2"/>
  <c r="AK948" i="2"/>
  <c r="AA948" i="2"/>
  <c r="Z948" i="2"/>
  <c r="Y948" i="2"/>
  <c r="X948" i="2"/>
  <c r="W948" i="2"/>
  <c r="V948" i="2"/>
  <c r="U948" i="2"/>
  <c r="T948" i="2"/>
  <c r="S948" i="2"/>
  <c r="R948" i="2"/>
  <c r="Q948" i="2"/>
  <c r="E948" i="2"/>
  <c r="C948" i="2"/>
  <c r="AL947" i="2"/>
  <c r="AK947" i="2"/>
  <c r="AA947" i="2"/>
  <c r="Z947" i="2"/>
  <c r="Y947" i="2"/>
  <c r="X947" i="2"/>
  <c r="W947" i="2"/>
  <c r="V947" i="2"/>
  <c r="U947" i="2"/>
  <c r="T947" i="2"/>
  <c r="S947" i="2"/>
  <c r="R947" i="2"/>
  <c r="Q947" i="2"/>
  <c r="E947" i="2"/>
  <c r="C947" i="2"/>
  <c r="AL946" i="2"/>
  <c r="AK946" i="2"/>
  <c r="AA946" i="2"/>
  <c r="Z946" i="2"/>
  <c r="Y946" i="2"/>
  <c r="X946" i="2"/>
  <c r="W946" i="2"/>
  <c r="V946" i="2"/>
  <c r="U946" i="2"/>
  <c r="T946" i="2"/>
  <c r="S946" i="2"/>
  <c r="R946" i="2"/>
  <c r="Q946" i="2"/>
  <c r="E946" i="2"/>
  <c r="C946" i="2"/>
  <c r="AL945" i="2"/>
  <c r="AK945" i="2"/>
  <c r="AA945" i="2"/>
  <c r="Z945" i="2"/>
  <c r="Y945" i="2"/>
  <c r="X945" i="2"/>
  <c r="W945" i="2"/>
  <c r="V945" i="2"/>
  <c r="U945" i="2"/>
  <c r="T945" i="2"/>
  <c r="S945" i="2"/>
  <c r="R945" i="2"/>
  <c r="Q945" i="2"/>
  <c r="E945" i="2"/>
  <c r="C945" i="2"/>
  <c r="AL944" i="2"/>
  <c r="AK944" i="2"/>
  <c r="AA944" i="2"/>
  <c r="Z944" i="2"/>
  <c r="Y944" i="2"/>
  <c r="X944" i="2"/>
  <c r="W944" i="2"/>
  <c r="V944" i="2"/>
  <c r="U944" i="2"/>
  <c r="T944" i="2"/>
  <c r="S944" i="2"/>
  <c r="R944" i="2"/>
  <c r="Q944" i="2"/>
  <c r="E944" i="2"/>
  <c r="C944" i="2"/>
  <c r="AL943" i="2"/>
  <c r="AK943" i="2"/>
  <c r="AA943" i="2"/>
  <c r="Z943" i="2"/>
  <c r="Y943" i="2"/>
  <c r="X943" i="2"/>
  <c r="W943" i="2"/>
  <c r="V943" i="2"/>
  <c r="U943" i="2"/>
  <c r="T943" i="2"/>
  <c r="S943" i="2"/>
  <c r="R943" i="2"/>
  <c r="Q943" i="2"/>
  <c r="E943" i="2"/>
  <c r="C943" i="2"/>
  <c r="AL942" i="2"/>
  <c r="AK942" i="2"/>
  <c r="AA942" i="2"/>
  <c r="Z942" i="2"/>
  <c r="Y942" i="2"/>
  <c r="X942" i="2"/>
  <c r="W942" i="2"/>
  <c r="V942" i="2"/>
  <c r="U942" i="2"/>
  <c r="T942" i="2"/>
  <c r="S942" i="2"/>
  <c r="R942" i="2"/>
  <c r="Q942" i="2"/>
  <c r="E942" i="2"/>
  <c r="C942" i="2"/>
  <c r="AL941" i="2"/>
  <c r="AK941" i="2"/>
  <c r="AA941" i="2"/>
  <c r="Z941" i="2"/>
  <c r="Y941" i="2"/>
  <c r="X941" i="2"/>
  <c r="W941" i="2"/>
  <c r="V941" i="2"/>
  <c r="U941" i="2"/>
  <c r="T941" i="2"/>
  <c r="S941" i="2"/>
  <c r="R941" i="2"/>
  <c r="Q941" i="2"/>
  <c r="E941" i="2"/>
  <c r="C941" i="2"/>
  <c r="AL940" i="2"/>
  <c r="AK940" i="2"/>
  <c r="AA940" i="2"/>
  <c r="Z940" i="2"/>
  <c r="Y940" i="2"/>
  <c r="X940" i="2"/>
  <c r="W940" i="2"/>
  <c r="V940" i="2"/>
  <c r="U940" i="2"/>
  <c r="T940" i="2"/>
  <c r="S940" i="2"/>
  <c r="R940" i="2"/>
  <c r="Q940" i="2"/>
  <c r="E940" i="2"/>
  <c r="C940" i="2"/>
  <c r="AL939" i="2"/>
  <c r="AK939" i="2"/>
  <c r="AA939" i="2"/>
  <c r="Z939" i="2"/>
  <c r="Y939" i="2"/>
  <c r="X939" i="2"/>
  <c r="W939" i="2"/>
  <c r="V939" i="2"/>
  <c r="U939" i="2"/>
  <c r="T939" i="2"/>
  <c r="S939" i="2"/>
  <c r="R939" i="2"/>
  <c r="Q939" i="2"/>
  <c r="E939" i="2"/>
  <c r="C939" i="2"/>
  <c r="AL938" i="2"/>
  <c r="AK938" i="2"/>
  <c r="AA938" i="2"/>
  <c r="Z938" i="2"/>
  <c r="Y938" i="2"/>
  <c r="X938" i="2"/>
  <c r="W938" i="2"/>
  <c r="V938" i="2"/>
  <c r="U938" i="2"/>
  <c r="T938" i="2"/>
  <c r="S938" i="2"/>
  <c r="R938" i="2"/>
  <c r="Q938" i="2"/>
  <c r="E938" i="2"/>
  <c r="C938" i="2"/>
  <c r="AL937" i="2"/>
  <c r="AK937" i="2"/>
  <c r="AA937" i="2"/>
  <c r="Z937" i="2"/>
  <c r="Y937" i="2"/>
  <c r="X937" i="2"/>
  <c r="W937" i="2"/>
  <c r="V937" i="2"/>
  <c r="U937" i="2"/>
  <c r="T937" i="2"/>
  <c r="S937" i="2"/>
  <c r="R937" i="2"/>
  <c r="Q937" i="2"/>
  <c r="E937" i="2"/>
  <c r="C937" i="2"/>
  <c r="AL936" i="2"/>
  <c r="AK936" i="2"/>
  <c r="AA936" i="2"/>
  <c r="Z936" i="2"/>
  <c r="Y936" i="2"/>
  <c r="X936" i="2"/>
  <c r="W936" i="2"/>
  <c r="V936" i="2"/>
  <c r="U936" i="2"/>
  <c r="T936" i="2"/>
  <c r="S936" i="2"/>
  <c r="R936" i="2"/>
  <c r="Q936" i="2"/>
  <c r="E936" i="2"/>
  <c r="C936" i="2"/>
  <c r="AL935" i="2"/>
  <c r="AK935" i="2"/>
  <c r="AA935" i="2"/>
  <c r="Z935" i="2"/>
  <c r="Y935" i="2"/>
  <c r="X935" i="2"/>
  <c r="W935" i="2"/>
  <c r="V935" i="2"/>
  <c r="U935" i="2"/>
  <c r="T935" i="2"/>
  <c r="S935" i="2"/>
  <c r="R935" i="2"/>
  <c r="Q935" i="2"/>
  <c r="E935" i="2"/>
  <c r="C935" i="2"/>
  <c r="AL934" i="2"/>
  <c r="AK934" i="2"/>
  <c r="AA934" i="2"/>
  <c r="Z934" i="2"/>
  <c r="Y934" i="2"/>
  <c r="X934" i="2"/>
  <c r="W934" i="2"/>
  <c r="V934" i="2"/>
  <c r="U934" i="2"/>
  <c r="T934" i="2"/>
  <c r="S934" i="2"/>
  <c r="R934" i="2"/>
  <c r="Q934" i="2"/>
  <c r="E934" i="2"/>
  <c r="C934" i="2"/>
  <c r="AL933" i="2"/>
  <c r="AK933" i="2"/>
  <c r="AA933" i="2"/>
  <c r="Z933" i="2"/>
  <c r="Y933" i="2"/>
  <c r="X933" i="2"/>
  <c r="W933" i="2"/>
  <c r="V933" i="2"/>
  <c r="U933" i="2"/>
  <c r="T933" i="2"/>
  <c r="S933" i="2"/>
  <c r="R933" i="2"/>
  <c r="Q933" i="2"/>
  <c r="E933" i="2"/>
  <c r="C933" i="2"/>
  <c r="AL932" i="2"/>
  <c r="AK932" i="2"/>
  <c r="AA932" i="2"/>
  <c r="Z932" i="2"/>
  <c r="Y932" i="2"/>
  <c r="X932" i="2"/>
  <c r="W932" i="2"/>
  <c r="V932" i="2"/>
  <c r="U932" i="2"/>
  <c r="T932" i="2"/>
  <c r="S932" i="2"/>
  <c r="R932" i="2"/>
  <c r="Q932" i="2"/>
  <c r="E932" i="2"/>
  <c r="C932" i="2"/>
  <c r="AL931" i="2"/>
  <c r="AK931" i="2"/>
  <c r="AA931" i="2"/>
  <c r="Z931" i="2"/>
  <c r="Y931" i="2"/>
  <c r="X931" i="2"/>
  <c r="W931" i="2"/>
  <c r="V931" i="2"/>
  <c r="U931" i="2"/>
  <c r="T931" i="2"/>
  <c r="S931" i="2"/>
  <c r="R931" i="2"/>
  <c r="Q931" i="2"/>
  <c r="E931" i="2"/>
  <c r="C931" i="2"/>
  <c r="AL930" i="2"/>
  <c r="AK930" i="2"/>
  <c r="AA930" i="2"/>
  <c r="Z930" i="2"/>
  <c r="Y930" i="2"/>
  <c r="X930" i="2"/>
  <c r="W930" i="2"/>
  <c r="V930" i="2"/>
  <c r="U930" i="2"/>
  <c r="T930" i="2"/>
  <c r="S930" i="2"/>
  <c r="R930" i="2"/>
  <c r="Q930" i="2"/>
  <c r="E930" i="2"/>
  <c r="C930" i="2"/>
  <c r="AL929" i="2"/>
  <c r="AK929" i="2"/>
  <c r="AA929" i="2"/>
  <c r="Z929" i="2"/>
  <c r="Y929" i="2"/>
  <c r="X929" i="2"/>
  <c r="W929" i="2"/>
  <c r="V929" i="2"/>
  <c r="U929" i="2"/>
  <c r="T929" i="2"/>
  <c r="S929" i="2"/>
  <c r="R929" i="2"/>
  <c r="Q929" i="2"/>
  <c r="E929" i="2"/>
  <c r="C929" i="2"/>
  <c r="AL928" i="2"/>
  <c r="AK928" i="2"/>
  <c r="AA928" i="2"/>
  <c r="Z928" i="2"/>
  <c r="Y928" i="2"/>
  <c r="X928" i="2"/>
  <c r="W928" i="2"/>
  <c r="V928" i="2"/>
  <c r="U928" i="2"/>
  <c r="T928" i="2"/>
  <c r="S928" i="2"/>
  <c r="R928" i="2"/>
  <c r="Q928" i="2"/>
  <c r="E928" i="2"/>
  <c r="C928" i="2"/>
  <c r="AL927" i="2"/>
  <c r="AK927" i="2"/>
  <c r="AA927" i="2"/>
  <c r="Z927" i="2"/>
  <c r="Y927" i="2"/>
  <c r="X927" i="2"/>
  <c r="W927" i="2"/>
  <c r="V927" i="2"/>
  <c r="U927" i="2"/>
  <c r="T927" i="2"/>
  <c r="S927" i="2"/>
  <c r="R927" i="2"/>
  <c r="Q927" i="2"/>
  <c r="E927" i="2"/>
  <c r="C927" i="2"/>
  <c r="AL926" i="2"/>
  <c r="AK926" i="2"/>
  <c r="AA926" i="2"/>
  <c r="Z926" i="2"/>
  <c r="Y926" i="2"/>
  <c r="X926" i="2"/>
  <c r="W926" i="2"/>
  <c r="V926" i="2"/>
  <c r="U926" i="2"/>
  <c r="T926" i="2"/>
  <c r="S926" i="2"/>
  <c r="R926" i="2"/>
  <c r="Q926" i="2"/>
  <c r="E926" i="2"/>
  <c r="C926" i="2"/>
  <c r="AL925" i="2"/>
  <c r="AK925" i="2"/>
  <c r="AA925" i="2"/>
  <c r="Z925" i="2"/>
  <c r="Y925" i="2"/>
  <c r="X925" i="2"/>
  <c r="W925" i="2"/>
  <c r="V925" i="2"/>
  <c r="U925" i="2"/>
  <c r="T925" i="2"/>
  <c r="S925" i="2"/>
  <c r="R925" i="2"/>
  <c r="Q925" i="2"/>
  <c r="E925" i="2"/>
  <c r="C925" i="2"/>
  <c r="AL924" i="2"/>
  <c r="AK924" i="2"/>
  <c r="AA924" i="2"/>
  <c r="Z924" i="2"/>
  <c r="Y924" i="2"/>
  <c r="X924" i="2"/>
  <c r="W924" i="2"/>
  <c r="V924" i="2"/>
  <c r="U924" i="2"/>
  <c r="T924" i="2"/>
  <c r="S924" i="2"/>
  <c r="R924" i="2"/>
  <c r="Q924" i="2"/>
  <c r="E924" i="2"/>
  <c r="C924" i="2"/>
  <c r="AL923" i="2"/>
  <c r="AK923" i="2"/>
  <c r="AA923" i="2"/>
  <c r="Z923" i="2"/>
  <c r="Y923" i="2"/>
  <c r="X923" i="2"/>
  <c r="W923" i="2"/>
  <c r="V923" i="2"/>
  <c r="U923" i="2"/>
  <c r="T923" i="2"/>
  <c r="S923" i="2"/>
  <c r="R923" i="2"/>
  <c r="Q923" i="2"/>
  <c r="E923" i="2"/>
  <c r="C923" i="2"/>
  <c r="AL922" i="2"/>
  <c r="AK922" i="2"/>
  <c r="AA922" i="2"/>
  <c r="Z922" i="2"/>
  <c r="Y922" i="2"/>
  <c r="X922" i="2"/>
  <c r="W922" i="2"/>
  <c r="V922" i="2"/>
  <c r="U922" i="2"/>
  <c r="T922" i="2"/>
  <c r="S922" i="2"/>
  <c r="R922" i="2"/>
  <c r="Q922" i="2"/>
  <c r="E922" i="2"/>
  <c r="C922" i="2"/>
  <c r="AL921" i="2"/>
  <c r="AK921" i="2"/>
  <c r="AA921" i="2"/>
  <c r="Z921" i="2"/>
  <c r="Y921" i="2"/>
  <c r="X921" i="2"/>
  <c r="W921" i="2"/>
  <c r="V921" i="2"/>
  <c r="U921" i="2"/>
  <c r="T921" i="2"/>
  <c r="S921" i="2"/>
  <c r="R921" i="2"/>
  <c r="Q921" i="2"/>
  <c r="E921" i="2"/>
  <c r="C921" i="2"/>
  <c r="AL920" i="2"/>
  <c r="AK920" i="2"/>
  <c r="AA920" i="2"/>
  <c r="Z920" i="2"/>
  <c r="Y920" i="2"/>
  <c r="X920" i="2"/>
  <c r="W920" i="2"/>
  <c r="V920" i="2"/>
  <c r="U920" i="2"/>
  <c r="T920" i="2"/>
  <c r="S920" i="2"/>
  <c r="R920" i="2"/>
  <c r="Q920" i="2"/>
  <c r="E920" i="2"/>
  <c r="C920" i="2"/>
  <c r="AL919" i="2"/>
  <c r="AK919" i="2"/>
  <c r="AA919" i="2"/>
  <c r="Z919" i="2"/>
  <c r="Y919" i="2"/>
  <c r="X919" i="2"/>
  <c r="W919" i="2"/>
  <c r="V919" i="2"/>
  <c r="U919" i="2"/>
  <c r="T919" i="2"/>
  <c r="S919" i="2"/>
  <c r="R919" i="2"/>
  <c r="Q919" i="2"/>
  <c r="E919" i="2"/>
  <c r="C919" i="2"/>
  <c r="AL918" i="2"/>
  <c r="AK918" i="2"/>
  <c r="AA918" i="2"/>
  <c r="Z918" i="2"/>
  <c r="Y918" i="2"/>
  <c r="X918" i="2"/>
  <c r="W918" i="2"/>
  <c r="V918" i="2"/>
  <c r="U918" i="2"/>
  <c r="T918" i="2"/>
  <c r="S918" i="2"/>
  <c r="R918" i="2"/>
  <c r="Q918" i="2"/>
  <c r="E918" i="2"/>
  <c r="C918" i="2"/>
  <c r="AL917" i="2"/>
  <c r="AK917" i="2"/>
  <c r="AA917" i="2"/>
  <c r="Z917" i="2"/>
  <c r="Y917" i="2"/>
  <c r="X917" i="2"/>
  <c r="W917" i="2"/>
  <c r="V917" i="2"/>
  <c r="U917" i="2"/>
  <c r="T917" i="2"/>
  <c r="S917" i="2"/>
  <c r="R917" i="2"/>
  <c r="Q917" i="2"/>
  <c r="E917" i="2"/>
  <c r="C917" i="2"/>
  <c r="AL916" i="2"/>
  <c r="AK916" i="2"/>
  <c r="AA916" i="2"/>
  <c r="Z916" i="2"/>
  <c r="Y916" i="2"/>
  <c r="X916" i="2"/>
  <c r="W916" i="2"/>
  <c r="V916" i="2"/>
  <c r="U916" i="2"/>
  <c r="T916" i="2"/>
  <c r="S916" i="2"/>
  <c r="R916" i="2"/>
  <c r="Q916" i="2"/>
  <c r="E916" i="2"/>
  <c r="C916" i="2"/>
  <c r="AL915" i="2"/>
  <c r="AK915" i="2"/>
  <c r="AA915" i="2"/>
  <c r="Z915" i="2"/>
  <c r="Y915" i="2"/>
  <c r="X915" i="2"/>
  <c r="W915" i="2"/>
  <c r="V915" i="2"/>
  <c r="U915" i="2"/>
  <c r="T915" i="2"/>
  <c r="S915" i="2"/>
  <c r="R915" i="2"/>
  <c r="Q915" i="2"/>
  <c r="E915" i="2"/>
  <c r="C915" i="2"/>
  <c r="AL914" i="2"/>
  <c r="AK914" i="2"/>
  <c r="AA914" i="2"/>
  <c r="Z914" i="2"/>
  <c r="Y914" i="2"/>
  <c r="X914" i="2"/>
  <c r="W914" i="2"/>
  <c r="V914" i="2"/>
  <c r="U914" i="2"/>
  <c r="T914" i="2"/>
  <c r="S914" i="2"/>
  <c r="R914" i="2"/>
  <c r="Q914" i="2"/>
  <c r="E914" i="2"/>
  <c r="C914" i="2"/>
  <c r="AL913" i="2"/>
  <c r="AK913" i="2"/>
  <c r="AA913" i="2"/>
  <c r="Z913" i="2"/>
  <c r="Y913" i="2"/>
  <c r="X913" i="2"/>
  <c r="W913" i="2"/>
  <c r="V913" i="2"/>
  <c r="U913" i="2"/>
  <c r="T913" i="2"/>
  <c r="S913" i="2"/>
  <c r="R913" i="2"/>
  <c r="Q913" i="2"/>
  <c r="E913" i="2"/>
  <c r="C913" i="2"/>
  <c r="AL912" i="2"/>
  <c r="AK912" i="2"/>
  <c r="AA912" i="2"/>
  <c r="Z912" i="2"/>
  <c r="Y912" i="2"/>
  <c r="X912" i="2"/>
  <c r="W912" i="2"/>
  <c r="V912" i="2"/>
  <c r="U912" i="2"/>
  <c r="T912" i="2"/>
  <c r="S912" i="2"/>
  <c r="R912" i="2"/>
  <c r="Q912" i="2"/>
  <c r="E912" i="2"/>
  <c r="C912" i="2"/>
  <c r="AL911" i="2"/>
  <c r="AK911" i="2"/>
  <c r="AA911" i="2"/>
  <c r="Z911" i="2"/>
  <c r="Y911" i="2"/>
  <c r="X911" i="2"/>
  <c r="W911" i="2"/>
  <c r="V911" i="2"/>
  <c r="U911" i="2"/>
  <c r="T911" i="2"/>
  <c r="S911" i="2"/>
  <c r="R911" i="2"/>
  <c r="Q911" i="2"/>
  <c r="E911" i="2"/>
  <c r="C911" i="2"/>
  <c r="AL910" i="2"/>
  <c r="AK910" i="2"/>
  <c r="AA910" i="2"/>
  <c r="Z910" i="2"/>
  <c r="Y910" i="2"/>
  <c r="X910" i="2"/>
  <c r="W910" i="2"/>
  <c r="V910" i="2"/>
  <c r="U910" i="2"/>
  <c r="T910" i="2"/>
  <c r="S910" i="2"/>
  <c r="R910" i="2"/>
  <c r="Q910" i="2"/>
  <c r="E910" i="2"/>
  <c r="C910" i="2"/>
  <c r="AL909" i="2"/>
  <c r="AK909" i="2"/>
  <c r="AA909" i="2"/>
  <c r="Z909" i="2"/>
  <c r="Y909" i="2"/>
  <c r="X909" i="2"/>
  <c r="W909" i="2"/>
  <c r="V909" i="2"/>
  <c r="U909" i="2"/>
  <c r="T909" i="2"/>
  <c r="S909" i="2"/>
  <c r="R909" i="2"/>
  <c r="Q909" i="2"/>
  <c r="E909" i="2"/>
  <c r="C909" i="2"/>
  <c r="AL908" i="2"/>
  <c r="AK908" i="2"/>
  <c r="AA908" i="2"/>
  <c r="Z908" i="2"/>
  <c r="Y908" i="2"/>
  <c r="X908" i="2"/>
  <c r="W908" i="2"/>
  <c r="V908" i="2"/>
  <c r="U908" i="2"/>
  <c r="T908" i="2"/>
  <c r="S908" i="2"/>
  <c r="R908" i="2"/>
  <c r="Q908" i="2"/>
  <c r="E908" i="2"/>
  <c r="C908" i="2"/>
  <c r="AL907" i="2"/>
  <c r="AK907" i="2"/>
  <c r="AA907" i="2"/>
  <c r="Z907" i="2"/>
  <c r="Y907" i="2"/>
  <c r="X907" i="2"/>
  <c r="W907" i="2"/>
  <c r="V907" i="2"/>
  <c r="U907" i="2"/>
  <c r="T907" i="2"/>
  <c r="S907" i="2"/>
  <c r="R907" i="2"/>
  <c r="Q907" i="2"/>
  <c r="E907" i="2"/>
  <c r="C907" i="2"/>
  <c r="AL906" i="2"/>
  <c r="AK906" i="2"/>
  <c r="AA906" i="2"/>
  <c r="Z906" i="2"/>
  <c r="Y906" i="2"/>
  <c r="X906" i="2"/>
  <c r="W906" i="2"/>
  <c r="V906" i="2"/>
  <c r="U906" i="2"/>
  <c r="T906" i="2"/>
  <c r="S906" i="2"/>
  <c r="R906" i="2"/>
  <c r="Q906" i="2"/>
  <c r="E906" i="2"/>
  <c r="C906" i="2"/>
  <c r="AL905" i="2"/>
  <c r="AK905" i="2"/>
  <c r="AA905" i="2"/>
  <c r="Z905" i="2"/>
  <c r="Y905" i="2"/>
  <c r="X905" i="2"/>
  <c r="W905" i="2"/>
  <c r="V905" i="2"/>
  <c r="U905" i="2"/>
  <c r="T905" i="2"/>
  <c r="S905" i="2"/>
  <c r="R905" i="2"/>
  <c r="Q905" i="2"/>
  <c r="E905" i="2"/>
  <c r="C905" i="2"/>
  <c r="AL904" i="2"/>
  <c r="AK904" i="2"/>
  <c r="AA904" i="2"/>
  <c r="Z904" i="2"/>
  <c r="Y904" i="2"/>
  <c r="X904" i="2"/>
  <c r="W904" i="2"/>
  <c r="V904" i="2"/>
  <c r="U904" i="2"/>
  <c r="T904" i="2"/>
  <c r="S904" i="2"/>
  <c r="R904" i="2"/>
  <c r="Q904" i="2"/>
  <c r="E904" i="2"/>
  <c r="C904" i="2"/>
  <c r="AL903" i="2"/>
  <c r="AK903" i="2"/>
  <c r="AA903" i="2"/>
  <c r="Z903" i="2"/>
  <c r="Y903" i="2"/>
  <c r="X903" i="2"/>
  <c r="W903" i="2"/>
  <c r="V903" i="2"/>
  <c r="U903" i="2"/>
  <c r="T903" i="2"/>
  <c r="S903" i="2"/>
  <c r="R903" i="2"/>
  <c r="Q903" i="2"/>
  <c r="E903" i="2"/>
  <c r="C903" i="2"/>
  <c r="AL902" i="2"/>
  <c r="AK902" i="2"/>
  <c r="AA902" i="2"/>
  <c r="Z902" i="2"/>
  <c r="Y902" i="2"/>
  <c r="X902" i="2"/>
  <c r="W902" i="2"/>
  <c r="V902" i="2"/>
  <c r="U902" i="2"/>
  <c r="T902" i="2"/>
  <c r="S902" i="2"/>
  <c r="R902" i="2"/>
  <c r="Q902" i="2"/>
  <c r="E902" i="2"/>
  <c r="C902" i="2"/>
  <c r="AL901" i="2"/>
  <c r="AK901" i="2"/>
  <c r="AA901" i="2"/>
  <c r="Z901" i="2"/>
  <c r="Y901" i="2"/>
  <c r="X901" i="2"/>
  <c r="W901" i="2"/>
  <c r="V901" i="2"/>
  <c r="U901" i="2"/>
  <c r="T901" i="2"/>
  <c r="S901" i="2"/>
  <c r="R901" i="2"/>
  <c r="Q901" i="2"/>
  <c r="E901" i="2"/>
  <c r="C901" i="2"/>
  <c r="AL900" i="2"/>
  <c r="AK900" i="2"/>
  <c r="AA900" i="2"/>
  <c r="Z900" i="2"/>
  <c r="Y900" i="2"/>
  <c r="X900" i="2"/>
  <c r="W900" i="2"/>
  <c r="V900" i="2"/>
  <c r="U900" i="2"/>
  <c r="T900" i="2"/>
  <c r="S900" i="2"/>
  <c r="R900" i="2"/>
  <c r="Q900" i="2"/>
  <c r="E900" i="2"/>
  <c r="C900" i="2"/>
  <c r="AL899" i="2"/>
  <c r="AK899" i="2"/>
  <c r="AA899" i="2"/>
  <c r="Z899" i="2"/>
  <c r="Y899" i="2"/>
  <c r="X899" i="2"/>
  <c r="W899" i="2"/>
  <c r="V899" i="2"/>
  <c r="U899" i="2"/>
  <c r="T899" i="2"/>
  <c r="S899" i="2"/>
  <c r="R899" i="2"/>
  <c r="Q899" i="2"/>
  <c r="E899" i="2"/>
  <c r="C899" i="2"/>
  <c r="AL898" i="2"/>
  <c r="AK898" i="2"/>
  <c r="AA898" i="2"/>
  <c r="Z898" i="2"/>
  <c r="Y898" i="2"/>
  <c r="X898" i="2"/>
  <c r="W898" i="2"/>
  <c r="V898" i="2"/>
  <c r="U898" i="2"/>
  <c r="T898" i="2"/>
  <c r="S898" i="2"/>
  <c r="R898" i="2"/>
  <c r="Q898" i="2"/>
  <c r="E898" i="2"/>
  <c r="C898" i="2"/>
  <c r="AL897" i="2"/>
  <c r="AK897" i="2"/>
  <c r="AA897" i="2"/>
  <c r="Z897" i="2"/>
  <c r="Y897" i="2"/>
  <c r="X897" i="2"/>
  <c r="W897" i="2"/>
  <c r="V897" i="2"/>
  <c r="U897" i="2"/>
  <c r="T897" i="2"/>
  <c r="S897" i="2"/>
  <c r="R897" i="2"/>
  <c r="Q897" i="2"/>
  <c r="E897" i="2"/>
  <c r="C897" i="2"/>
  <c r="AL896" i="2"/>
  <c r="AK896" i="2"/>
  <c r="AA896" i="2"/>
  <c r="Z896" i="2"/>
  <c r="Y896" i="2"/>
  <c r="X896" i="2"/>
  <c r="W896" i="2"/>
  <c r="V896" i="2"/>
  <c r="U896" i="2"/>
  <c r="T896" i="2"/>
  <c r="S896" i="2"/>
  <c r="R896" i="2"/>
  <c r="Q896" i="2"/>
  <c r="E896" i="2"/>
  <c r="C896" i="2"/>
  <c r="AL895" i="2"/>
  <c r="AK895" i="2"/>
  <c r="AA895" i="2"/>
  <c r="Z895" i="2"/>
  <c r="Y895" i="2"/>
  <c r="X895" i="2"/>
  <c r="W895" i="2"/>
  <c r="V895" i="2"/>
  <c r="U895" i="2"/>
  <c r="T895" i="2"/>
  <c r="S895" i="2"/>
  <c r="R895" i="2"/>
  <c r="Q895" i="2"/>
  <c r="E895" i="2"/>
  <c r="C895" i="2"/>
  <c r="AL894" i="2"/>
  <c r="AK894" i="2"/>
  <c r="AA894" i="2"/>
  <c r="Z894" i="2"/>
  <c r="Y894" i="2"/>
  <c r="X894" i="2"/>
  <c r="W894" i="2"/>
  <c r="V894" i="2"/>
  <c r="U894" i="2"/>
  <c r="T894" i="2"/>
  <c r="S894" i="2"/>
  <c r="R894" i="2"/>
  <c r="Q894" i="2"/>
  <c r="E894" i="2"/>
  <c r="C894" i="2"/>
  <c r="AL893" i="2"/>
  <c r="AK893" i="2"/>
  <c r="AA893" i="2"/>
  <c r="Z893" i="2"/>
  <c r="Y893" i="2"/>
  <c r="X893" i="2"/>
  <c r="W893" i="2"/>
  <c r="V893" i="2"/>
  <c r="U893" i="2"/>
  <c r="T893" i="2"/>
  <c r="S893" i="2"/>
  <c r="R893" i="2"/>
  <c r="Q893" i="2"/>
  <c r="E893" i="2"/>
  <c r="C893" i="2"/>
  <c r="AL892" i="2"/>
  <c r="AK892" i="2"/>
  <c r="AA892" i="2"/>
  <c r="Z892" i="2"/>
  <c r="Y892" i="2"/>
  <c r="X892" i="2"/>
  <c r="W892" i="2"/>
  <c r="V892" i="2"/>
  <c r="U892" i="2"/>
  <c r="T892" i="2"/>
  <c r="S892" i="2"/>
  <c r="R892" i="2"/>
  <c r="Q892" i="2"/>
  <c r="E892" i="2"/>
  <c r="C892" i="2"/>
  <c r="AL891" i="2"/>
  <c r="AK891" i="2"/>
  <c r="AA891" i="2"/>
  <c r="Z891" i="2"/>
  <c r="Y891" i="2"/>
  <c r="X891" i="2"/>
  <c r="W891" i="2"/>
  <c r="V891" i="2"/>
  <c r="U891" i="2"/>
  <c r="T891" i="2"/>
  <c r="S891" i="2"/>
  <c r="R891" i="2"/>
  <c r="Q891" i="2"/>
  <c r="E891" i="2"/>
  <c r="C891" i="2"/>
  <c r="AL890" i="2"/>
  <c r="AK890" i="2"/>
  <c r="AA890" i="2"/>
  <c r="Z890" i="2"/>
  <c r="Y890" i="2"/>
  <c r="X890" i="2"/>
  <c r="W890" i="2"/>
  <c r="V890" i="2"/>
  <c r="U890" i="2"/>
  <c r="T890" i="2"/>
  <c r="S890" i="2"/>
  <c r="R890" i="2"/>
  <c r="Q890" i="2"/>
  <c r="E890" i="2"/>
  <c r="C890" i="2"/>
  <c r="AL889" i="2"/>
  <c r="AK889" i="2"/>
  <c r="AA889" i="2"/>
  <c r="Z889" i="2"/>
  <c r="Y889" i="2"/>
  <c r="X889" i="2"/>
  <c r="W889" i="2"/>
  <c r="V889" i="2"/>
  <c r="U889" i="2"/>
  <c r="T889" i="2"/>
  <c r="S889" i="2"/>
  <c r="R889" i="2"/>
  <c r="Q889" i="2"/>
  <c r="E889" i="2"/>
  <c r="C889" i="2"/>
  <c r="AL888" i="2"/>
  <c r="AK888" i="2"/>
  <c r="AA888" i="2"/>
  <c r="Z888" i="2"/>
  <c r="Y888" i="2"/>
  <c r="X888" i="2"/>
  <c r="W888" i="2"/>
  <c r="V888" i="2"/>
  <c r="U888" i="2"/>
  <c r="T888" i="2"/>
  <c r="S888" i="2"/>
  <c r="R888" i="2"/>
  <c r="Q888" i="2"/>
  <c r="E888" i="2"/>
  <c r="C888" i="2"/>
  <c r="AL887" i="2"/>
  <c r="AK887" i="2"/>
  <c r="AA887" i="2"/>
  <c r="Z887" i="2"/>
  <c r="Y887" i="2"/>
  <c r="X887" i="2"/>
  <c r="W887" i="2"/>
  <c r="V887" i="2"/>
  <c r="U887" i="2"/>
  <c r="T887" i="2"/>
  <c r="S887" i="2"/>
  <c r="R887" i="2"/>
  <c r="Q887" i="2"/>
  <c r="E887" i="2"/>
  <c r="C887" i="2"/>
  <c r="AL886" i="2"/>
  <c r="AK886" i="2"/>
  <c r="AA886" i="2"/>
  <c r="Z886" i="2"/>
  <c r="Y886" i="2"/>
  <c r="X886" i="2"/>
  <c r="W886" i="2"/>
  <c r="V886" i="2"/>
  <c r="U886" i="2"/>
  <c r="T886" i="2"/>
  <c r="S886" i="2"/>
  <c r="R886" i="2"/>
  <c r="Q886" i="2"/>
  <c r="E886" i="2"/>
  <c r="C886" i="2"/>
  <c r="AL885" i="2"/>
  <c r="AK885" i="2"/>
  <c r="AA885" i="2"/>
  <c r="Z885" i="2"/>
  <c r="Y885" i="2"/>
  <c r="X885" i="2"/>
  <c r="W885" i="2"/>
  <c r="V885" i="2"/>
  <c r="U885" i="2"/>
  <c r="T885" i="2"/>
  <c r="S885" i="2"/>
  <c r="R885" i="2"/>
  <c r="Q885" i="2"/>
  <c r="E885" i="2"/>
  <c r="C885" i="2"/>
  <c r="AL884" i="2"/>
  <c r="AK884" i="2"/>
  <c r="AA884" i="2"/>
  <c r="Z884" i="2"/>
  <c r="Y884" i="2"/>
  <c r="X884" i="2"/>
  <c r="W884" i="2"/>
  <c r="V884" i="2"/>
  <c r="U884" i="2"/>
  <c r="T884" i="2"/>
  <c r="S884" i="2"/>
  <c r="R884" i="2"/>
  <c r="Q884" i="2"/>
  <c r="E884" i="2"/>
  <c r="C884" i="2"/>
  <c r="AL883" i="2"/>
  <c r="AK883" i="2"/>
  <c r="AA883" i="2"/>
  <c r="Z883" i="2"/>
  <c r="Y883" i="2"/>
  <c r="X883" i="2"/>
  <c r="W883" i="2"/>
  <c r="V883" i="2"/>
  <c r="U883" i="2"/>
  <c r="T883" i="2"/>
  <c r="S883" i="2"/>
  <c r="R883" i="2"/>
  <c r="Q883" i="2"/>
  <c r="E883" i="2"/>
  <c r="C883" i="2"/>
  <c r="AL882" i="2"/>
  <c r="AK882" i="2"/>
  <c r="AA882" i="2"/>
  <c r="Z882" i="2"/>
  <c r="Y882" i="2"/>
  <c r="X882" i="2"/>
  <c r="W882" i="2"/>
  <c r="V882" i="2"/>
  <c r="U882" i="2"/>
  <c r="T882" i="2"/>
  <c r="S882" i="2"/>
  <c r="R882" i="2"/>
  <c r="Q882" i="2"/>
  <c r="E882" i="2"/>
  <c r="C882" i="2"/>
  <c r="AL881" i="2"/>
  <c r="AK881" i="2"/>
  <c r="AA881" i="2"/>
  <c r="Z881" i="2"/>
  <c r="Y881" i="2"/>
  <c r="X881" i="2"/>
  <c r="W881" i="2"/>
  <c r="V881" i="2"/>
  <c r="U881" i="2"/>
  <c r="T881" i="2"/>
  <c r="S881" i="2"/>
  <c r="R881" i="2"/>
  <c r="Q881" i="2"/>
  <c r="E881" i="2"/>
  <c r="C881" i="2"/>
  <c r="AL880" i="2"/>
  <c r="AK880" i="2"/>
  <c r="AA880" i="2"/>
  <c r="Z880" i="2"/>
  <c r="Y880" i="2"/>
  <c r="X880" i="2"/>
  <c r="W880" i="2"/>
  <c r="V880" i="2"/>
  <c r="U880" i="2"/>
  <c r="T880" i="2"/>
  <c r="S880" i="2"/>
  <c r="R880" i="2"/>
  <c r="Q880" i="2"/>
  <c r="E880" i="2"/>
  <c r="C880" i="2"/>
  <c r="AL879" i="2"/>
  <c r="AK879" i="2"/>
  <c r="AA879" i="2"/>
  <c r="Z879" i="2"/>
  <c r="Y879" i="2"/>
  <c r="X879" i="2"/>
  <c r="W879" i="2"/>
  <c r="V879" i="2"/>
  <c r="U879" i="2"/>
  <c r="T879" i="2"/>
  <c r="S879" i="2"/>
  <c r="R879" i="2"/>
  <c r="Q879" i="2"/>
  <c r="E879" i="2"/>
  <c r="C879" i="2"/>
  <c r="AL878" i="2"/>
  <c r="AK878" i="2"/>
  <c r="AA878" i="2"/>
  <c r="Z878" i="2"/>
  <c r="Y878" i="2"/>
  <c r="X878" i="2"/>
  <c r="W878" i="2"/>
  <c r="V878" i="2"/>
  <c r="U878" i="2"/>
  <c r="T878" i="2"/>
  <c r="S878" i="2"/>
  <c r="R878" i="2"/>
  <c r="Q878" i="2"/>
  <c r="E878" i="2"/>
  <c r="C878" i="2"/>
  <c r="AL877" i="2"/>
  <c r="AK877" i="2"/>
  <c r="AA877" i="2"/>
  <c r="Z877" i="2"/>
  <c r="Y877" i="2"/>
  <c r="X877" i="2"/>
  <c r="W877" i="2"/>
  <c r="V877" i="2"/>
  <c r="U877" i="2"/>
  <c r="T877" i="2"/>
  <c r="S877" i="2"/>
  <c r="R877" i="2"/>
  <c r="Q877" i="2"/>
  <c r="E877" i="2"/>
  <c r="C877" i="2"/>
  <c r="AL876" i="2"/>
  <c r="AK876" i="2"/>
  <c r="AA876" i="2"/>
  <c r="Z876" i="2"/>
  <c r="Y876" i="2"/>
  <c r="X876" i="2"/>
  <c r="W876" i="2"/>
  <c r="V876" i="2"/>
  <c r="U876" i="2"/>
  <c r="T876" i="2"/>
  <c r="S876" i="2"/>
  <c r="R876" i="2"/>
  <c r="Q876" i="2"/>
  <c r="E876" i="2"/>
  <c r="C876" i="2"/>
  <c r="AL875" i="2"/>
  <c r="AK875" i="2"/>
  <c r="AA875" i="2"/>
  <c r="Z875" i="2"/>
  <c r="Y875" i="2"/>
  <c r="X875" i="2"/>
  <c r="W875" i="2"/>
  <c r="V875" i="2"/>
  <c r="U875" i="2"/>
  <c r="T875" i="2"/>
  <c r="S875" i="2"/>
  <c r="R875" i="2"/>
  <c r="Q875" i="2"/>
  <c r="E875" i="2"/>
  <c r="C875" i="2"/>
  <c r="AL874" i="2"/>
  <c r="AK874" i="2"/>
  <c r="AA874" i="2"/>
  <c r="Z874" i="2"/>
  <c r="Y874" i="2"/>
  <c r="X874" i="2"/>
  <c r="W874" i="2"/>
  <c r="V874" i="2"/>
  <c r="U874" i="2"/>
  <c r="T874" i="2"/>
  <c r="S874" i="2"/>
  <c r="R874" i="2"/>
  <c r="Q874" i="2"/>
  <c r="E874" i="2"/>
  <c r="C874" i="2"/>
  <c r="AL873" i="2"/>
  <c r="AK873" i="2"/>
  <c r="AA873" i="2"/>
  <c r="Z873" i="2"/>
  <c r="Y873" i="2"/>
  <c r="X873" i="2"/>
  <c r="W873" i="2"/>
  <c r="V873" i="2"/>
  <c r="U873" i="2"/>
  <c r="T873" i="2"/>
  <c r="S873" i="2"/>
  <c r="R873" i="2"/>
  <c r="Q873" i="2"/>
  <c r="E873" i="2"/>
  <c r="C873" i="2"/>
  <c r="AL872" i="2"/>
  <c r="AK872" i="2"/>
  <c r="AA872" i="2"/>
  <c r="Z872" i="2"/>
  <c r="Y872" i="2"/>
  <c r="X872" i="2"/>
  <c r="W872" i="2"/>
  <c r="V872" i="2"/>
  <c r="U872" i="2"/>
  <c r="T872" i="2"/>
  <c r="S872" i="2"/>
  <c r="R872" i="2"/>
  <c r="Q872" i="2"/>
  <c r="E872" i="2"/>
  <c r="C872" i="2"/>
  <c r="AL871" i="2"/>
  <c r="AK871" i="2"/>
  <c r="AA871" i="2"/>
  <c r="Z871" i="2"/>
  <c r="Y871" i="2"/>
  <c r="X871" i="2"/>
  <c r="W871" i="2"/>
  <c r="V871" i="2"/>
  <c r="U871" i="2"/>
  <c r="T871" i="2"/>
  <c r="S871" i="2"/>
  <c r="R871" i="2"/>
  <c r="Q871" i="2"/>
  <c r="E871" i="2"/>
  <c r="C871" i="2"/>
  <c r="AL870" i="2"/>
  <c r="AK870" i="2"/>
  <c r="AA870" i="2"/>
  <c r="Z870" i="2"/>
  <c r="Y870" i="2"/>
  <c r="X870" i="2"/>
  <c r="W870" i="2"/>
  <c r="V870" i="2"/>
  <c r="U870" i="2"/>
  <c r="T870" i="2"/>
  <c r="S870" i="2"/>
  <c r="R870" i="2"/>
  <c r="Q870" i="2"/>
  <c r="E870" i="2"/>
  <c r="C870" i="2"/>
  <c r="AL869" i="2"/>
  <c r="AK869" i="2"/>
  <c r="AA869" i="2"/>
  <c r="Z869" i="2"/>
  <c r="Y869" i="2"/>
  <c r="X869" i="2"/>
  <c r="W869" i="2"/>
  <c r="V869" i="2"/>
  <c r="U869" i="2"/>
  <c r="T869" i="2"/>
  <c r="S869" i="2"/>
  <c r="R869" i="2"/>
  <c r="Q869" i="2"/>
  <c r="E869" i="2"/>
  <c r="C869" i="2"/>
  <c r="AL868" i="2"/>
  <c r="AK868" i="2"/>
  <c r="AA868" i="2"/>
  <c r="Z868" i="2"/>
  <c r="Y868" i="2"/>
  <c r="X868" i="2"/>
  <c r="W868" i="2"/>
  <c r="V868" i="2"/>
  <c r="U868" i="2"/>
  <c r="T868" i="2"/>
  <c r="S868" i="2"/>
  <c r="R868" i="2"/>
  <c r="Q868" i="2"/>
  <c r="E868" i="2"/>
  <c r="C868" i="2"/>
  <c r="AL867" i="2"/>
  <c r="AK867" i="2"/>
  <c r="AA867" i="2"/>
  <c r="Z867" i="2"/>
  <c r="Y867" i="2"/>
  <c r="X867" i="2"/>
  <c r="W867" i="2"/>
  <c r="V867" i="2"/>
  <c r="U867" i="2"/>
  <c r="T867" i="2"/>
  <c r="S867" i="2"/>
  <c r="R867" i="2"/>
  <c r="Q867" i="2"/>
  <c r="E867" i="2"/>
  <c r="C867" i="2"/>
  <c r="AL866" i="2"/>
  <c r="AK866" i="2"/>
  <c r="AA866" i="2"/>
  <c r="Z866" i="2"/>
  <c r="Y866" i="2"/>
  <c r="X866" i="2"/>
  <c r="W866" i="2"/>
  <c r="V866" i="2"/>
  <c r="U866" i="2"/>
  <c r="T866" i="2"/>
  <c r="S866" i="2"/>
  <c r="R866" i="2"/>
  <c r="Q866" i="2"/>
  <c r="E866" i="2"/>
  <c r="C866" i="2"/>
  <c r="AL865" i="2"/>
  <c r="AK865" i="2"/>
  <c r="AA865" i="2"/>
  <c r="Z865" i="2"/>
  <c r="Y865" i="2"/>
  <c r="X865" i="2"/>
  <c r="W865" i="2"/>
  <c r="V865" i="2"/>
  <c r="U865" i="2"/>
  <c r="T865" i="2"/>
  <c r="S865" i="2"/>
  <c r="R865" i="2"/>
  <c r="Q865" i="2"/>
  <c r="E865" i="2"/>
  <c r="C865" i="2"/>
  <c r="AL864" i="2"/>
  <c r="AK864" i="2"/>
  <c r="AA864" i="2"/>
  <c r="Z864" i="2"/>
  <c r="Y864" i="2"/>
  <c r="X864" i="2"/>
  <c r="W864" i="2"/>
  <c r="V864" i="2"/>
  <c r="U864" i="2"/>
  <c r="T864" i="2"/>
  <c r="S864" i="2"/>
  <c r="R864" i="2"/>
  <c r="Q864" i="2"/>
  <c r="E864" i="2"/>
  <c r="C864" i="2"/>
  <c r="AL863" i="2"/>
  <c r="AK863" i="2"/>
  <c r="AA863" i="2"/>
  <c r="Z863" i="2"/>
  <c r="Y863" i="2"/>
  <c r="X863" i="2"/>
  <c r="W863" i="2"/>
  <c r="V863" i="2"/>
  <c r="U863" i="2"/>
  <c r="T863" i="2"/>
  <c r="S863" i="2"/>
  <c r="R863" i="2"/>
  <c r="Q863" i="2"/>
  <c r="E863" i="2"/>
  <c r="C863" i="2"/>
  <c r="AL862" i="2"/>
  <c r="AK862" i="2"/>
  <c r="AA862" i="2"/>
  <c r="Z862" i="2"/>
  <c r="Y862" i="2"/>
  <c r="X862" i="2"/>
  <c r="W862" i="2"/>
  <c r="V862" i="2"/>
  <c r="U862" i="2"/>
  <c r="T862" i="2"/>
  <c r="S862" i="2"/>
  <c r="R862" i="2"/>
  <c r="Q862" i="2"/>
  <c r="E862" i="2"/>
  <c r="C862" i="2"/>
  <c r="AL861" i="2"/>
  <c r="AK861" i="2"/>
  <c r="AA861" i="2"/>
  <c r="Z861" i="2"/>
  <c r="Y861" i="2"/>
  <c r="X861" i="2"/>
  <c r="W861" i="2"/>
  <c r="V861" i="2"/>
  <c r="U861" i="2"/>
  <c r="T861" i="2"/>
  <c r="S861" i="2"/>
  <c r="R861" i="2"/>
  <c r="Q861" i="2"/>
  <c r="E861" i="2"/>
  <c r="C861" i="2"/>
  <c r="AL860" i="2"/>
  <c r="AK860" i="2"/>
  <c r="AA860" i="2"/>
  <c r="Z860" i="2"/>
  <c r="Y860" i="2"/>
  <c r="X860" i="2"/>
  <c r="W860" i="2"/>
  <c r="V860" i="2"/>
  <c r="U860" i="2"/>
  <c r="T860" i="2"/>
  <c r="S860" i="2"/>
  <c r="R860" i="2"/>
  <c r="Q860" i="2"/>
  <c r="E860" i="2"/>
  <c r="C860" i="2"/>
  <c r="AL859" i="2"/>
  <c r="AK859" i="2"/>
  <c r="AA859" i="2"/>
  <c r="Z859" i="2"/>
  <c r="Y859" i="2"/>
  <c r="X859" i="2"/>
  <c r="W859" i="2"/>
  <c r="V859" i="2"/>
  <c r="U859" i="2"/>
  <c r="T859" i="2"/>
  <c r="S859" i="2"/>
  <c r="R859" i="2"/>
  <c r="Q859" i="2"/>
  <c r="E859" i="2"/>
  <c r="C859" i="2"/>
  <c r="AL858" i="2"/>
  <c r="AK858" i="2"/>
  <c r="AA858" i="2"/>
  <c r="Z858" i="2"/>
  <c r="Y858" i="2"/>
  <c r="X858" i="2"/>
  <c r="W858" i="2"/>
  <c r="V858" i="2"/>
  <c r="U858" i="2"/>
  <c r="T858" i="2"/>
  <c r="S858" i="2"/>
  <c r="R858" i="2"/>
  <c r="Q858" i="2"/>
  <c r="E858" i="2"/>
  <c r="C858" i="2"/>
  <c r="AL857" i="2"/>
  <c r="AK857" i="2"/>
  <c r="AA857" i="2"/>
  <c r="Z857" i="2"/>
  <c r="Y857" i="2"/>
  <c r="X857" i="2"/>
  <c r="W857" i="2"/>
  <c r="V857" i="2"/>
  <c r="U857" i="2"/>
  <c r="T857" i="2"/>
  <c r="S857" i="2"/>
  <c r="R857" i="2"/>
  <c r="Q857" i="2"/>
  <c r="E857" i="2"/>
  <c r="C857" i="2"/>
  <c r="AL856" i="2"/>
  <c r="AK856" i="2"/>
  <c r="AA856" i="2"/>
  <c r="Z856" i="2"/>
  <c r="Y856" i="2"/>
  <c r="X856" i="2"/>
  <c r="W856" i="2"/>
  <c r="V856" i="2"/>
  <c r="U856" i="2"/>
  <c r="T856" i="2"/>
  <c r="S856" i="2"/>
  <c r="R856" i="2"/>
  <c r="Q856" i="2"/>
  <c r="E856" i="2"/>
  <c r="C856" i="2"/>
  <c r="AL855" i="2"/>
  <c r="AK855" i="2"/>
  <c r="AA855" i="2"/>
  <c r="Z855" i="2"/>
  <c r="Y855" i="2"/>
  <c r="X855" i="2"/>
  <c r="W855" i="2"/>
  <c r="V855" i="2"/>
  <c r="U855" i="2"/>
  <c r="T855" i="2"/>
  <c r="S855" i="2"/>
  <c r="R855" i="2"/>
  <c r="Q855" i="2"/>
  <c r="E855" i="2"/>
  <c r="C855" i="2"/>
  <c r="AL854" i="2"/>
  <c r="AK854" i="2"/>
  <c r="AA854" i="2"/>
  <c r="Z854" i="2"/>
  <c r="Y854" i="2"/>
  <c r="X854" i="2"/>
  <c r="W854" i="2"/>
  <c r="V854" i="2"/>
  <c r="U854" i="2"/>
  <c r="T854" i="2"/>
  <c r="S854" i="2"/>
  <c r="R854" i="2"/>
  <c r="Q854" i="2"/>
  <c r="E854" i="2"/>
  <c r="C854" i="2"/>
  <c r="AL853" i="2"/>
  <c r="AK853" i="2"/>
  <c r="AA853" i="2"/>
  <c r="Z853" i="2"/>
  <c r="Y853" i="2"/>
  <c r="X853" i="2"/>
  <c r="W853" i="2"/>
  <c r="V853" i="2"/>
  <c r="U853" i="2"/>
  <c r="T853" i="2"/>
  <c r="S853" i="2"/>
  <c r="R853" i="2"/>
  <c r="Q853" i="2"/>
  <c r="E853" i="2"/>
  <c r="C853" i="2"/>
  <c r="AL852" i="2"/>
  <c r="AK852" i="2"/>
  <c r="AA852" i="2"/>
  <c r="Z852" i="2"/>
  <c r="Y852" i="2"/>
  <c r="X852" i="2"/>
  <c r="W852" i="2"/>
  <c r="V852" i="2"/>
  <c r="U852" i="2"/>
  <c r="T852" i="2"/>
  <c r="S852" i="2"/>
  <c r="R852" i="2"/>
  <c r="Q852" i="2"/>
  <c r="E852" i="2"/>
  <c r="C852" i="2"/>
  <c r="AL851" i="2"/>
  <c r="AK851" i="2"/>
  <c r="AA851" i="2"/>
  <c r="Z851" i="2"/>
  <c r="Y851" i="2"/>
  <c r="X851" i="2"/>
  <c r="W851" i="2"/>
  <c r="V851" i="2"/>
  <c r="U851" i="2"/>
  <c r="T851" i="2"/>
  <c r="S851" i="2"/>
  <c r="R851" i="2"/>
  <c r="Q851" i="2"/>
  <c r="E851" i="2"/>
  <c r="C851" i="2"/>
  <c r="AL850" i="2"/>
  <c r="AK850" i="2"/>
  <c r="AA850" i="2"/>
  <c r="Z850" i="2"/>
  <c r="Y850" i="2"/>
  <c r="X850" i="2"/>
  <c r="W850" i="2"/>
  <c r="V850" i="2"/>
  <c r="U850" i="2"/>
  <c r="T850" i="2"/>
  <c r="S850" i="2"/>
  <c r="R850" i="2"/>
  <c r="Q850" i="2"/>
  <c r="E850" i="2"/>
  <c r="C850" i="2"/>
  <c r="AL849" i="2"/>
  <c r="AK849" i="2"/>
  <c r="AA849" i="2"/>
  <c r="Z849" i="2"/>
  <c r="Y849" i="2"/>
  <c r="X849" i="2"/>
  <c r="W849" i="2"/>
  <c r="V849" i="2"/>
  <c r="U849" i="2"/>
  <c r="T849" i="2"/>
  <c r="S849" i="2"/>
  <c r="R849" i="2"/>
  <c r="Q849" i="2"/>
  <c r="E849" i="2"/>
  <c r="C849" i="2"/>
  <c r="AL848" i="2"/>
  <c r="AK848" i="2"/>
  <c r="AA848" i="2"/>
  <c r="Z848" i="2"/>
  <c r="Y848" i="2"/>
  <c r="X848" i="2"/>
  <c r="W848" i="2"/>
  <c r="V848" i="2"/>
  <c r="U848" i="2"/>
  <c r="T848" i="2"/>
  <c r="S848" i="2"/>
  <c r="R848" i="2"/>
  <c r="Q848" i="2"/>
  <c r="E848" i="2"/>
  <c r="C848" i="2"/>
  <c r="AL847" i="2"/>
  <c r="AK847" i="2"/>
  <c r="AA847" i="2"/>
  <c r="Z847" i="2"/>
  <c r="Y847" i="2"/>
  <c r="X847" i="2"/>
  <c r="W847" i="2"/>
  <c r="V847" i="2"/>
  <c r="U847" i="2"/>
  <c r="T847" i="2"/>
  <c r="S847" i="2"/>
  <c r="R847" i="2"/>
  <c r="Q847" i="2"/>
  <c r="E847" i="2"/>
  <c r="C847" i="2"/>
  <c r="AL846" i="2"/>
  <c r="AK846" i="2"/>
  <c r="AA846" i="2"/>
  <c r="Z846" i="2"/>
  <c r="Y846" i="2"/>
  <c r="X846" i="2"/>
  <c r="W846" i="2"/>
  <c r="V846" i="2"/>
  <c r="U846" i="2"/>
  <c r="T846" i="2"/>
  <c r="S846" i="2"/>
  <c r="R846" i="2"/>
  <c r="Q846" i="2"/>
  <c r="E846" i="2"/>
  <c r="C846" i="2"/>
  <c r="AL845" i="2"/>
  <c r="AK845" i="2"/>
  <c r="AA845" i="2"/>
  <c r="Z845" i="2"/>
  <c r="Y845" i="2"/>
  <c r="X845" i="2"/>
  <c r="W845" i="2"/>
  <c r="V845" i="2"/>
  <c r="U845" i="2"/>
  <c r="T845" i="2"/>
  <c r="S845" i="2"/>
  <c r="R845" i="2"/>
  <c r="Q845" i="2"/>
  <c r="E845" i="2"/>
  <c r="C845" i="2"/>
  <c r="AL844" i="2"/>
  <c r="AK844" i="2"/>
  <c r="AA844" i="2"/>
  <c r="Z844" i="2"/>
  <c r="Y844" i="2"/>
  <c r="X844" i="2"/>
  <c r="W844" i="2"/>
  <c r="V844" i="2"/>
  <c r="U844" i="2"/>
  <c r="T844" i="2"/>
  <c r="S844" i="2"/>
  <c r="R844" i="2"/>
  <c r="Q844" i="2"/>
  <c r="E844" i="2"/>
  <c r="C844" i="2"/>
  <c r="AL843" i="2"/>
  <c r="AK843" i="2"/>
  <c r="AA843" i="2"/>
  <c r="Z843" i="2"/>
  <c r="Y843" i="2"/>
  <c r="X843" i="2"/>
  <c r="W843" i="2"/>
  <c r="V843" i="2"/>
  <c r="U843" i="2"/>
  <c r="T843" i="2"/>
  <c r="S843" i="2"/>
  <c r="R843" i="2"/>
  <c r="Q843" i="2"/>
  <c r="E843" i="2"/>
  <c r="C843" i="2"/>
  <c r="AL842" i="2"/>
  <c r="AK842" i="2"/>
  <c r="AA842" i="2"/>
  <c r="Z842" i="2"/>
  <c r="Y842" i="2"/>
  <c r="X842" i="2"/>
  <c r="W842" i="2"/>
  <c r="V842" i="2"/>
  <c r="U842" i="2"/>
  <c r="T842" i="2"/>
  <c r="S842" i="2"/>
  <c r="R842" i="2"/>
  <c r="Q842" i="2"/>
  <c r="E842" i="2"/>
  <c r="C842" i="2"/>
  <c r="AL841" i="2"/>
  <c r="AK841" i="2"/>
  <c r="AA841" i="2"/>
  <c r="Z841" i="2"/>
  <c r="Y841" i="2"/>
  <c r="X841" i="2"/>
  <c r="W841" i="2"/>
  <c r="V841" i="2"/>
  <c r="U841" i="2"/>
  <c r="T841" i="2"/>
  <c r="S841" i="2"/>
  <c r="R841" i="2"/>
  <c r="Q841" i="2"/>
  <c r="E841" i="2"/>
  <c r="C841" i="2"/>
  <c r="AL840" i="2"/>
  <c r="AK840" i="2"/>
  <c r="AA840" i="2"/>
  <c r="Z840" i="2"/>
  <c r="Y840" i="2"/>
  <c r="X840" i="2"/>
  <c r="W840" i="2"/>
  <c r="V840" i="2"/>
  <c r="U840" i="2"/>
  <c r="T840" i="2"/>
  <c r="S840" i="2"/>
  <c r="R840" i="2"/>
  <c r="Q840" i="2"/>
  <c r="E840" i="2"/>
  <c r="C840" i="2"/>
  <c r="AL839" i="2"/>
  <c r="AK839" i="2"/>
  <c r="AA839" i="2"/>
  <c r="Z839" i="2"/>
  <c r="Y839" i="2"/>
  <c r="X839" i="2"/>
  <c r="W839" i="2"/>
  <c r="V839" i="2"/>
  <c r="U839" i="2"/>
  <c r="T839" i="2"/>
  <c r="S839" i="2"/>
  <c r="R839" i="2"/>
  <c r="Q839" i="2"/>
  <c r="E839" i="2"/>
  <c r="C839" i="2"/>
  <c r="AL838" i="2"/>
  <c r="AK838" i="2"/>
  <c r="AA838" i="2"/>
  <c r="Z838" i="2"/>
  <c r="Y838" i="2"/>
  <c r="X838" i="2"/>
  <c r="W838" i="2"/>
  <c r="V838" i="2"/>
  <c r="U838" i="2"/>
  <c r="T838" i="2"/>
  <c r="S838" i="2"/>
  <c r="R838" i="2"/>
  <c r="Q838" i="2"/>
  <c r="E838" i="2"/>
  <c r="C838" i="2"/>
  <c r="AL837" i="2"/>
  <c r="AK837" i="2"/>
  <c r="AA837" i="2"/>
  <c r="Z837" i="2"/>
  <c r="Y837" i="2"/>
  <c r="X837" i="2"/>
  <c r="W837" i="2"/>
  <c r="V837" i="2"/>
  <c r="U837" i="2"/>
  <c r="T837" i="2"/>
  <c r="S837" i="2"/>
  <c r="R837" i="2"/>
  <c r="Q837" i="2"/>
  <c r="E837" i="2"/>
  <c r="C837" i="2"/>
  <c r="AL836" i="2"/>
  <c r="AK836" i="2"/>
  <c r="AA836" i="2"/>
  <c r="Z836" i="2"/>
  <c r="Y836" i="2"/>
  <c r="X836" i="2"/>
  <c r="W836" i="2"/>
  <c r="V836" i="2"/>
  <c r="U836" i="2"/>
  <c r="T836" i="2"/>
  <c r="S836" i="2"/>
  <c r="R836" i="2"/>
  <c r="Q836" i="2"/>
  <c r="E836" i="2"/>
  <c r="C836" i="2"/>
  <c r="AL835" i="2"/>
  <c r="AK835" i="2"/>
  <c r="AA835" i="2"/>
  <c r="Z835" i="2"/>
  <c r="Y835" i="2"/>
  <c r="X835" i="2"/>
  <c r="W835" i="2"/>
  <c r="V835" i="2"/>
  <c r="U835" i="2"/>
  <c r="T835" i="2"/>
  <c r="S835" i="2"/>
  <c r="R835" i="2"/>
  <c r="Q835" i="2"/>
  <c r="E835" i="2"/>
  <c r="C835" i="2"/>
  <c r="AL834" i="2"/>
  <c r="AK834" i="2"/>
  <c r="AA834" i="2"/>
  <c r="Z834" i="2"/>
  <c r="Y834" i="2"/>
  <c r="X834" i="2"/>
  <c r="W834" i="2"/>
  <c r="V834" i="2"/>
  <c r="U834" i="2"/>
  <c r="T834" i="2"/>
  <c r="S834" i="2"/>
  <c r="R834" i="2"/>
  <c r="Q834" i="2"/>
  <c r="E834" i="2"/>
  <c r="C834" i="2"/>
  <c r="AL833" i="2"/>
  <c r="AK833" i="2"/>
  <c r="AA833" i="2"/>
  <c r="Z833" i="2"/>
  <c r="Y833" i="2"/>
  <c r="X833" i="2"/>
  <c r="W833" i="2"/>
  <c r="V833" i="2"/>
  <c r="U833" i="2"/>
  <c r="T833" i="2"/>
  <c r="S833" i="2"/>
  <c r="R833" i="2"/>
  <c r="Q833" i="2"/>
  <c r="E833" i="2"/>
  <c r="C833" i="2"/>
  <c r="AL832" i="2"/>
  <c r="AK832" i="2"/>
  <c r="AA832" i="2"/>
  <c r="Z832" i="2"/>
  <c r="Y832" i="2"/>
  <c r="X832" i="2"/>
  <c r="W832" i="2"/>
  <c r="V832" i="2"/>
  <c r="U832" i="2"/>
  <c r="T832" i="2"/>
  <c r="S832" i="2"/>
  <c r="R832" i="2"/>
  <c r="Q832" i="2"/>
  <c r="E832" i="2"/>
  <c r="C832" i="2"/>
  <c r="AL831" i="2"/>
  <c r="AK831" i="2"/>
  <c r="AA831" i="2"/>
  <c r="Z831" i="2"/>
  <c r="Y831" i="2"/>
  <c r="X831" i="2"/>
  <c r="W831" i="2"/>
  <c r="V831" i="2"/>
  <c r="U831" i="2"/>
  <c r="T831" i="2"/>
  <c r="S831" i="2"/>
  <c r="R831" i="2"/>
  <c r="Q831" i="2"/>
  <c r="E831" i="2"/>
  <c r="C831" i="2"/>
  <c r="AL830" i="2"/>
  <c r="AK830" i="2"/>
  <c r="AA830" i="2"/>
  <c r="Z830" i="2"/>
  <c r="Y830" i="2"/>
  <c r="X830" i="2"/>
  <c r="W830" i="2"/>
  <c r="V830" i="2"/>
  <c r="U830" i="2"/>
  <c r="T830" i="2"/>
  <c r="S830" i="2"/>
  <c r="R830" i="2"/>
  <c r="Q830" i="2"/>
  <c r="E830" i="2"/>
  <c r="C830" i="2"/>
  <c r="AL829" i="2"/>
  <c r="AK829" i="2"/>
  <c r="AA829" i="2"/>
  <c r="Z829" i="2"/>
  <c r="Y829" i="2"/>
  <c r="X829" i="2"/>
  <c r="W829" i="2"/>
  <c r="V829" i="2"/>
  <c r="U829" i="2"/>
  <c r="T829" i="2"/>
  <c r="S829" i="2"/>
  <c r="R829" i="2"/>
  <c r="Q829" i="2"/>
  <c r="E829" i="2"/>
  <c r="C829" i="2"/>
  <c r="AL828" i="2"/>
  <c r="AK828" i="2"/>
  <c r="AA828" i="2"/>
  <c r="Z828" i="2"/>
  <c r="Y828" i="2"/>
  <c r="X828" i="2"/>
  <c r="W828" i="2"/>
  <c r="V828" i="2"/>
  <c r="U828" i="2"/>
  <c r="T828" i="2"/>
  <c r="S828" i="2"/>
  <c r="R828" i="2"/>
  <c r="Q828" i="2"/>
  <c r="E828" i="2"/>
  <c r="C828" i="2"/>
  <c r="AL827" i="2"/>
  <c r="AK827" i="2"/>
  <c r="AA827" i="2"/>
  <c r="Z827" i="2"/>
  <c r="Y827" i="2"/>
  <c r="X827" i="2"/>
  <c r="W827" i="2"/>
  <c r="V827" i="2"/>
  <c r="U827" i="2"/>
  <c r="T827" i="2"/>
  <c r="S827" i="2"/>
  <c r="R827" i="2"/>
  <c r="Q827" i="2"/>
  <c r="E827" i="2"/>
  <c r="C827" i="2"/>
  <c r="AL826" i="2"/>
  <c r="AK826" i="2"/>
  <c r="AA826" i="2"/>
  <c r="Z826" i="2"/>
  <c r="Y826" i="2"/>
  <c r="X826" i="2"/>
  <c r="W826" i="2"/>
  <c r="V826" i="2"/>
  <c r="U826" i="2"/>
  <c r="T826" i="2"/>
  <c r="S826" i="2"/>
  <c r="R826" i="2"/>
  <c r="Q826" i="2"/>
  <c r="E826" i="2"/>
  <c r="C826" i="2"/>
  <c r="AL825" i="2"/>
  <c r="AK825" i="2"/>
  <c r="AA825" i="2"/>
  <c r="Z825" i="2"/>
  <c r="Y825" i="2"/>
  <c r="X825" i="2"/>
  <c r="W825" i="2"/>
  <c r="V825" i="2"/>
  <c r="U825" i="2"/>
  <c r="T825" i="2"/>
  <c r="S825" i="2"/>
  <c r="R825" i="2"/>
  <c r="Q825" i="2"/>
  <c r="E825" i="2"/>
  <c r="C825" i="2"/>
  <c r="AL824" i="2"/>
  <c r="AK824" i="2"/>
  <c r="AA824" i="2"/>
  <c r="Z824" i="2"/>
  <c r="Y824" i="2"/>
  <c r="X824" i="2"/>
  <c r="W824" i="2"/>
  <c r="V824" i="2"/>
  <c r="U824" i="2"/>
  <c r="T824" i="2"/>
  <c r="S824" i="2"/>
  <c r="R824" i="2"/>
  <c r="Q824" i="2"/>
  <c r="E824" i="2"/>
  <c r="C824" i="2"/>
  <c r="AL823" i="2"/>
  <c r="AK823" i="2"/>
  <c r="AA823" i="2"/>
  <c r="Z823" i="2"/>
  <c r="Y823" i="2"/>
  <c r="X823" i="2"/>
  <c r="W823" i="2"/>
  <c r="V823" i="2"/>
  <c r="U823" i="2"/>
  <c r="T823" i="2"/>
  <c r="S823" i="2"/>
  <c r="R823" i="2"/>
  <c r="Q823" i="2"/>
  <c r="E823" i="2"/>
  <c r="C823" i="2"/>
  <c r="AL822" i="2"/>
  <c r="AK822" i="2"/>
  <c r="AA822" i="2"/>
  <c r="Z822" i="2"/>
  <c r="Y822" i="2"/>
  <c r="X822" i="2"/>
  <c r="W822" i="2"/>
  <c r="V822" i="2"/>
  <c r="U822" i="2"/>
  <c r="T822" i="2"/>
  <c r="S822" i="2"/>
  <c r="R822" i="2"/>
  <c r="Q822" i="2"/>
  <c r="E822" i="2"/>
  <c r="C822" i="2"/>
  <c r="AL821" i="2"/>
  <c r="AK821" i="2"/>
  <c r="AA821" i="2"/>
  <c r="Z821" i="2"/>
  <c r="Y821" i="2"/>
  <c r="X821" i="2"/>
  <c r="W821" i="2"/>
  <c r="V821" i="2"/>
  <c r="U821" i="2"/>
  <c r="T821" i="2"/>
  <c r="S821" i="2"/>
  <c r="R821" i="2"/>
  <c r="Q821" i="2"/>
  <c r="E821" i="2"/>
  <c r="C821" i="2"/>
  <c r="AL820" i="2"/>
  <c r="AK820" i="2"/>
  <c r="AA820" i="2"/>
  <c r="Z820" i="2"/>
  <c r="Y820" i="2"/>
  <c r="X820" i="2"/>
  <c r="W820" i="2"/>
  <c r="V820" i="2"/>
  <c r="U820" i="2"/>
  <c r="T820" i="2"/>
  <c r="S820" i="2"/>
  <c r="R820" i="2"/>
  <c r="Q820" i="2"/>
  <c r="E820" i="2"/>
  <c r="C820" i="2"/>
  <c r="AL819" i="2"/>
  <c r="AK819" i="2"/>
  <c r="AA819" i="2"/>
  <c r="Z819" i="2"/>
  <c r="Y819" i="2"/>
  <c r="X819" i="2"/>
  <c r="W819" i="2"/>
  <c r="V819" i="2"/>
  <c r="U819" i="2"/>
  <c r="T819" i="2"/>
  <c r="S819" i="2"/>
  <c r="R819" i="2"/>
  <c r="Q819" i="2"/>
  <c r="E819" i="2"/>
  <c r="C819" i="2"/>
  <c r="AL818" i="2"/>
  <c r="AK818" i="2"/>
  <c r="AA818" i="2"/>
  <c r="Z818" i="2"/>
  <c r="Y818" i="2"/>
  <c r="X818" i="2"/>
  <c r="W818" i="2"/>
  <c r="V818" i="2"/>
  <c r="U818" i="2"/>
  <c r="T818" i="2"/>
  <c r="S818" i="2"/>
  <c r="R818" i="2"/>
  <c r="Q818" i="2"/>
  <c r="E818" i="2"/>
  <c r="C818" i="2"/>
  <c r="AL817" i="2"/>
  <c r="AK817" i="2"/>
  <c r="AA817" i="2"/>
  <c r="Z817" i="2"/>
  <c r="Y817" i="2"/>
  <c r="X817" i="2"/>
  <c r="W817" i="2"/>
  <c r="V817" i="2"/>
  <c r="U817" i="2"/>
  <c r="T817" i="2"/>
  <c r="S817" i="2"/>
  <c r="R817" i="2"/>
  <c r="Q817" i="2"/>
  <c r="E817" i="2"/>
  <c r="C817" i="2"/>
  <c r="AL816" i="2"/>
  <c r="AK816" i="2"/>
  <c r="AA816" i="2"/>
  <c r="Z816" i="2"/>
  <c r="Y816" i="2"/>
  <c r="X816" i="2"/>
  <c r="W816" i="2"/>
  <c r="V816" i="2"/>
  <c r="U816" i="2"/>
  <c r="T816" i="2"/>
  <c r="S816" i="2"/>
  <c r="R816" i="2"/>
  <c r="Q816" i="2"/>
  <c r="E816" i="2"/>
  <c r="C816" i="2"/>
  <c r="AL815" i="2"/>
  <c r="AK815" i="2"/>
  <c r="AA815" i="2"/>
  <c r="Z815" i="2"/>
  <c r="Y815" i="2"/>
  <c r="X815" i="2"/>
  <c r="W815" i="2"/>
  <c r="V815" i="2"/>
  <c r="U815" i="2"/>
  <c r="T815" i="2"/>
  <c r="S815" i="2"/>
  <c r="R815" i="2"/>
  <c r="Q815" i="2"/>
  <c r="E815" i="2"/>
  <c r="C815" i="2"/>
  <c r="AL814" i="2"/>
  <c r="AK814" i="2"/>
  <c r="AA814" i="2"/>
  <c r="Z814" i="2"/>
  <c r="Y814" i="2"/>
  <c r="X814" i="2"/>
  <c r="W814" i="2"/>
  <c r="V814" i="2"/>
  <c r="U814" i="2"/>
  <c r="T814" i="2"/>
  <c r="S814" i="2"/>
  <c r="R814" i="2"/>
  <c r="Q814" i="2"/>
  <c r="E814" i="2"/>
  <c r="C814" i="2"/>
  <c r="AL813" i="2"/>
  <c r="AK813" i="2"/>
  <c r="AA813" i="2"/>
  <c r="Z813" i="2"/>
  <c r="Y813" i="2"/>
  <c r="X813" i="2"/>
  <c r="W813" i="2"/>
  <c r="V813" i="2"/>
  <c r="U813" i="2"/>
  <c r="T813" i="2"/>
  <c r="S813" i="2"/>
  <c r="R813" i="2"/>
  <c r="Q813" i="2"/>
  <c r="E813" i="2"/>
  <c r="C813" i="2"/>
  <c r="AL812" i="2"/>
  <c r="AK812" i="2"/>
  <c r="AA812" i="2"/>
  <c r="Z812" i="2"/>
  <c r="Y812" i="2"/>
  <c r="X812" i="2"/>
  <c r="W812" i="2"/>
  <c r="V812" i="2"/>
  <c r="U812" i="2"/>
  <c r="T812" i="2"/>
  <c r="S812" i="2"/>
  <c r="R812" i="2"/>
  <c r="Q812" i="2"/>
  <c r="E812" i="2"/>
  <c r="C812" i="2"/>
  <c r="AL811" i="2"/>
  <c r="AK811" i="2"/>
  <c r="AA811" i="2"/>
  <c r="Z811" i="2"/>
  <c r="Y811" i="2"/>
  <c r="X811" i="2"/>
  <c r="W811" i="2"/>
  <c r="V811" i="2"/>
  <c r="U811" i="2"/>
  <c r="T811" i="2"/>
  <c r="S811" i="2"/>
  <c r="R811" i="2"/>
  <c r="Q811" i="2"/>
  <c r="E811" i="2"/>
  <c r="C811" i="2"/>
  <c r="AL810" i="2"/>
  <c r="AK810" i="2"/>
  <c r="AA810" i="2"/>
  <c r="Z810" i="2"/>
  <c r="Y810" i="2"/>
  <c r="X810" i="2"/>
  <c r="W810" i="2"/>
  <c r="V810" i="2"/>
  <c r="U810" i="2"/>
  <c r="T810" i="2"/>
  <c r="S810" i="2"/>
  <c r="R810" i="2"/>
  <c r="Q810" i="2"/>
  <c r="E810" i="2"/>
  <c r="C810" i="2"/>
  <c r="AL809" i="2"/>
  <c r="AK809" i="2"/>
  <c r="AA809" i="2"/>
  <c r="Z809" i="2"/>
  <c r="Y809" i="2"/>
  <c r="X809" i="2"/>
  <c r="W809" i="2"/>
  <c r="V809" i="2"/>
  <c r="U809" i="2"/>
  <c r="T809" i="2"/>
  <c r="S809" i="2"/>
  <c r="R809" i="2"/>
  <c r="Q809" i="2"/>
  <c r="E809" i="2"/>
  <c r="C809" i="2"/>
  <c r="AL808" i="2"/>
  <c r="AK808" i="2"/>
  <c r="AA808" i="2"/>
  <c r="Z808" i="2"/>
  <c r="Y808" i="2"/>
  <c r="X808" i="2"/>
  <c r="W808" i="2"/>
  <c r="V808" i="2"/>
  <c r="U808" i="2"/>
  <c r="T808" i="2"/>
  <c r="S808" i="2"/>
  <c r="R808" i="2"/>
  <c r="Q808" i="2"/>
  <c r="E808" i="2"/>
  <c r="C808" i="2"/>
  <c r="AL807" i="2"/>
  <c r="AK807" i="2"/>
  <c r="AA807" i="2"/>
  <c r="Z807" i="2"/>
  <c r="Y807" i="2"/>
  <c r="X807" i="2"/>
  <c r="W807" i="2"/>
  <c r="V807" i="2"/>
  <c r="U807" i="2"/>
  <c r="T807" i="2"/>
  <c r="S807" i="2"/>
  <c r="R807" i="2"/>
  <c r="Q807" i="2"/>
  <c r="E807" i="2"/>
  <c r="C807" i="2"/>
  <c r="AL806" i="2"/>
  <c r="AK806" i="2"/>
  <c r="AA806" i="2"/>
  <c r="Z806" i="2"/>
  <c r="Y806" i="2"/>
  <c r="X806" i="2"/>
  <c r="W806" i="2"/>
  <c r="V806" i="2"/>
  <c r="U806" i="2"/>
  <c r="T806" i="2"/>
  <c r="S806" i="2"/>
  <c r="R806" i="2"/>
  <c r="Q806" i="2"/>
  <c r="E806" i="2"/>
  <c r="C806" i="2"/>
  <c r="AL805" i="2"/>
  <c r="AK805" i="2"/>
  <c r="AA805" i="2"/>
  <c r="Z805" i="2"/>
  <c r="Y805" i="2"/>
  <c r="X805" i="2"/>
  <c r="W805" i="2"/>
  <c r="V805" i="2"/>
  <c r="U805" i="2"/>
  <c r="T805" i="2"/>
  <c r="S805" i="2"/>
  <c r="R805" i="2"/>
  <c r="Q805" i="2"/>
  <c r="E805" i="2"/>
  <c r="C805" i="2"/>
  <c r="AL804" i="2"/>
  <c r="AK804" i="2"/>
  <c r="AA804" i="2"/>
  <c r="Z804" i="2"/>
  <c r="Y804" i="2"/>
  <c r="X804" i="2"/>
  <c r="W804" i="2"/>
  <c r="V804" i="2"/>
  <c r="U804" i="2"/>
  <c r="T804" i="2"/>
  <c r="S804" i="2"/>
  <c r="R804" i="2"/>
  <c r="Q804" i="2"/>
  <c r="E804" i="2"/>
  <c r="C804" i="2"/>
  <c r="AL803" i="2"/>
  <c r="AK803" i="2"/>
  <c r="AA803" i="2"/>
  <c r="Z803" i="2"/>
  <c r="Y803" i="2"/>
  <c r="X803" i="2"/>
  <c r="W803" i="2"/>
  <c r="V803" i="2"/>
  <c r="U803" i="2"/>
  <c r="T803" i="2"/>
  <c r="S803" i="2"/>
  <c r="R803" i="2"/>
  <c r="Q803" i="2"/>
  <c r="E803" i="2"/>
  <c r="C803" i="2"/>
  <c r="AL802" i="2"/>
  <c r="AK802" i="2"/>
  <c r="AA802" i="2"/>
  <c r="Z802" i="2"/>
  <c r="Y802" i="2"/>
  <c r="X802" i="2"/>
  <c r="W802" i="2"/>
  <c r="V802" i="2"/>
  <c r="U802" i="2"/>
  <c r="T802" i="2"/>
  <c r="S802" i="2"/>
  <c r="R802" i="2"/>
  <c r="Q802" i="2"/>
  <c r="E802" i="2"/>
  <c r="C802" i="2"/>
  <c r="AL801" i="2"/>
  <c r="AK801" i="2"/>
  <c r="AA801" i="2"/>
  <c r="Z801" i="2"/>
  <c r="Y801" i="2"/>
  <c r="X801" i="2"/>
  <c r="W801" i="2"/>
  <c r="V801" i="2"/>
  <c r="U801" i="2"/>
  <c r="T801" i="2"/>
  <c r="S801" i="2"/>
  <c r="R801" i="2"/>
  <c r="Q801" i="2"/>
  <c r="E801" i="2"/>
  <c r="C801" i="2"/>
  <c r="AL800" i="2"/>
  <c r="AK800" i="2"/>
  <c r="AA800" i="2"/>
  <c r="Z800" i="2"/>
  <c r="Y800" i="2"/>
  <c r="X800" i="2"/>
  <c r="W800" i="2"/>
  <c r="V800" i="2"/>
  <c r="U800" i="2"/>
  <c r="T800" i="2"/>
  <c r="S800" i="2"/>
  <c r="R800" i="2"/>
  <c r="Q800" i="2"/>
  <c r="E800" i="2"/>
  <c r="C800" i="2"/>
  <c r="AL799" i="2"/>
  <c r="AK799" i="2"/>
  <c r="AA799" i="2"/>
  <c r="Z799" i="2"/>
  <c r="Y799" i="2"/>
  <c r="X799" i="2"/>
  <c r="W799" i="2"/>
  <c r="V799" i="2"/>
  <c r="U799" i="2"/>
  <c r="T799" i="2"/>
  <c r="S799" i="2"/>
  <c r="R799" i="2"/>
  <c r="Q799" i="2"/>
  <c r="E799" i="2"/>
  <c r="C799" i="2"/>
  <c r="AL798" i="2"/>
  <c r="AK798" i="2"/>
  <c r="AA798" i="2"/>
  <c r="Z798" i="2"/>
  <c r="Y798" i="2"/>
  <c r="X798" i="2"/>
  <c r="W798" i="2"/>
  <c r="V798" i="2"/>
  <c r="U798" i="2"/>
  <c r="T798" i="2"/>
  <c r="S798" i="2"/>
  <c r="R798" i="2"/>
  <c r="Q798" i="2"/>
  <c r="E798" i="2"/>
  <c r="C798" i="2"/>
  <c r="AL797" i="2"/>
  <c r="AK797" i="2"/>
  <c r="AA797" i="2"/>
  <c r="Z797" i="2"/>
  <c r="Y797" i="2"/>
  <c r="X797" i="2"/>
  <c r="W797" i="2"/>
  <c r="V797" i="2"/>
  <c r="U797" i="2"/>
  <c r="T797" i="2"/>
  <c r="S797" i="2"/>
  <c r="R797" i="2"/>
  <c r="Q797" i="2"/>
  <c r="E797" i="2"/>
  <c r="C797" i="2"/>
  <c r="AL796" i="2"/>
  <c r="AK796" i="2"/>
  <c r="AA796" i="2"/>
  <c r="Z796" i="2"/>
  <c r="Y796" i="2"/>
  <c r="X796" i="2"/>
  <c r="W796" i="2"/>
  <c r="V796" i="2"/>
  <c r="U796" i="2"/>
  <c r="T796" i="2"/>
  <c r="S796" i="2"/>
  <c r="R796" i="2"/>
  <c r="Q796" i="2"/>
  <c r="E796" i="2"/>
  <c r="C796" i="2"/>
  <c r="AL795" i="2"/>
  <c r="AK795" i="2"/>
  <c r="AA795" i="2"/>
  <c r="Z795" i="2"/>
  <c r="Y795" i="2"/>
  <c r="X795" i="2"/>
  <c r="W795" i="2"/>
  <c r="V795" i="2"/>
  <c r="U795" i="2"/>
  <c r="T795" i="2"/>
  <c r="S795" i="2"/>
  <c r="R795" i="2"/>
  <c r="Q795" i="2"/>
  <c r="E795" i="2"/>
  <c r="C795" i="2"/>
  <c r="AL794" i="2"/>
  <c r="AK794" i="2"/>
  <c r="AA794" i="2"/>
  <c r="Z794" i="2"/>
  <c r="Y794" i="2"/>
  <c r="X794" i="2"/>
  <c r="W794" i="2"/>
  <c r="V794" i="2"/>
  <c r="U794" i="2"/>
  <c r="T794" i="2"/>
  <c r="S794" i="2"/>
  <c r="R794" i="2"/>
  <c r="Q794" i="2"/>
  <c r="E794" i="2"/>
  <c r="C794" i="2"/>
  <c r="AL793" i="2"/>
  <c r="AK793" i="2"/>
  <c r="AA793" i="2"/>
  <c r="Z793" i="2"/>
  <c r="Y793" i="2"/>
  <c r="X793" i="2"/>
  <c r="W793" i="2"/>
  <c r="V793" i="2"/>
  <c r="U793" i="2"/>
  <c r="T793" i="2"/>
  <c r="S793" i="2"/>
  <c r="R793" i="2"/>
  <c r="Q793" i="2"/>
  <c r="E793" i="2"/>
  <c r="C793" i="2"/>
  <c r="AL792" i="2"/>
  <c r="AK792" i="2"/>
  <c r="AA792" i="2"/>
  <c r="Z792" i="2"/>
  <c r="Y792" i="2"/>
  <c r="X792" i="2"/>
  <c r="W792" i="2"/>
  <c r="V792" i="2"/>
  <c r="U792" i="2"/>
  <c r="T792" i="2"/>
  <c r="S792" i="2"/>
  <c r="R792" i="2"/>
  <c r="Q792" i="2"/>
  <c r="E792" i="2"/>
  <c r="C792" i="2"/>
  <c r="AL791" i="2"/>
  <c r="AK791" i="2"/>
  <c r="AA791" i="2"/>
  <c r="Z791" i="2"/>
  <c r="Y791" i="2"/>
  <c r="X791" i="2"/>
  <c r="W791" i="2"/>
  <c r="V791" i="2"/>
  <c r="U791" i="2"/>
  <c r="T791" i="2"/>
  <c r="S791" i="2"/>
  <c r="R791" i="2"/>
  <c r="Q791" i="2"/>
  <c r="E791" i="2"/>
  <c r="C791" i="2"/>
  <c r="AL790" i="2"/>
  <c r="AK790" i="2"/>
  <c r="AA790" i="2"/>
  <c r="Z790" i="2"/>
  <c r="Y790" i="2"/>
  <c r="X790" i="2"/>
  <c r="W790" i="2"/>
  <c r="V790" i="2"/>
  <c r="U790" i="2"/>
  <c r="T790" i="2"/>
  <c r="S790" i="2"/>
  <c r="R790" i="2"/>
  <c r="Q790" i="2"/>
  <c r="E790" i="2"/>
  <c r="C790" i="2"/>
  <c r="AL789" i="2"/>
  <c r="AK789" i="2"/>
  <c r="AA789" i="2"/>
  <c r="Z789" i="2"/>
  <c r="Y789" i="2"/>
  <c r="X789" i="2"/>
  <c r="W789" i="2"/>
  <c r="V789" i="2"/>
  <c r="U789" i="2"/>
  <c r="T789" i="2"/>
  <c r="S789" i="2"/>
  <c r="R789" i="2"/>
  <c r="Q789" i="2"/>
  <c r="E789" i="2"/>
  <c r="C789" i="2"/>
  <c r="AL788" i="2"/>
  <c r="AK788" i="2"/>
  <c r="AA788" i="2"/>
  <c r="Z788" i="2"/>
  <c r="Y788" i="2"/>
  <c r="X788" i="2"/>
  <c r="W788" i="2"/>
  <c r="V788" i="2"/>
  <c r="U788" i="2"/>
  <c r="T788" i="2"/>
  <c r="S788" i="2"/>
  <c r="R788" i="2"/>
  <c r="Q788" i="2"/>
  <c r="E788" i="2"/>
  <c r="C788" i="2"/>
  <c r="AL787" i="2"/>
  <c r="AK787" i="2"/>
  <c r="AA787" i="2"/>
  <c r="Z787" i="2"/>
  <c r="Y787" i="2"/>
  <c r="X787" i="2"/>
  <c r="W787" i="2"/>
  <c r="V787" i="2"/>
  <c r="U787" i="2"/>
  <c r="T787" i="2"/>
  <c r="S787" i="2"/>
  <c r="R787" i="2"/>
  <c r="Q787" i="2"/>
  <c r="E787" i="2"/>
  <c r="C787" i="2"/>
  <c r="AL786" i="2"/>
  <c r="AK786" i="2"/>
  <c r="AA786" i="2"/>
  <c r="Z786" i="2"/>
  <c r="Y786" i="2"/>
  <c r="X786" i="2"/>
  <c r="W786" i="2"/>
  <c r="V786" i="2"/>
  <c r="U786" i="2"/>
  <c r="T786" i="2"/>
  <c r="S786" i="2"/>
  <c r="R786" i="2"/>
  <c r="Q786" i="2"/>
  <c r="E786" i="2"/>
  <c r="C786" i="2"/>
  <c r="AL785" i="2"/>
  <c r="AK785" i="2"/>
  <c r="AA785" i="2"/>
  <c r="Z785" i="2"/>
  <c r="Y785" i="2"/>
  <c r="X785" i="2"/>
  <c r="W785" i="2"/>
  <c r="V785" i="2"/>
  <c r="U785" i="2"/>
  <c r="T785" i="2"/>
  <c r="S785" i="2"/>
  <c r="R785" i="2"/>
  <c r="Q785" i="2"/>
  <c r="E785" i="2"/>
  <c r="C785" i="2"/>
  <c r="AL784" i="2"/>
  <c r="AK784" i="2"/>
  <c r="AA784" i="2"/>
  <c r="Z784" i="2"/>
  <c r="Y784" i="2"/>
  <c r="X784" i="2"/>
  <c r="W784" i="2"/>
  <c r="V784" i="2"/>
  <c r="U784" i="2"/>
  <c r="T784" i="2"/>
  <c r="S784" i="2"/>
  <c r="R784" i="2"/>
  <c r="Q784" i="2"/>
  <c r="E784" i="2"/>
  <c r="C784" i="2"/>
  <c r="AL783" i="2"/>
  <c r="AK783" i="2"/>
  <c r="AA783" i="2"/>
  <c r="Z783" i="2"/>
  <c r="Y783" i="2"/>
  <c r="X783" i="2"/>
  <c r="W783" i="2"/>
  <c r="V783" i="2"/>
  <c r="U783" i="2"/>
  <c r="T783" i="2"/>
  <c r="S783" i="2"/>
  <c r="R783" i="2"/>
  <c r="Q783" i="2"/>
  <c r="E783" i="2"/>
  <c r="C783" i="2"/>
  <c r="AL782" i="2"/>
  <c r="AK782" i="2"/>
  <c r="AA782" i="2"/>
  <c r="Z782" i="2"/>
  <c r="Y782" i="2"/>
  <c r="X782" i="2"/>
  <c r="W782" i="2"/>
  <c r="V782" i="2"/>
  <c r="U782" i="2"/>
  <c r="T782" i="2"/>
  <c r="S782" i="2"/>
  <c r="R782" i="2"/>
  <c r="Q782" i="2"/>
  <c r="E782" i="2"/>
  <c r="C782" i="2"/>
  <c r="AL781" i="2"/>
  <c r="AK781" i="2"/>
  <c r="AA781" i="2"/>
  <c r="Z781" i="2"/>
  <c r="Y781" i="2"/>
  <c r="X781" i="2"/>
  <c r="W781" i="2"/>
  <c r="V781" i="2"/>
  <c r="U781" i="2"/>
  <c r="T781" i="2"/>
  <c r="S781" i="2"/>
  <c r="R781" i="2"/>
  <c r="Q781" i="2"/>
  <c r="E781" i="2"/>
  <c r="C781" i="2"/>
  <c r="AL780" i="2"/>
  <c r="AK780" i="2"/>
  <c r="AA780" i="2"/>
  <c r="Z780" i="2"/>
  <c r="Y780" i="2"/>
  <c r="X780" i="2"/>
  <c r="W780" i="2"/>
  <c r="V780" i="2"/>
  <c r="U780" i="2"/>
  <c r="T780" i="2"/>
  <c r="S780" i="2"/>
  <c r="R780" i="2"/>
  <c r="Q780" i="2"/>
  <c r="E780" i="2"/>
  <c r="C780" i="2"/>
  <c r="AL779" i="2"/>
  <c r="AK779" i="2"/>
  <c r="AA779" i="2"/>
  <c r="Z779" i="2"/>
  <c r="Y779" i="2"/>
  <c r="X779" i="2"/>
  <c r="W779" i="2"/>
  <c r="V779" i="2"/>
  <c r="U779" i="2"/>
  <c r="T779" i="2"/>
  <c r="S779" i="2"/>
  <c r="R779" i="2"/>
  <c r="Q779" i="2"/>
  <c r="E779" i="2"/>
  <c r="C779" i="2"/>
  <c r="AL778" i="2"/>
  <c r="AK778" i="2"/>
  <c r="AA778" i="2"/>
  <c r="Z778" i="2"/>
  <c r="Y778" i="2"/>
  <c r="X778" i="2"/>
  <c r="W778" i="2"/>
  <c r="V778" i="2"/>
  <c r="U778" i="2"/>
  <c r="T778" i="2"/>
  <c r="S778" i="2"/>
  <c r="R778" i="2"/>
  <c r="Q778" i="2"/>
  <c r="E778" i="2"/>
  <c r="C778" i="2"/>
  <c r="AL777" i="2"/>
  <c r="AK777" i="2"/>
  <c r="AA777" i="2"/>
  <c r="Z777" i="2"/>
  <c r="Y777" i="2"/>
  <c r="X777" i="2"/>
  <c r="W777" i="2"/>
  <c r="V777" i="2"/>
  <c r="U777" i="2"/>
  <c r="T777" i="2"/>
  <c r="S777" i="2"/>
  <c r="R777" i="2"/>
  <c r="Q777" i="2"/>
  <c r="E777" i="2"/>
  <c r="C777" i="2"/>
  <c r="AL776" i="2"/>
  <c r="AK776" i="2"/>
  <c r="AA776" i="2"/>
  <c r="Z776" i="2"/>
  <c r="Y776" i="2"/>
  <c r="X776" i="2"/>
  <c r="W776" i="2"/>
  <c r="V776" i="2"/>
  <c r="U776" i="2"/>
  <c r="T776" i="2"/>
  <c r="S776" i="2"/>
  <c r="R776" i="2"/>
  <c r="Q776" i="2"/>
  <c r="E776" i="2"/>
  <c r="C776" i="2"/>
  <c r="AL775" i="2"/>
  <c r="AK775" i="2"/>
  <c r="AA775" i="2"/>
  <c r="Z775" i="2"/>
  <c r="Y775" i="2"/>
  <c r="X775" i="2"/>
  <c r="W775" i="2"/>
  <c r="V775" i="2"/>
  <c r="U775" i="2"/>
  <c r="T775" i="2"/>
  <c r="S775" i="2"/>
  <c r="R775" i="2"/>
  <c r="Q775" i="2"/>
  <c r="E775" i="2"/>
  <c r="C775" i="2"/>
  <c r="AL774" i="2"/>
  <c r="AK774" i="2"/>
  <c r="AA774" i="2"/>
  <c r="Z774" i="2"/>
  <c r="Y774" i="2"/>
  <c r="X774" i="2"/>
  <c r="W774" i="2"/>
  <c r="V774" i="2"/>
  <c r="U774" i="2"/>
  <c r="T774" i="2"/>
  <c r="S774" i="2"/>
  <c r="R774" i="2"/>
  <c r="Q774" i="2"/>
  <c r="E774" i="2"/>
  <c r="C774" i="2"/>
  <c r="AL773" i="2"/>
  <c r="AK773" i="2"/>
  <c r="AA773" i="2"/>
  <c r="Z773" i="2"/>
  <c r="Y773" i="2"/>
  <c r="X773" i="2"/>
  <c r="W773" i="2"/>
  <c r="V773" i="2"/>
  <c r="U773" i="2"/>
  <c r="T773" i="2"/>
  <c r="S773" i="2"/>
  <c r="R773" i="2"/>
  <c r="Q773" i="2"/>
  <c r="E773" i="2"/>
  <c r="C773" i="2"/>
  <c r="AL772" i="2"/>
  <c r="AK772" i="2"/>
  <c r="AA772" i="2"/>
  <c r="Z772" i="2"/>
  <c r="Y772" i="2"/>
  <c r="X772" i="2"/>
  <c r="W772" i="2"/>
  <c r="V772" i="2"/>
  <c r="U772" i="2"/>
  <c r="T772" i="2"/>
  <c r="S772" i="2"/>
  <c r="R772" i="2"/>
  <c r="Q772" i="2"/>
  <c r="E772" i="2"/>
  <c r="C772" i="2"/>
  <c r="AL771" i="2"/>
  <c r="AK771" i="2"/>
  <c r="AA771" i="2"/>
  <c r="Z771" i="2"/>
  <c r="Y771" i="2"/>
  <c r="X771" i="2"/>
  <c r="W771" i="2"/>
  <c r="V771" i="2"/>
  <c r="U771" i="2"/>
  <c r="T771" i="2"/>
  <c r="S771" i="2"/>
  <c r="R771" i="2"/>
  <c r="Q771" i="2"/>
  <c r="E771" i="2"/>
  <c r="C771" i="2"/>
  <c r="AL770" i="2"/>
  <c r="AK770" i="2"/>
  <c r="AA770" i="2"/>
  <c r="Z770" i="2"/>
  <c r="Y770" i="2"/>
  <c r="X770" i="2"/>
  <c r="W770" i="2"/>
  <c r="V770" i="2"/>
  <c r="U770" i="2"/>
  <c r="T770" i="2"/>
  <c r="S770" i="2"/>
  <c r="R770" i="2"/>
  <c r="Q770" i="2"/>
  <c r="E770" i="2"/>
  <c r="C770" i="2"/>
  <c r="AL769" i="2"/>
  <c r="AK769" i="2"/>
  <c r="AA769" i="2"/>
  <c r="Z769" i="2"/>
  <c r="Y769" i="2"/>
  <c r="X769" i="2"/>
  <c r="W769" i="2"/>
  <c r="V769" i="2"/>
  <c r="U769" i="2"/>
  <c r="T769" i="2"/>
  <c r="S769" i="2"/>
  <c r="R769" i="2"/>
  <c r="Q769" i="2"/>
  <c r="E769" i="2"/>
  <c r="C769" i="2"/>
  <c r="AL768" i="2"/>
  <c r="AK768" i="2"/>
  <c r="AA768" i="2"/>
  <c r="Z768" i="2"/>
  <c r="Y768" i="2"/>
  <c r="X768" i="2"/>
  <c r="W768" i="2"/>
  <c r="V768" i="2"/>
  <c r="U768" i="2"/>
  <c r="T768" i="2"/>
  <c r="S768" i="2"/>
  <c r="R768" i="2"/>
  <c r="Q768" i="2"/>
  <c r="E768" i="2"/>
  <c r="C768" i="2"/>
  <c r="AL767" i="2"/>
  <c r="AK767" i="2"/>
  <c r="AA767" i="2"/>
  <c r="Z767" i="2"/>
  <c r="Y767" i="2"/>
  <c r="X767" i="2"/>
  <c r="W767" i="2"/>
  <c r="V767" i="2"/>
  <c r="U767" i="2"/>
  <c r="T767" i="2"/>
  <c r="S767" i="2"/>
  <c r="R767" i="2"/>
  <c r="Q767" i="2"/>
  <c r="E767" i="2"/>
  <c r="C767" i="2"/>
  <c r="AL766" i="2"/>
  <c r="AK766" i="2"/>
  <c r="AA766" i="2"/>
  <c r="Z766" i="2"/>
  <c r="Y766" i="2"/>
  <c r="X766" i="2"/>
  <c r="W766" i="2"/>
  <c r="V766" i="2"/>
  <c r="U766" i="2"/>
  <c r="T766" i="2"/>
  <c r="S766" i="2"/>
  <c r="R766" i="2"/>
  <c r="Q766" i="2"/>
  <c r="E766" i="2"/>
  <c r="C766" i="2"/>
  <c r="AL765" i="2"/>
  <c r="AK765" i="2"/>
  <c r="AA765" i="2"/>
  <c r="Z765" i="2"/>
  <c r="Y765" i="2"/>
  <c r="X765" i="2"/>
  <c r="W765" i="2"/>
  <c r="V765" i="2"/>
  <c r="U765" i="2"/>
  <c r="T765" i="2"/>
  <c r="S765" i="2"/>
  <c r="R765" i="2"/>
  <c r="Q765" i="2"/>
  <c r="E765" i="2"/>
  <c r="C765" i="2"/>
  <c r="AL764" i="2"/>
  <c r="AK764" i="2"/>
  <c r="AA764" i="2"/>
  <c r="Z764" i="2"/>
  <c r="Y764" i="2"/>
  <c r="X764" i="2"/>
  <c r="W764" i="2"/>
  <c r="V764" i="2"/>
  <c r="U764" i="2"/>
  <c r="T764" i="2"/>
  <c r="S764" i="2"/>
  <c r="R764" i="2"/>
  <c r="Q764" i="2"/>
  <c r="E764" i="2"/>
  <c r="C764" i="2"/>
  <c r="AL763" i="2"/>
  <c r="AK763" i="2"/>
  <c r="AA763" i="2"/>
  <c r="Z763" i="2"/>
  <c r="Y763" i="2"/>
  <c r="X763" i="2"/>
  <c r="W763" i="2"/>
  <c r="V763" i="2"/>
  <c r="U763" i="2"/>
  <c r="T763" i="2"/>
  <c r="S763" i="2"/>
  <c r="R763" i="2"/>
  <c r="Q763" i="2"/>
  <c r="E763" i="2"/>
  <c r="C763" i="2"/>
  <c r="AL762" i="2"/>
  <c r="AK762" i="2"/>
  <c r="AA762" i="2"/>
  <c r="Z762" i="2"/>
  <c r="Y762" i="2"/>
  <c r="X762" i="2"/>
  <c r="W762" i="2"/>
  <c r="V762" i="2"/>
  <c r="U762" i="2"/>
  <c r="T762" i="2"/>
  <c r="S762" i="2"/>
  <c r="R762" i="2"/>
  <c r="Q762" i="2"/>
  <c r="E762" i="2"/>
  <c r="C762" i="2"/>
  <c r="AL761" i="2"/>
  <c r="AK761" i="2"/>
  <c r="AA761" i="2"/>
  <c r="Z761" i="2"/>
  <c r="Y761" i="2"/>
  <c r="X761" i="2"/>
  <c r="W761" i="2"/>
  <c r="V761" i="2"/>
  <c r="U761" i="2"/>
  <c r="T761" i="2"/>
  <c r="S761" i="2"/>
  <c r="R761" i="2"/>
  <c r="Q761" i="2"/>
  <c r="E761" i="2"/>
  <c r="C761" i="2"/>
  <c r="AL760" i="2"/>
  <c r="AK760" i="2"/>
  <c r="AA760" i="2"/>
  <c r="Z760" i="2"/>
  <c r="Y760" i="2"/>
  <c r="X760" i="2"/>
  <c r="W760" i="2"/>
  <c r="V760" i="2"/>
  <c r="U760" i="2"/>
  <c r="T760" i="2"/>
  <c r="S760" i="2"/>
  <c r="R760" i="2"/>
  <c r="Q760" i="2"/>
  <c r="E760" i="2"/>
  <c r="C760" i="2"/>
  <c r="AL759" i="2"/>
  <c r="AK759" i="2"/>
  <c r="AA759" i="2"/>
  <c r="Z759" i="2"/>
  <c r="Y759" i="2"/>
  <c r="X759" i="2"/>
  <c r="W759" i="2"/>
  <c r="V759" i="2"/>
  <c r="U759" i="2"/>
  <c r="T759" i="2"/>
  <c r="S759" i="2"/>
  <c r="R759" i="2"/>
  <c r="Q759" i="2"/>
  <c r="E759" i="2"/>
  <c r="C759" i="2"/>
  <c r="AL758" i="2"/>
  <c r="AK758" i="2"/>
  <c r="AA758" i="2"/>
  <c r="Z758" i="2"/>
  <c r="Y758" i="2"/>
  <c r="X758" i="2"/>
  <c r="W758" i="2"/>
  <c r="V758" i="2"/>
  <c r="U758" i="2"/>
  <c r="T758" i="2"/>
  <c r="S758" i="2"/>
  <c r="R758" i="2"/>
  <c r="Q758" i="2"/>
  <c r="E758" i="2"/>
  <c r="C758" i="2"/>
  <c r="AL757" i="2"/>
  <c r="AK757" i="2"/>
  <c r="AA757" i="2"/>
  <c r="Z757" i="2"/>
  <c r="Y757" i="2"/>
  <c r="X757" i="2"/>
  <c r="W757" i="2"/>
  <c r="V757" i="2"/>
  <c r="U757" i="2"/>
  <c r="T757" i="2"/>
  <c r="S757" i="2"/>
  <c r="R757" i="2"/>
  <c r="Q757" i="2"/>
  <c r="E757" i="2"/>
  <c r="C757" i="2"/>
  <c r="AL756" i="2"/>
  <c r="AK756" i="2"/>
  <c r="AA756" i="2"/>
  <c r="Z756" i="2"/>
  <c r="Y756" i="2"/>
  <c r="X756" i="2"/>
  <c r="W756" i="2"/>
  <c r="V756" i="2"/>
  <c r="U756" i="2"/>
  <c r="T756" i="2"/>
  <c r="S756" i="2"/>
  <c r="R756" i="2"/>
  <c r="Q756" i="2"/>
  <c r="E756" i="2"/>
  <c r="C756" i="2"/>
  <c r="AL755" i="2"/>
  <c r="AK755" i="2"/>
  <c r="AA755" i="2"/>
  <c r="Z755" i="2"/>
  <c r="Y755" i="2"/>
  <c r="X755" i="2"/>
  <c r="W755" i="2"/>
  <c r="V755" i="2"/>
  <c r="U755" i="2"/>
  <c r="T755" i="2"/>
  <c r="S755" i="2"/>
  <c r="R755" i="2"/>
  <c r="Q755" i="2"/>
  <c r="E755" i="2"/>
  <c r="C755" i="2"/>
  <c r="AL754" i="2"/>
  <c r="AK754" i="2"/>
  <c r="AA754" i="2"/>
  <c r="Z754" i="2"/>
  <c r="Y754" i="2"/>
  <c r="X754" i="2"/>
  <c r="W754" i="2"/>
  <c r="V754" i="2"/>
  <c r="U754" i="2"/>
  <c r="T754" i="2"/>
  <c r="S754" i="2"/>
  <c r="R754" i="2"/>
  <c r="Q754" i="2"/>
  <c r="E754" i="2"/>
  <c r="C754" i="2"/>
  <c r="AL753" i="2"/>
  <c r="AK753" i="2"/>
  <c r="AA753" i="2"/>
  <c r="Z753" i="2"/>
  <c r="Y753" i="2"/>
  <c r="X753" i="2"/>
  <c r="W753" i="2"/>
  <c r="V753" i="2"/>
  <c r="U753" i="2"/>
  <c r="T753" i="2"/>
  <c r="S753" i="2"/>
  <c r="R753" i="2"/>
  <c r="Q753" i="2"/>
  <c r="E753" i="2"/>
  <c r="C753" i="2"/>
  <c r="AL752" i="2"/>
  <c r="AK752" i="2"/>
  <c r="AA752" i="2"/>
  <c r="Z752" i="2"/>
  <c r="Y752" i="2"/>
  <c r="X752" i="2"/>
  <c r="W752" i="2"/>
  <c r="V752" i="2"/>
  <c r="U752" i="2"/>
  <c r="T752" i="2"/>
  <c r="S752" i="2"/>
  <c r="R752" i="2"/>
  <c r="Q752" i="2"/>
  <c r="E752" i="2"/>
  <c r="C752" i="2"/>
  <c r="AL751" i="2"/>
  <c r="AK751" i="2"/>
  <c r="AA751" i="2"/>
  <c r="Z751" i="2"/>
  <c r="Y751" i="2"/>
  <c r="X751" i="2"/>
  <c r="W751" i="2"/>
  <c r="V751" i="2"/>
  <c r="U751" i="2"/>
  <c r="T751" i="2"/>
  <c r="S751" i="2"/>
  <c r="R751" i="2"/>
  <c r="Q751" i="2"/>
  <c r="E751" i="2"/>
  <c r="C751" i="2"/>
  <c r="AL750" i="2"/>
  <c r="AK750" i="2"/>
  <c r="AA750" i="2"/>
  <c r="Z750" i="2"/>
  <c r="Y750" i="2"/>
  <c r="X750" i="2"/>
  <c r="W750" i="2"/>
  <c r="V750" i="2"/>
  <c r="U750" i="2"/>
  <c r="T750" i="2"/>
  <c r="S750" i="2"/>
  <c r="R750" i="2"/>
  <c r="Q750" i="2"/>
  <c r="E750" i="2"/>
  <c r="C750" i="2"/>
  <c r="AL749" i="2"/>
  <c r="AK749" i="2"/>
  <c r="AA749" i="2"/>
  <c r="Z749" i="2"/>
  <c r="Y749" i="2"/>
  <c r="X749" i="2"/>
  <c r="W749" i="2"/>
  <c r="V749" i="2"/>
  <c r="U749" i="2"/>
  <c r="T749" i="2"/>
  <c r="S749" i="2"/>
  <c r="R749" i="2"/>
  <c r="Q749" i="2"/>
  <c r="E749" i="2"/>
  <c r="C749" i="2"/>
  <c r="AL748" i="2"/>
  <c r="AK748" i="2"/>
  <c r="AA748" i="2"/>
  <c r="Z748" i="2"/>
  <c r="Y748" i="2"/>
  <c r="X748" i="2"/>
  <c r="W748" i="2"/>
  <c r="V748" i="2"/>
  <c r="U748" i="2"/>
  <c r="T748" i="2"/>
  <c r="S748" i="2"/>
  <c r="R748" i="2"/>
  <c r="Q748" i="2"/>
  <c r="E748" i="2"/>
  <c r="C748" i="2"/>
  <c r="AL747" i="2"/>
  <c r="AK747" i="2"/>
  <c r="AA747" i="2"/>
  <c r="Z747" i="2"/>
  <c r="Y747" i="2"/>
  <c r="X747" i="2"/>
  <c r="W747" i="2"/>
  <c r="V747" i="2"/>
  <c r="U747" i="2"/>
  <c r="T747" i="2"/>
  <c r="S747" i="2"/>
  <c r="R747" i="2"/>
  <c r="Q747" i="2"/>
  <c r="E747" i="2"/>
  <c r="C747" i="2"/>
  <c r="AL746" i="2"/>
  <c r="AK746" i="2"/>
  <c r="AA746" i="2"/>
  <c r="Z746" i="2"/>
  <c r="Y746" i="2"/>
  <c r="X746" i="2"/>
  <c r="W746" i="2"/>
  <c r="V746" i="2"/>
  <c r="U746" i="2"/>
  <c r="T746" i="2"/>
  <c r="S746" i="2"/>
  <c r="R746" i="2"/>
  <c r="Q746" i="2"/>
  <c r="E746" i="2"/>
  <c r="C746" i="2"/>
  <c r="AL745" i="2"/>
  <c r="AK745" i="2"/>
  <c r="AA745" i="2"/>
  <c r="Z745" i="2"/>
  <c r="Y745" i="2"/>
  <c r="X745" i="2"/>
  <c r="W745" i="2"/>
  <c r="V745" i="2"/>
  <c r="U745" i="2"/>
  <c r="T745" i="2"/>
  <c r="S745" i="2"/>
  <c r="R745" i="2"/>
  <c r="Q745" i="2"/>
  <c r="E745" i="2"/>
  <c r="C745" i="2"/>
  <c r="AL744" i="2"/>
  <c r="AK744" i="2"/>
  <c r="AA744" i="2"/>
  <c r="Z744" i="2"/>
  <c r="Y744" i="2"/>
  <c r="X744" i="2"/>
  <c r="W744" i="2"/>
  <c r="V744" i="2"/>
  <c r="U744" i="2"/>
  <c r="T744" i="2"/>
  <c r="S744" i="2"/>
  <c r="R744" i="2"/>
  <c r="Q744" i="2"/>
  <c r="E744" i="2"/>
  <c r="C744" i="2"/>
  <c r="AL743" i="2"/>
  <c r="AK743" i="2"/>
  <c r="AA743" i="2"/>
  <c r="Z743" i="2"/>
  <c r="Y743" i="2"/>
  <c r="X743" i="2"/>
  <c r="W743" i="2"/>
  <c r="V743" i="2"/>
  <c r="U743" i="2"/>
  <c r="T743" i="2"/>
  <c r="S743" i="2"/>
  <c r="R743" i="2"/>
  <c r="Q743" i="2"/>
  <c r="E743" i="2"/>
  <c r="C743" i="2"/>
  <c r="AL742" i="2"/>
  <c r="AK742" i="2"/>
  <c r="AA742" i="2"/>
  <c r="Z742" i="2"/>
  <c r="Y742" i="2"/>
  <c r="X742" i="2"/>
  <c r="W742" i="2"/>
  <c r="V742" i="2"/>
  <c r="U742" i="2"/>
  <c r="T742" i="2"/>
  <c r="S742" i="2"/>
  <c r="R742" i="2"/>
  <c r="Q742" i="2"/>
  <c r="E742" i="2"/>
  <c r="C742" i="2"/>
  <c r="AL741" i="2"/>
  <c r="AK741" i="2"/>
  <c r="AA741" i="2"/>
  <c r="Z741" i="2"/>
  <c r="Y741" i="2"/>
  <c r="X741" i="2"/>
  <c r="W741" i="2"/>
  <c r="V741" i="2"/>
  <c r="U741" i="2"/>
  <c r="T741" i="2"/>
  <c r="S741" i="2"/>
  <c r="R741" i="2"/>
  <c r="Q741" i="2"/>
  <c r="E741" i="2"/>
  <c r="C741" i="2"/>
  <c r="AL740" i="2"/>
  <c r="AK740" i="2"/>
  <c r="AA740" i="2"/>
  <c r="Z740" i="2"/>
  <c r="Y740" i="2"/>
  <c r="X740" i="2"/>
  <c r="W740" i="2"/>
  <c r="V740" i="2"/>
  <c r="U740" i="2"/>
  <c r="T740" i="2"/>
  <c r="S740" i="2"/>
  <c r="R740" i="2"/>
  <c r="Q740" i="2"/>
  <c r="E740" i="2"/>
  <c r="C740" i="2"/>
  <c r="AL739" i="2"/>
  <c r="AK739" i="2"/>
  <c r="AA739" i="2"/>
  <c r="Z739" i="2"/>
  <c r="Y739" i="2"/>
  <c r="X739" i="2"/>
  <c r="W739" i="2"/>
  <c r="V739" i="2"/>
  <c r="U739" i="2"/>
  <c r="T739" i="2"/>
  <c r="S739" i="2"/>
  <c r="R739" i="2"/>
  <c r="Q739" i="2"/>
  <c r="E739" i="2"/>
  <c r="C739" i="2"/>
  <c r="AL738" i="2"/>
  <c r="AK738" i="2"/>
  <c r="AA738" i="2"/>
  <c r="Z738" i="2"/>
  <c r="Y738" i="2"/>
  <c r="X738" i="2"/>
  <c r="W738" i="2"/>
  <c r="V738" i="2"/>
  <c r="U738" i="2"/>
  <c r="T738" i="2"/>
  <c r="S738" i="2"/>
  <c r="R738" i="2"/>
  <c r="Q738" i="2"/>
  <c r="E738" i="2"/>
  <c r="C738" i="2"/>
  <c r="AL737" i="2"/>
  <c r="AK737" i="2"/>
  <c r="AA737" i="2"/>
  <c r="Z737" i="2"/>
  <c r="Y737" i="2"/>
  <c r="X737" i="2"/>
  <c r="W737" i="2"/>
  <c r="V737" i="2"/>
  <c r="U737" i="2"/>
  <c r="T737" i="2"/>
  <c r="S737" i="2"/>
  <c r="R737" i="2"/>
  <c r="Q737" i="2"/>
  <c r="E737" i="2"/>
  <c r="C737" i="2"/>
  <c r="AL736" i="2"/>
  <c r="AK736" i="2"/>
  <c r="AA736" i="2"/>
  <c r="Z736" i="2"/>
  <c r="Y736" i="2"/>
  <c r="X736" i="2"/>
  <c r="W736" i="2"/>
  <c r="V736" i="2"/>
  <c r="U736" i="2"/>
  <c r="T736" i="2"/>
  <c r="S736" i="2"/>
  <c r="R736" i="2"/>
  <c r="Q736" i="2"/>
  <c r="E736" i="2"/>
  <c r="C736" i="2"/>
  <c r="AL734" i="2"/>
  <c r="AK734" i="2"/>
  <c r="AA734" i="2"/>
  <c r="Z734" i="2"/>
  <c r="Y734" i="2"/>
  <c r="X734" i="2"/>
  <c r="W734" i="2"/>
  <c r="V734" i="2"/>
  <c r="U734" i="2"/>
  <c r="T734" i="2"/>
  <c r="S734" i="2"/>
  <c r="R734" i="2"/>
  <c r="Q734" i="2"/>
  <c r="E734" i="2"/>
  <c r="C734" i="2"/>
  <c r="AL733" i="2"/>
  <c r="AK733" i="2"/>
  <c r="AA733" i="2"/>
  <c r="Z733" i="2"/>
  <c r="Y733" i="2"/>
  <c r="X733" i="2"/>
  <c r="W733" i="2"/>
  <c r="V733" i="2"/>
  <c r="U733" i="2"/>
  <c r="T733" i="2"/>
  <c r="S733" i="2"/>
  <c r="R733" i="2"/>
  <c r="Q733" i="2"/>
  <c r="E733" i="2"/>
  <c r="C733" i="2"/>
  <c r="AL732" i="2"/>
  <c r="AK732" i="2"/>
  <c r="AA732" i="2"/>
  <c r="Z732" i="2"/>
  <c r="Y732" i="2"/>
  <c r="X732" i="2"/>
  <c r="W732" i="2"/>
  <c r="V732" i="2"/>
  <c r="U732" i="2"/>
  <c r="T732" i="2"/>
  <c r="S732" i="2"/>
  <c r="R732" i="2"/>
  <c r="Q732" i="2"/>
  <c r="E732" i="2"/>
  <c r="C732" i="2"/>
  <c r="AL731" i="2"/>
  <c r="AK731" i="2"/>
  <c r="AA731" i="2"/>
  <c r="Z731" i="2"/>
  <c r="Y731" i="2"/>
  <c r="X731" i="2"/>
  <c r="W731" i="2"/>
  <c r="V731" i="2"/>
  <c r="U731" i="2"/>
  <c r="T731" i="2"/>
  <c r="S731" i="2"/>
  <c r="R731" i="2"/>
  <c r="Q731" i="2"/>
  <c r="E731" i="2"/>
  <c r="C731" i="2"/>
  <c r="AL730" i="2"/>
  <c r="AK730" i="2"/>
  <c r="AA730" i="2"/>
  <c r="Z730" i="2"/>
  <c r="Y730" i="2"/>
  <c r="X730" i="2"/>
  <c r="W730" i="2"/>
  <c r="V730" i="2"/>
  <c r="U730" i="2"/>
  <c r="T730" i="2"/>
  <c r="S730" i="2"/>
  <c r="R730" i="2"/>
  <c r="Q730" i="2"/>
  <c r="E730" i="2"/>
  <c r="C730" i="2"/>
  <c r="AL729" i="2"/>
  <c r="AK729" i="2"/>
  <c r="AA729" i="2"/>
  <c r="Z729" i="2"/>
  <c r="Y729" i="2"/>
  <c r="X729" i="2"/>
  <c r="W729" i="2"/>
  <c r="V729" i="2"/>
  <c r="U729" i="2"/>
  <c r="T729" i="2"/>
  <c r="S729" i="2"/>
  <c r="R729" i="2"/>
  <c r="Q729" i="2"/>
  <c r="E729" i="2"/>
  <c r="C729" i="2"/>
  <c r="AL728" i="2"/>
  <c r="AK728" i="2"/>
  <c r="AA728" i="2"/>
  <c r="Z728" i="2"/>
  <c r="Y728" i="2"/>
  <c r="X728" i="2"/>
  <c r="W728" i="2"/>
  <c r="V728" i="2"/>
  <c r="U728" i="2"/>
  <c r="T728" i="2"/>
  <c r="S728" i="2"/>
  <c r="R728" i="2"/>
  <c r="Q728" i="2"/>
  <c r="E728" i="2"/>
  <c r="C728" i="2"/>
  <c r="AL727" i="2"/>
  <c r="AK727" i="2"/>
  <c r="AA727" i="2"/>
  <c r="Z727" i="2"/>
  <c r="Y727" i="2"/>
  <c r="X727" i="2"/>
  <c r="W727" i="2"/>
  <c r="V727" i="2"/>
  <c r="U727" i="2"/>
  <c r="T727" i="2"/>
  <c r="S727" i="2"/>
  <c r="R727" i="2"/>
  <c r="Q727" i="2"/>
  <c r="E727" i="2"/>
  <c r="C727" i="2"/>
  <c r="AL726" i="2"/>
  <c r="AK726" i="2"/>
  <c r="AA726" i="2"/>
  <c r="Z726" i="2"/>
  <c r="Y726" i="2"/>
  <c r="X726" i="2"/>
  <c r="W726" i="2"/>
  <c r="V726" i="2"/>
  <c r="U726" i="2"/>
  <c r="T726" i="2"/>
  <c r="S726" i="2"/>
  <c r="R726" i="2"/>
  <c r="Q726" i="2"/>
  <c r="E726" i="2"/>
  <c r="C726" i="2"/>
  <c r="AL725" i="2"/>
  <c r="AK725" i="2"/>
  <c r="AA725" i="2"/>
  <c r="Z725" i="2"/>
  <c r="Y725" i="2"/>
  <c r="X725" i="2"/>
  <c r="W725" i="2"/>
  <c r="V725" i="2"/>
  <c r="U725" i="2"/>
  <c r="T725" i="2"/>
  <c r="S725" i="2"/>
  <c r="R725" i="2"/>
  <c r="Q725" i="2"/>
  <c r="E725" i="2"/>
  <c r="C725" i="2"/>
  <c r="AL724" i="2"/>
  <c r="AK724" i="2"/>
  <c r="AA724" i="2"/>
  <c r="Z724" i="2"/>
  <c r="Y724" i="2"/>
  <c r="X724" i="2"/>
  <c r="W724" i="2"/>
  <c r="V724" i="2"/>
  <c r="U724" i="2"/>
  <c r="T724" i="2"/>
  <c r="S724" i="2"/>
  <c r="R724" i="2"/>
  <c r="Q724" i="2"/>
  <c r="E724" i="2"/>
  <c r="C724" i="2"/>
  <c r="AL723" i="2"/>
  <c r="AK723" i="2"/>
  <c r="AA723" i="2"/>
  <c r="Z723" i="2"/>
  <c r="Y723" i="2"/>
  <c r="X723" i="2"/>
  <c r="W723" i="2"/>
  <c r="V723" i="2"/>
  <c r="U723" i="2"/>
  <c r="T723" i="2"/>
  <c r="S723" i="2"/>
  <c r="R723" i="2"/>
  <c r="Q723" i="2"/>
  <c r="E723" i="2"/>
  <c r="C723" i="2"/>
  <c r="AL722" i="2"/>
  <c r="AK722" i="2"/>
  <c r="AA722" i="2"/>
  <c r="Z722" i="2"/>
  <c r="Y722" i="2"/>
  <c r="X722" i="2"/>
  <c r="W722" i="2"/>
  <c r="V722" i="2"/>
  <c r="U722" i="2"/>
  <c r="T722" i="2"/>
  <c r="S722" i="2"/>
  <c r="R722" i="2"/>
  <c r="Q722" i="2"/>
  <c r="E722" i="2"/>
  <c r="C722" i="2"/>
  <c r="AL721" i="2"/>
  <c r="AK721" i="2"/>
  <c r="AA721" i="2"/>
  <c r="Z721" i="2"/>
  <c r="Y721" i="2"/>
  <c r="X721" i="2"/>
  <c r="W721" i="2"/>
  <c r="V721" i="2"/>
  <c r="U721" i="2"/>
  <c r="T721" i="2"/>
  <c r="S721" i="2"/>
  <c r="R721" i="2"/>
  <c r="Q721" i="2"/>
  <c r="E721" i="2"/>
  <c r="C721" i="2"/>
  <c r="AL720" i="2"/>
  <c r="AK720" i="2"/>
  <c r="AA720" i="2"/>
  <c r="Z720" i="2"/>
  <c r="Y720" i="2"/>
  <c r="X720" i="2"/>
  <c r="W720" i="2"/>
  <c r="V720" i="2"/>
  <c r="U720" i="2"/>
  <c r="T720" i="2"/>
  <c r="S720" i="2"/>
  <c r="R720" i="2"/>
  <c r="Q720" i="2"/>
  <c r="E720" i="2"/>
  <c r="C720" i="2"/>
  <c r="AL719" i="2"/>
  <c r="AK719" i="2"/>
  <c r="AA719" i="2"/>
  <c r="Z719" i="2"/>
  <c r="Y719" i="2"/>
  <c r="X719" i="2"/>
  <c r="W719" i="2"/>
  <c r="V719" i="2"/>
  <c r="U719" i="2"/>
  <c r="T719" i="2"/>
  <c r="S719" i="2"/>
  <c r="R719" i="2"/>
  <c r="Q719" i="2"/>
  <c r="E719" i="2"/>
  <c r="C719" i="2"/>
  <c r="AL718" i="2"/>
  <c r="AK718" i="2"/>
  <c r="AA718" i="2"/>
  <c r="Z718" i="2"/>
  <c r="Y718" i="2"/>
  <c r="X718" i="2"/>
  <c r="W718" i="2"/>
  <c r="V718" i="2"/>
  <c r="U718" i="2"/>
  <c r="T718" i="2"/>
  <c r="S718" i="2"/>
  <c r="R718" i="2"/>
  <c r="Q718" i="2"/>
  <c r="E718" i="2"/>
  <c r="C718" i="2"/>
  <c r="AL717" i="2"/>
  <c r="AK717" i="2"/>
  <c r="AA717" i="2"/>
  <c r="Z717" i="2"/>
  <c r="Y717" i="2"/>
  <c r="X717" i="2"/>
  <c r="W717" i="2"/>
  <c r="V717" i="2"/>
  <c r="U717" i="2"/>
  <c r="T717" i="2"/>
  <c r="S717" i="2"/>
  <c r="R717" i="2"/>
  <c r="Q717" i="2"/>
  <c r="E717" i="2"/>
  <c r="C717" i="2"/>
  <c r="AL716" i="2"/>
  <c r="AK716" i="2"/>
  <c r="AA716" i="2"/>
  <c r="Z716" i="2"/>
  <c r="Y716" i="2"/>
  <c r="X716" i="2"/>
  <c r="W716" i="2"/>
  <c r="V716" i="2"/>
  <c r="U716" i="2"/>
  <c r="T716" i="2"/>
  <c r="S716" i="2"/>
  <c r="R716" i="2"/>
  <c r="Q716" i="2"/>
  <c r="E716" i="2"/>
  <c r="C716" i="2"/>
  <c r="AL715" i="2"/>
  <c r="AK715" i="2"/>
  <c r="AA715" i="2"/>
  <c r="Z715" i="2"/>
  <c r="Y715" i="2"/>
  <c r="X715" i="2"/>
  <c r="W715" i="2"/>
  <c r="V715" i="2"/>
  <c r="U715" i="2"/>
  <c r="T715" i="2"/>
  <c r="S715" i="2"/>
  <c r="R715" i="2"/>
  <c r="Q715" i="2"/>
  <c r="E715" i="2"/>
  <c r="C715" i="2"/>
  <c r="AL714" i="2"/>
  <c r="AK714" i="2"/>
  <c r="AA714" i="2"/>
  <c r="Z714" i="2"/>
  <c r="Y714" i="2"/>
  <c r="X714" i="2"/>
  <c r="W714" i="2"/>
  <c r="V714" i="2"/>
  <c r="U714" i="2"/>
  <c r="T714" i="2"/>
  <c r="S714" i="2"/>
  <c r="R714" i="2"/>
  <c r="Q714" i="2"/>
  <c r="E714" i="2"/>
  <c r="C714" i="2"/>
  <c r="AL713" i="2"/>
  <c r="AK713" i="2"/>
  <c r="AA713" i="2"/>
  <c r="Z713" i="2"/>
  <c r="Y713" i="2"/>
  <c r="X713" i="2"/>
  <c r="W713" i="2"/>
  <c r="V713" i="2"/>
  <c r="U713" i="2"/>
  <c r="T713" i="2"/>
  <c r="S713" i="2"/>
  <c r="R713" i="2"/>
  <c r="Q713" i="2"/>
  <c r="E713" i="2"/>
  <c r="C713" i="2"/>
  <c r="AL712" i="2"/>
  <c r="AK712" i="2"/>
  <c r="AA712" i="2"/>
  <c r="Z712" i="2"/>
  <c r="Y712" i="2"/>
  <c r="X712" i="2"/>
  <c r="W712" i="2"/>
  <c r="V712" i="2"/>
  <c r="U712" i="2"/>
  <c r="T712" i="2"/>
  <c r="S712" i="2"/>
  <c r="R712" i="2"/>
  <c r="Q712" i="2"/>
  <c r="E712" i="2"/>
  <c r="C712" i="2"/>
  <c r="AL711" i="2"/>
  <c r="AK711" i="2"/>
  <c r="AA711" i="2"/>
  <c r="Z711" i="2"/>
  <c r="Y711" i="2"/>
  <c r="X711" i="2"/>
  <c r="W711" i="2"/>
  <c r="V711" i="2"/>
  <c r="U711" i="2"/>
  <c r="T711" i="2"/>
  <c r="S711" i="2"/>
  <c r="R711" i="2"/>
  <c r="Q711" i="2"/>
  <c r="E711" i="2"/>
  <c r="C711" i="2"/>
  <c r="AL710" i="2"/>
  <c r="AK710" i="2"/>
  <c r="AA710" i="2"/>
  <c r="Z710" i="2"/>
  <c r="Y710" i="2"/>
  <c r="X710" i="2"/>
  <c r="W710" i="2"/>
  <c r="V710" i="2"/>
  <c r="U710" i="2"/>
  <c r="T710" i="2"/>
  <c r="S710" i="2"/>
  <c r="R710" i="2"/>
  <c r="Q710" i="2"/>
  <c r="E710" i="2"/>
  <c r="C710" i="2"/>
  <c r="AL709" i="2"/>
  <c r="AK709" i="2"/>
  <c r="AA709" i="2"/>
  <c r="Z709" i="2"/>
  <c r="Y709" i="2"/>
  <c r="X709" i="2"/>
  <c r="W709" i="2"/>
  <c r="V709" i="2"/>
  <c r="U709" i="2"/>
  <c r="T709" i="2"/>
  <c r="S709" i="2"/>
  <c r="R709" i="2"/>
  <c r="Q709" i="2"/>
  <c r="E709" i="2"/>
  <c r="C709" i="2"/>
  <c r="AL708" i="2"/>
  <c r="AK708" i="2"/>
  <c r="AA708" i="2"/>
  <c r="Z708" i="2"/>
  <c r="Y708" i="2"/>
  <c r="X708" i="2"/>
  <c r="W708" i="2"/>
  <c r="V708" i="2"/>
  <c r="U708" i="2"/>
  <c r="T708" i="2"/>
  <c r="S708" i="2"/>
  <c r="R708" i="2"/>
  <c r="Q708" i="2"/>
  <c r="E708" i="2"/>
  <c r="C708" i="2"/>
  <c r="AL707" i="2"/>
  <c r="AK707" i="2"/>
  <c r="AA707" i="2"/>
  <c r="Z707" i="2"/>
  <c r="Y707" i="2"/>
  <c r="X707" i="2"/>
  <c r="W707" i="2"/>
  <c r="V707" i="2"/>
  <c r="U707" i="2"/>
  <c r="T707" i="2"/>
  <c r="S707" i="2"/>
  <c r="R707" i="2"/>
  <c r="Q707" i="2"/>
  <c r="E707" i="2"/>
  <c r="C707" i="2"/>
  <c r="AL706" i="2"/>
  <c r="AK706" i="2"/>
  <c r="AA706" i="2"/>
  <c r="Z706" i="2"/>
  <c r="Y706" i="2"/>
  <c r="X706" i="2"/>
  <c r="W706" i="2"/>
  <c r="V706" i="2"/>
  <c r="U706" i="2"/>
  <c r="T706" i="2"/>
  <c r="S706" i="2"/>
  <c r="R706" i="2"/>
  <c r="Q706" i="2"/>
  <c r="E706" i="2"/>
  <c r="C706" i="2"/>
  <c r="AL705" i="2"/>
  <c r="AK705" i="2"/>
  <c r="AA705" i="2"/>
  <c r="Z705" i="2"/>
  <c r="Y705" i="2"/>
  <c r="X705" i="2"/>
  <c r="W705" i="2"/>
  <c r="V705" i="2"/>
  <c r="U705" i="2"/>
  <c r="T705" i="2"/>
  <c r="S705" i="2"/>
  <c r="R705" i="2"/>
  <c r="Q705" i="2"/>
  <c r="E705" i="2"/>
  <c r="C705" i="2"/>
  <c r="AL704" i="2"/>
  <c r="AK704" i="2"/>
  <c r="AA704" i="2"/>
  <c r="Z704" i="2"/>
  <c r="Y704" i="2"/>
  <c r="X704" i="2"/>
  <c r="W704" i="2"/>
  <c r="V704" i="2"/>
  <c r="U704" i="2"/>
  <c r="T704" i="2"/>
  <c r="S704" i="2"/>
  <c r="R704" i="2"/>
  <c r="Q704" i="2"/>
  <c r="E704" i="2"/>
  <c r="C704" i="2"/>
  <c r="AL703" i="2"/>
  <c r="AK703" i="2"/>
  <c r="AA703" i="2"/>
  <c r="Z703" i="2"/>
  <c r="Y703" i="2"/>
  <c r="X703" i="2"/>
  <c r="W703" i="2"/>
  <c r="V703" i="2"/>
  <c r="U703" i="2"/>
  <c r="S703" i="2"/>
  <c r="Q703" i="2"/>
  <c r="E703" i="2"/>
  <c r="C703" i="2"/>
  <c r="AL702" i="2"/>
  <c r="AK702" i="2"/>
  <c r="AA702" i="2"/>
  <c r="Z702" i="2"/>
  <c r="Y702" i="2"/>
  <c r="X702" i="2"/>
  <c r="W702" i="2"/>
  <c r="V702" i="2"/>
  <c r="U702" i="2"/>
  <c r="S702" i="2"/>
  <c r="Q702" i="2"/>
  <c r="E702" i="2"/>
  <c r="C702" i="2"/>
  <c r="AL701" i="2"/>
  <c r="AK701" i="2"/>
  <c r="AA701" i="2"/>
  <c r="Z701" i="2"/>
  <c r="Y701" i="2"/>
  <c r="X701" i="2"/>
  <c r="W701" i="2"/>
  <c r="V701" i="2"/>
  <c r="U701" i="2"/>
  <c r="S701" i="2"/>
  <c r="Q701" i="2"/>
  <c r="E701" i="2"/>
  <c r="C701" i="2"/>
  <c r="AL700" i="2"/>
  <c r="AK700" i="2"/>
  <c r="AA700" i="2"/>
  <c r="Z700" i="2"/>
  <c r="Y700" i="2"/>
  <c r="X700" i="2"/>
  <c r="W700" i="2"/>
  <c r="V700" i="2"/>
  <c r="U700" i="2"/>
  <c r="S700" i="2"/>
  <c r="Q700" i="2"/>
  <c r="E700" i="2"/>
  <c r="C700" i="2"/>
  <c r="AL699" i="2"/>
  <c r="AK699" i="2"/>
  <c r="AA699" i="2"/>
  <c r="Z699" i="2"/>
  <c r="Y699" i="2"/>
  <c r="X699" i="2"/>
  <c r="W699" i="2"/>
  <c r="V699" i="2"/>
  <c r="U699" i="2"/>
  <c r="S699" i="2"/>
  <c r="Q699" i="2"/>
  <c r="E699" i="2"/>
  <c r="C699" i="2"/>
  <c r="AL698" i="2"/>
  <c r="AK698" i="2"/>
  <c r="AA698" i="2"/>
  <c r="Z698" i="2"/>
  <c r="Y698" i="2"/>
  <c r="X698" i="2"/>
  <c r="W698" i="2"/>
  <c r="V698" i="2"/>
  <c r="U698" i="2"/>
  <c r="S698" i="2"/>
  <c r="Q698" i="2"/>
  <c r="E698" i="2"/>
  <c r="C698" i="2"/>
  <c r="AL697" i="2"/>
  <c r="AK697" i="2"/>
  <c r="AA697" i="2"/>
  <c r="Z697" i="2"/>
  <c r="Y697" i="2"/>
  <c r="X697" i="2"/>
  <c r="W697" i="2"/>
  <c r="V697" i="2"/>
  <c r="U697" i="2"/>
  <c r="S697" i="2"/>
  <c r="Q697" i="2"/>
  <c r="E697" i="2"/>
  <c r="C697" i="2"/>
  <c r="AL696" i="2"/>
  <c r="AK696" i="2"/>
  <c r="AA696" i="2"/>
  <c r="Z696" i="2"/>
  <c r="Y696" i="2"/>
  <c r="X696" i="2"/>
  <c r="W696" i="2"/>
  <c r="V696" i="2"/>
  <c r="U696" i="2"/>
  <c r="S696" i="2"/>
  <c r="Q696" i="2"/>
  <c r="E696" i="2"/>
  <c r="C696" i="2"/>
  <c r="AL695" i="2"/>
  <c r="AK695" i="2"/>
  <c r="AA695" i="2"/>
  <c r="Z695" i="2"/>
  <c r="Y695" i="2"/>
  <c r="X695" i="2"/>
  <c r="W695" i="2"/>
  <c r="V695" i="2"/>
  <c r="U695" i="2"/>
  <c r="S695" i="2"/>
  <c r="Q695" i="2"/>
  <c r="E695" i="2"/>
  <c r="C695" i="2"/>
  <c r="AL694" i="2"/>
  <c r="AK694" i="2"/>
  <c r="AA694" i="2"/>
  <c r="Z694" i="2"/>
  <c r="Y694" i="2"/>
  <c r="X694" i="2"/>
  <c r="W694" i="2"/>
  <c r="V694" i="2"/>
  <c r="U694" i="2"/>
  <c r="T694" i="2"/>
  <c r="S694" i="2"/>
  <c r="R694" i="2"/>
  <c r="Q694" i="2"/>
  <c r="E694" i="2"/>
  <c r="C694" i="2"/>
  <c r="AL693" i="2"/>
  <c r="AK693" i="2"/>
  <c r="AA693" i="2"/>
  <c r="Z693" i="2"/>
  <c r="Y693" i="2"/>
  <c r="X693" i="2"/>
  <c r="W693" i="2"/>
  <c r="V693" i="2"/>
  <c r="U693" i="2"/>
  <c r="T693" i="2"/>
  <c r="S693" i="2"/>
  <c r="R693" i="2"/>
  <c r="Q693" i="2"/>
  <c r="E693" i="2"/>
  <c r="C693" i="2"/>
  <c r="AL692" i="2"/>
  <c r="AK692" i="2"/>
  <c r="AA692" i="2"/>
  <c r="Z692" i="2"/>
  <c r="Y692" i="2"/>
  <c r="X692" i="2"/>
  <c r="W692" i="2"/>
  <c r="V692" i="2"/>
  <c r="U692" i="2"/>
  <c r="T692" i="2"/>
  <c r="S692" i="2"/>
  <c r="R692" i="2"/>
  <c r="Q692" i="2"/>
  <c r="E692" i="2"/>
  <c r="C692" i="2"/>
  <c r="AL691" i="2"/>
  <c r="AK691" i="2"/>
  <c r="AA691" i="2"/>
  <c r="Z691" i="2"/>
  <c r="Y691" i="2"/>
  <c r="X691" i="2"/>
  <c r="W691" i="2"/>
  <c r="V691" i="2"/>
  <c r="U691" i="2"/>
  <c r="T691" i="2"/>
  <c r="S691" i="2"/>
  <c r="R691" i="2"/>
  <c r="Q691" i="2"/>
  <c r="E691" i="2"/>
  <c r="C691" i="2"/>
  <c r="AL690" i="2"/>
  <c r="AK690" i="2"/>
  <c r="AA690" i="2"/>
  <c r="Z690" i="2"/>
  <c r="Y690" i="2"/>
  <c r="X690" i="2"/>
  <c r="W690" i="2"/>
  <c r="V690" i="2"/>
  <c r="U690" i="2"/>
  <c r="T690" i="2"/>
  <c r="S690" i="2"/>
  <c r="R690" i="2"/>
  <c r="Q690" i="2"/>
  <c r="E690" i="2"/>
  <c r="C690" i="2"/>
  <c r="AL689" i="2"/>
  <c r="AK689" i="2"/>
  <c r="AA689" i="2"/>
  <c r="Z689" i="2"/>
  <c r="Y689" i="2"/>
  <c r="X689" i="2"/>
  <c r="W689" i="2"/>
  <c r="V689" i="2"/>
  <c r="U689" i="2"/>
  <c r="T689" i="2"/>
  <c r="S689" i="2"/>
  <c r="R689" i="2"/>
  <c r="Q689" i="2"/>
  <c r="E689" i="2"/>
  <c r="C689" i="2"/>
  <c r="AL688" i="2"/>
  <c r="AK688" i="2"/>
  <c r="AA688" i="2"/>
  <c r="Z688" i="2"/>
  <c r="Y688" i="2"/>
  <c r="X688" i="2"/>
  <c r="W688" i="2"/>
  <c r="V688" i="2"/>
  <c r="U688" i="2"/>
  <c r="T688" i="2"/>
  <c r="S688" i="2"/>
  <c r="R688" i="2"/>
  <c r="Q688" i="2"/>
  <c r="E688" i="2"/>
  <c r="C688" i="2"/>
  <c r="AL687" i="2"/>
  <c r="AK687" i="2"/>
  <c r="AA687" i="2"/>
  <c r="Z687" i="2"/>
  <c r="Y687" i="2"/>
  <c r="X687" i="2"/>
  <c r="W687" i="2"/>
  <c r="V687" i="2"/>
  <c r="U687" i="2"/>
  <c r="T687" i="2"/>
  <c r="S687" i="2"/>
  <c r="R687" i="2"/>
  <c r="Q687" i="2"/>
  <c r="E687" i="2"/>
  <c r="C687" i="2"/>
  <c r="AL686" i="2"/>
  <c r="AK686" i="2"/>
  <c r="AA686" i="2"/>
  <c r="Z686" i="2"/>
  <c r="Y686" i="2"/>
  <c r="X686" i="2"/>
  <c r="W686" i="2"/>
  <c r="V686" i="2"/>
  <c r="U686" i="2"/>
  <c r="T686" i="2"/>
  <c r="S686" i="2"/>
  <c r="R686" i="2"/>
  <c r="Q686" i="2"/>
  <c r="E686" i="2"/>
  <c r="C686" i="2"/>
  <c r="AL685" i="2"/>
  <c r="AK685" i="2"/>
  <c r="AA685" i="2"/>
  <c r="Z685" i="2"/>
  <c r="Y685" i="2"/>
  <c r="X685" i="2"/>
  <c r="W685" i="2"/>
  <c r="V685" i="2"/>
  <c r="U685" i="2"/>
  <c r="T685" i="2"/>
  <c r="S685" i="2"/>
  <c r="R685" i="2"/>
  <c r="Q685" i="2"/>
  <c r="E685" i="2"/>
  <c r="C685" i="2"/>
  <c r="AL684" i="2"/>
  <c r="AK684" i="2"/>
  <c r="AA684" i="2"/>
  <c r="Z684" i="2"/>
  <c r="Y684" i="2"/>
  <c r="X684" i="2"/>
  <c r="W684" i="2"/>
  <c r="V684" i="2"/>
  <c r="U684" i="2"/>
  <c r="T684" i="2"/>
  <c r="S684" i="2"/>
  <c r="R684" i="2"/>
  <c r="Q684" i="2"/>
  <c r="E684" i="2"/>
  <c r="C684" i="2"/>
  <c r="AL683" i="2"/>
  <c r="AK683" i="2"/>
  <c r="AA683" i="2"/>
  <c r="Z683" i="2"/>
  <c r="Y683" i="2"/>
  <c r="X683" i="2"/>
  <c r="W683" i="2"/>
  <c r="V683" i="2"/>
  <c r="U683" i="2"/>
  <c r="T683" i="2"/>
  <c r="S683" i="2"/>
  <c r="R683" i="2"/>
  <c r="Q683" i="2"/>
  <c r="E683" i="2"/>
  <c r="C683" i="2"/>
  <c r="AL682" i="2"/>
  <c r="AK682" i="2"/>
  <c r="AA682" i="2"/>
  <c r="Z682" i="2"/>
  <c r="Y682" i="2"/>
  <c r="X682" i="2"/>
  <c r="W682" i="2"/>
  <c r="V682" i="2"/>
  <c r="U682" i="2"/>
  <c r="T682" i="2"/>
  <c r="S682" i="2"/>
  <c r="R682" i="2"/>
  <c r="Q682" i="2"/>
  <c r="E682" i="2"/>
  <c r="C682" i="2"/>
  <c r="AL681" i="2"/>
  <c r="AK681" i="2"/>
  <c r="AA681" i="2"/>
  <c r="Z681" i="2"/>
  <c r="Y681" i="2"/>
  <c r="X681" i="2"/>
  <c r="W681" i="2"/>
  <c r="V681" i="2"/>
  <c r="U681" i="2"/>
  <c r="T681" i="2"/>
  <c r="S681" i="2"/>
  <c r="R681" i="2"/>
  <c r="Q681" i="2"/>
  <c r="E681" i="2"/>
  <c r="C681" i="2"/>
  <c r="AL680" i="2"/>
  <c r="AK680" i="2"/>
  <c r="AA680" i="2"/>
  <c r="Z680" i="2"/>
  <c r="Y680" i="2"/>
  <c r="X680" i="2"/>
  <c r="W680" i="2"/>
  <c r="V680" i="2"/>
  <c r="U680" i="2"/>
  <c r="T680" i="2"/>
  <c r="S680" i="2"/>
  <c r="R680" i="2"/>
  <c r="Q680" i="2"/>
  <c r="E680" i="2"/>
  <c r="C680" i="2"/>
  <c r="AL679" i="2"/>
  <c r="AK679" i="2"/>
  <c r="AA679" i="2"/>
  <c r="Z679" i="2"/>
  <c r="Y679" i="2"/>
  <c r="X679" i="2"/>
  <c r="W679" i="2"/>
  <c r="V679" i="2"/>
  <c r="U679" i="2"/>
  <c r="T679" i="2"/>
  <c r="S679" i="2"/>
  <c r="R679" i="2"/>
  <c r="Q679" i="2"/>
  <c r="E679" i="2"/>
  <c r="C679" i="2"/>
  <c r="AL678" i="2"/>
  <c r="AK678" i="2"/>
  <c r="AA678" i="2"/>
  <c r="Z678" i="2"/>
  <c r="Y678" i="2"/>
  <c r="X678" i="2"/>
  <c r="W678" i="2"/>
  <c r="V678" i="2"/>
  <c r="U678" i="2"/>
  <c r="T678" i="2"/>
  <c r="S678" i="2"/>
  <c r="R678" i="2"/>
  <c r="Q678" i="2"/>
  <c r="E678" i="2"/>
  <c r="C678" i="2"/>
  <c r="AL677" i="2"/>
  <c r="AK677" i="2"/>
  <c r="AA677" i="2"/>
  <c r="Z677" i="2"/>
  <c r="Y677" i="2"/>
  <c r="X677" i="2"/>
  <c r="W677" i="2"/>
  <c r="V677" i="2"/>
  <c r="U677" i="2"/>
  <c r="T677" i="2"/>
  <c r="S677" i="2"/>
  <c r="R677" i="2"/>
  <c r="Q677" i="2"/>
  <c r="E677" i="2"/>
  <c r="C677" i="2"/>
  <c r="AL676" i="2"/>
  <c r="AK676" i="2"/>
  <c r="AA676" i="2"/>
  <c r="Z676" i="2"/>
  <c r="Y676" i="2"/>
  <c r="X676" i="2"/>
  <c r="W676" i="2"/>
  <c r="V676" i="2"/>
  <c r="U676" i="2"/>
  <c r="T676" i="2"/>
  <c r="S676" i="2"/>
  <c r="R676" i="2"/>
  <c r="Q676" i="2"/>
  <c r="E676" i="2"/>
  <c r="C676" i="2"/>
  <c r="AL675" i="2"/>
  <c r="AK675" i="2"/>
  <c r="AA675" i="2"/>
  <c r="Z675" i="2"/>
  <c r="Y675" i="2"/>
  <c r="X675" i="2"/>
  <c r="W675" i="2"/>
  <c r="V675" i="2"/>
  <c r="U675" i="2"/>
  <c r="T675" i="2"/>
  <c r="S675" i="2"/>
  <c r="R675" i="2"/>
  <c r="Q675" i="2"/>
  <c r="E675" i="2"/>
  <c r="C675" i="2"/>
  <c r="AL674" i="2"/>
  <c r="AK674" i="2"/>
  <c r="AA674" i="2"/>
  <c r="Z674" i="2"/>
  <c r="Y674" i="2"/>
  <c r="X674" i="2"/>
  <c r="W674" i="2"/>
  <c r="V674" i="2"/>
  <c r="U674" i="2"/>
  <c r="T674" i="2"/>
  <c r="S674" i="2"/>
  <c r="R674" i="2"/>
  <c r="Q674" i="2"/>
  <c r="E674" i="2"/>
  <c r="C674" i="2"/>
  <c r="AL673" i="2"/>
  <c r="AK673" i="2"/>
  <c r="AA673" i="2"/>
  <c r="Z673" i="2"/>
  <c r="Y673" i="2"/>
  <c r="X673" i="2"/>
  <c r="W673" i="2"/>
  <c r="V673" i="2"/>
  <c r="U673" i="2"/>
  <c r="T673" i="2"/>
  <c r="S673" i="2"/>
  <c r="R673" i="2"/>
  <c r="Q673" i="2"/>
  <c r="E673" i="2"/>
  <c r="C673" i="2"/>
  <c r="AL672" i="2"/>
  <c r="AK672" i="2"/>
  <c r="AA672" i="2"/>
  <c r="Z672" i="2"/>
  <c r="Y672" i="2"/>
  <c r="X672" i="2"/>
  <c r="W672" i="2"/>
  <c r="V672" i="2"/>
  <c r="U672" i="2"/>
  <c r="T672" i="2"/>
  <c r="S672" i="2"/>
  <c r="R672" i="2"/>
  <c r="Q672" i="2"/>
  <c r="E672" i="2"/>
  <c r="C672" i="2"/>
  <c r="AL671" i="2"/>
  <c r="AK671" i="2"/>
  <c r="AA671" i="2"/>
  <c r="Z671" i="2"/>
  <c r="Y671" i="2"/>
  <c r="X671" i="2"/>
  <c r="W671" i="2"/>
  <c r="V671" i="2"/>
  <c r="U671" i="2"/>
  <c r="T671" i="2"/>
  <c r="S671" i="2"/>
  <c r="R671" i="2"/>
  <c r="Q671" i="2"/>
  <c r="E671" i="2"/>
  <c r="C671" i="2"/>
  <c r="AL670" i="2"/>
  <c r="AK670" i="2"/>
  <c r="AA670" i="2"/>
  <c r="Z670" i="2"/>
  <c r="Y670" i="2"/>
  <c r="X670" i="2"/>
  <c r="W670" i="2"/>
  <c r="V670" i="2"/>
  <c r="U670" i="2"/>
  <c r="T670" i="2"/>
  <c r="S670" i="2"/>
  <c r="R670" i="2"/>
  <c r="Q670" i="2"/>
  <c r="E670" i="2"/>
  <c r="C670" i="2"/>
  <c r="AL669" i="2"/>
  <c r="AK669" i="2"/>
  <c r="AA669" i="2"/>
  <c r="Z669" i="2"/>
  <c r="Y669" i="2"/>
  <c r="X669" i="2"/>
  <c r="W669" i="2"/>
  <c r="V669" i="2"/>
  <c r="U669" i="2"/>
  <c r="T669" i="2"/>
  <c r="S669" i="2"/>
  <c r="R669" i="2"/>
  <c r="Q669" i="2"/>
  <c r="E669" i="2"/>
  <c r="C669" i="2"/>
  <c r="AL668" i="2"/>
  <c r="AK668" i="2"/>
  <c r="AA668" i="2"/>
  <c r="Z668" i="2"/>
  <c r="Y668" i="2"/>
  <c r="X668" i="2"/>
  <c r="W668" i="2"/>
  <c r="V668" i="2"/>
  <c r="U668" i="2"/>
  <c r="T668" i="2"/>
  <c r="S668" i="2"/>
  <c r="R668" i="2"/>
  <c r="Q668" i="2"/>
  <c r="E668" i="2"/>
  <c r="C668" i="2"/>
  <c r="AL667" i="2"/>
  <c r="AK667" i="2"/>
  <c r="AA667" i="2"/>
  <c r="Z667" i="2"/>
  <c r="Y667" i="2"/>
  <c r="X667" i="2"/>
  <c r="W667" i="2"/>
  <c r="V667" i="2"/>
  <c r="U667" i="2"/>
  <c r="T667" i="2"/>
  <c r="S667" i="2"/>
  <c r="R667" i="2"/>
  <c r="Q667" i="2"/>
  <c r="E667" i="2"/>
  <c r="C667" i="2"/>
  <c r="AL666" i="2"/>
  <c r="AK666" i="2"/>
  <c r="AA666" i="2"/>
  <c r="Z666" i="2"/>
  <c r="Y666" i="2"/>
  <c r="X666" i="2"/>
  <c r="W666" i="2"/>
  <c r="V666" i="2"/>
  <c r="U666" i="2"/>
  <c r="T666" i="2"/>
  <c r="S666" i="2"/>
  <c r="R666" i="2"/>
  <c r="Q666" i="2"/>
  <c r="E666" i="2"/>
  <c r="C666" i="2"/>
  <c r="AL665" i="2"/>
  <c r="AK665" i="2"/>
  <c r="AA665" i="2"/>
  <c r="Z665" i="2"/>
  <c r="Y665" i="2"/>
  <c r="X665" i="2"/>
  <c r="W665" i="2"/>
  <c r="V665" i="2"/>
  <c r="U665" i="2"/>
  <c r="T665" i="2"/>
  <c r="S665" i="2"/>
  <c r="R665" i="2"/>
  <c r="Q665" i="2"/>
  <c r="E665" i="2"/>
  <c r="C665" i="2"/>
  <c r="AL664" i="2"/>
  <c r="AK664" i="2"/>
  <c r="AA664" i="2"/>
  <c r="Z664" i="2"/>
  <c r="Y664" i="2"/>
  <c r="X664" i="2"/>
  <c r="W664" i="2"/>
  <c r="V664" i="2"/>
  <c r="U664" i="2"/>
  <c r="T664" i="2"/>
  <c r="S664" i="2"/>
  <c r="R664" i="2"/>
  <c r="Q664" i="2"/>
  <c r="E664" i="2"/>
  <c r="C664" i="2"/>
  <c r="AL663" i="2"/>
  <c r="AK663" i="2"/>
  <c r="AA663" i="2"/>
  <c r="Z663" i="2"/>
  <c r="Y663" i="2"/>
  <c r="X663" i="2"/>
  <c r="W663" i="2"/>
  <c r="V663" i="2"/>
  <c r="U663" i="2"/>
  <c r="T663" i="2"/>
  <c r="S663" i="2"/>
  <c r="R663" i="2"/>
  <c r="Q663" i="2"/>
  <c r="E663" i="2"/>
  <c r="C663" i="2"/>
  <c r="AL662" i="2"/>
  <c r="AK662" i="2"/>
  <c r="AA662" i="2"/>
  <c r="Z662" i="2"/>
  <c r="Y662" i="2"/>
  <c r="X662" i="2"/>
  <c r="W662" i="2"/>
  <c r="V662" i="2"/>
  <c r="U662" i="2"/>
  <c r="T662" i="2"/>
  <c r="S662" i="2"/>
  <c r="R662" i="2"/>
  <c r="Q662" i="2"/>
  <c r="E662" i="2"/>
  <c r="C662" i="2"/>
  <c r="AL661" i="2"/>
  <c r="AK661" i="2"/>
  <c r="AA661" i="2"/>
  <c r="Z661" i="2"/>
  <c r="Y661" i="2"/>
  <c r="X661" i="2"/>
  <c r="W661" i="2"/>
  <c r="V661" i="2"/>
  <c r="U661" i="2"/>
  <c r="T661" i="2"/>
  <c r="S661" i="2"/>
  <c r="R661" i="2"/>
  <c r="Q661" i="2"/>
  <c r="E661" i="2"/>
  <c r="C661" i="2"/>
  <c r="AL660" i="2"/>
  <c r="AK660" i="2"/>
  <c r="AA660" i="2"/>
  <c r="Z660" i="2"/>
  <c r="Y660" i="2"/>
  <c r="X660" i="2"/>
  <c r="W660" i="2"/>
  <c r="V660" i="2"/>
  <c r="U660" i="2"/>
  <c r="T660" i="2"/>
  <c r="S660" i="2"/>
  <c r="R660" i="2"/>
  <c r="Q660" i="2"/>
  <c r="E660" i="2"/>
  <c r="C660" i="2"/>
  <c r="AL659" i="2"/>
  <c r="AK659" i="2"/>
  <c r="AA659" i="2"/>
  <c r="Z659" i="2"/>
  <c r="Y659" i="2"/>
  <c r="X659" i="2"/>
  <c r="W659" i="2"/>
  <c r="V659" i="2"/>
  <c r="U659" i="2"/>
  <c r="T659" i="2"/>
  <c r="S659" i="2"/>
  <c r="R659" i="2"/>
  <c r="Q659" i="2"/>
  <c r="E659" i="2"/>
  <c r="C659" i="2"/>
  <c r="AL658" i="2"/>
  <c r="AK658" i="2"/>
  <c r="AA658" i="2"/>
  <c r="Z658" i="2"/>
  <c r="Y658" i="2"/>
  <c r="X658" i="2"/>
  <c r="W658" i="2"/>
  <c r="V658" i="2"/>
  <c r="U658" i="2"/>
  <c r="T658" i="2"/>
  <c r="S658" i="2"/>
  <c r="R658" i="2"/>
  <c r="Q658" i="2"/>
  <c r="E658" i="2"/>
  <c r="C658" i="2"/>
  <c r="AL657" i="2"/>
  <c r="AK657" i="2"/>
  <c r="AA657" i="2"/>
  <c r="Z657" i="2"/>
  <c r="Y657" i="2"/>
  <c r="X657" i="2"/>
  <c r="W657" i="2"/>
  <c r="V657" i="2"/>
  <c r="U657" i="2"/>
  <c r="T657" i="2"/>
  <c r="S657" i="2"/>
  <c r="R657" i="2"/>
  <c r="Q657" i="2"/>
  <c r="E657" i="2"/>
  <c r="C657" i="2"/>
  <c r="AL656" i="2"/>
  <c r="AK656" i="2"/>
  <c r="AA656" i="2"/>
  <c r="Z656" i="2"/>
  <c r="Y656" i="2"/>
  <c r="X656" i="2"/>
  <c r="W656" i="2"/>
  <c r="V656" i="2"/>
  <c r="U656" i="2"/>
  <c r="T656" i="2"/>
  <c r="S656" i="2"/>
  <c r="R656" i="2"/>
  <c r="Q656" i="2"/>
  <c r="E656" i="2"/>
  <c r="C656" i="2"/>
  <c r="AL655" i="2"/>
  <c r="AK655" i="2"/>
  <c r="AA655" i="2"/>
  <c r="Z655" i="2"/>
  <c r="Y655" i="2"/>
  <c r="X655" i="2"/>
  <c r="W655" i="2"/>
  <c r="V655" i="2"/>
  <c r="U655" i="2"/>
  <c r="T655" i="2"/>
  <c r="S655" i="2"/>
  <c r="R655" i="2"/>
  <c r="Q655" i="2"/>
  <c r="E655" i="2"/>
  <c r="C655" i="2"/>
  <c r="AL654" i="2"/>
  <c r="AK654" i="2"/>
  <c r="AA654" i="2"/>
  <c r="Z654" i="2"/>
  <c r="Y654" i="2"/>
  <c r="X654" i="2"/>
  <c r="W654" i="2"/>
  <c r="V654" i="2"/>
  <c r="U654" i="2"/>
  <c r="T654" i="2"/>
  <c r="S654" i="2"/>
  <c r="R654" i="2"/>
  <c r="Q654" i="2"/>
  <c r="E654" i="2"/>
  <c r="C654" i="2"/>
  <c r="AL653" i="2"/>
  <c r="AK653" i="2"/>
  <c r="AA653" i="2"/>
  <c r="Z653" i="2"/>
  <c r="Y653" i="2"/>
  <c r="X653" i="2"/>
  <c r="W653" i="2"/>
  <c r="V653" i="2"/>
  <c r="U653" i="2"/>
  <c r="T653" i="2"/>
  <c r="S653" i="2"/>
  <c r="R653" i="2"/>
  <c r="Q653" i="2"/>
  <c r="E653" i="2"/>
  <c r="C653" i="2"/>
  <c r="AL652" i="2"/>
  <c r="AK652" i="2"/>
  <c r="AA652" i="2"/>
  <c r="Z652" i="2"/>
  <c r="Y652" i="2"/>
  <c r="X652" i="2"/>
  <c r="W652" i="2"/>
  <c r="V652" i="2"/>
  <c r="U652" i="2"/>
  <c r="T652" i="2"/>
  <c r="S652" i="2"/>
  <c r="R652" i="2"/>
  <c r="Q652" i="2"/>
  <c r="E652" i="2"/>
  <c r="C652" i="2"/>
  <c r="AL651" i="2"/>
  <c r="AK651" i="2"/>
  <c r="AA651" i="2"/>
  <c r="Z651" i="2"/>
  <c r="Y651" i="2"/>
  <c r="X651" i="2"/>
  <c r="W651" i="2"/>
  <c r="V651" i="2"/>
  <c r="U651" i="2"/>
  <c r="T651" i="2"/>
  <c r="S651" i="2"/>
  <c r="R651" i="2"/>
  <c r="Q651" i="2"/>
  <c r="E651" i="2"/>
  <c r="C651" i="2"/>
  <c r="AL650" i="2"/>
  <c r="AK650" i="2"/>
  <c r="AA650" i="2"/>
  <c r="Z650" i="2"/>
  <c r="Y650" i="2"/>
  <c r="X650" i="2"/>
  <c r="W650" i="2"/>
  <c r="V650" i="2"/>
  <c r="U650" i="2"/>
  <c r="T650" i="2"/>
  <c r="S650" i="2"/>
  <c r="R650" i="2"/>
  <c r="Q650" i="2"/>
  <c r="E650" i="2"/>
  <c r="C650" i="2"/>
  <c r="AL649" i="2"/>
  <c r="AK649" i="2"/>
  <c r="AA649" i="2"/>
  <c r="Z649" i="2"/>
  <c r="Y649" i="2"/>
  <c r="X649" i="2"/>
  <c r="W649" i="2"/>
  <c r="V649" i="2"/>
  <c r="U649" i="2"/>
  <c r="T649" i="2"/>
  <c r="S649" i="2"/>
  <c r="R649" i="2"/>
  <c r="Q649" i="2"/>
  <c r="E649" i="2"/>
  <c r="C649" i="2"/>
  <c r="AL648" i="2"/>
  <c r="AK648" i="2"/>
  <c r="AA648" i="2"/>
  <c r="Z648" i="2"/>
  <c r="Y648" i="2"/>
  <c r="X648" i="2"/>
  <c r="W648" i="2"/>
  <c r="V648" i="2"/>
  <c r="U648" i="2"/>
  <c r="T648" i="2"/>
  <c r="S648" i="2"/>
  <c r="R648" i="2"/>
  <c r="Q648" i="2"/>
  <c r="E648" i="2"/>
  <c r="C648" i="2"/>
  <c r="AL647" i="2"/>
  <c r="AK647" i="2"/>
  <c r="AA647" i="2"/>
  <c r="Z647" i="2"/>
  <c r="Y647" i="2"/>
  <c r="X647" i="2"/>
  <c r="W647" i="2"/>
  <c r="V647" i="2"/>
  <c r="U647" i="2"/>
  <c r="T647" i="2"/>
  <c r="S647" i="2"/>
  <c r="R647" i="2"/>
  <c r="Q647" i="2"/>
  <c r="E647" i="2"/>
  <c r="C647" i="2"/>
  <c r="AL646" i="2"/>
  <c r="AK646" i="2"/>
  <c r="AA646" i="2"/>
  <c r="Z646" i="2"/>
  <c r="Y646" i="2"/>
  <c r="X646" i="2"/>
  <c r="W646" i="2"/>
  <c r="V646" i="2"/>
  <c r="U646" i="2"/>
  <c r="T646" i="2"/>
  <c r="S646" i="2"/>
  <c r="R646" i="2"/>
  <c r="Q646" i="2"/>
  <c r="E646" i="2"/>
  <c r="C646" i="2"/>
  <c r="AL645" i="2"/>
  <c r="AK645" i="2"/>
  <c r="AA645" i="2"/>
  <c r="Z645" i="2"/>
  <c r="Y645" i="2"/>
  <c r="X645" i="2"/>
  <c r="W645" i="2"/>
  <c r="V645" i="2"/>
  <c r="U645" i="2"/>
  <c r="T645" i="2"/>
  <c r="S645" i="2"/>
  <c r="R645" i="2"/>
  <c r="Q645" i="2"/>
  <c r="E645" i="2"/>
  <c r="C645" i="2"/>
  <c r="AL644" i="2"/>
  <c r="AK644" i="2"/>
  <c r="AA644" i="2"/>
  <c r="Z644" i="2"/>
  <c r="Y644" i="2"/>
  <c r="X644" i="2"/>
  <c r="W644" i="2"/>
  <c r="V644" i="2"/>
  <c r="U644" i="2"/>
  <c r="T644" i="2"/>
  <c r="S644" i="2"/>
  <c r="R644" i="2"/>
  <c r="Q644" i="2"/>
  <c r="E644" i="2"/>
  <c r="C644" i="2"/>
  <c r="AL643" i="2"/>
  <c r="AK643" i="2"/>
  <c r="AA643" i="2"/>
  <c r="Z643" i="2"/>
  <c r="Y643" i="2"/>
  <c r="X643" i="2"/>
  <c r="W643" i="2"/>
  <c r="V643" i="2"/>
  <c r="U643" i="2"/>
  <c r="T643" i="2"/>
  <c r="S643" i="2"/>
  <c r="R643" i="2"/>
  <c r="Q643" i="2"/>
  <c r="E643" i="2"/>
  <c r="C643" i="2"/>
  <c r="AL642" i="2"/>
  <c r="AK642" i="2"/>
  <c r="AA642" i="2"/>
  <c r="Z642" i="2"/>
  <c r="Y642" i="2"/>
  <c r="X642" i="2"/>
  <c r="W642" i="2"/>
  <c r="V642" i="2"/>
  <c r="U642" i="2"/>
  <c r="T642" i="2"/>
  <c r="S642" i="2"/>
  <c r="R642" i="2"/>
  <c r="Q642" i="2"/>
  <c r="E642" i="2"/>
  <c r="C642" i="2"/>
  <c r="AL641" i="2"/>
  <c r="AK641" i="2"/>
  <c r="AA641" i="2"/>
  <c r="Z641" i="2"/>
  <c r="Y641" i="2"/>
  <c r="X641" i="2"/>
  <c r="W641" i="2"/>
  <c r="V641" i="2"/>
  <c r="U641" i="2"/>
  <c r="T641" i="2"/>
  <c r="S641" i="2"/>
  <c r="R641" i="2"/>
  <c r="Q641" i="2"/>
  <c r="E641" i="2"/>
  <c r="C641" i="2"/>
  <c r="AL640" i="2"/>
  <c r="AK640" i="2"/>
  <c r="AA640" i="2"/>
  <c r="Z640" i="2"/>
  <c r="Y640" i="2"/>
  <c r="X640" i="2"/>
  <c r="W640" i="2"/>
  <c r="V640" i="2"/>
  <c r="U640" i="2"/>
  <c r="T640" i="2"/>
  <c r="S640" i="2"/>
  <c r="R640" i="2"/>
  <c r="Q640" i="2"/>
  <c r="E640" i="2"/>
  <c r="C640" i="2"/>
  <c r="AL639" i="2"/>
  <c r="AK639" i="2"/>
  <c r="AA639" i="2"/>
  <c r="Z639" i="2"/>
  <c r="Y639" i="2"/>
  <c r="X639" i="2"/>
  <c r="W639" i="2"/>
  <c r="V639" i="2"/>
  <c r="U639" i="2"/>
  <c r="T639" i="2"/>
  <c r="S639" i="2"/>
  <c r="R639" i="2"/>
  <c r="Q639" i="2"/>
  <c r="E639" i="2"/>
  <c r="C639" i="2"/>
  <c r="AL638" i="2"/>
  <c r="AK638" i="2"/>
  <c r="AA638" i="2"/>
  <c r="Z638" i="2"/>
  <c r="Y638" i="2"/>
  <c r="X638" i="2"/>
  <c r="W638" i="2"/>
  <c r="V638" i="2"/>
  <c r="U638" i="2"/>
  <c r="T638" i="2"/>
  <c r="S638" i="2"/>
  <c r="R638" i="2"/>
  <c r="Q638" i="2"/>
  <c r="E638" i="2"/>
  <c r="C638" i="2"/>
  <c r="AL637" i="2"/>
  <c r="AK637" i="2"/>
  <c r="AA637" i="2"/>
  <c r="Z637" i="2"/>
  <c r="Y637" i="2"/>
  <c r="X637" i="2"/>
  <c r="W637" i="2"/>
  <c r="V637" i="2"/>
  <c r="U637" i="2"/>
  <c r="T637" i="2"/>
  <c r="S637" i="2"/>
  <c r="R637" i="2"/>
  <c r="Q637" i="2"/>
  <c r="E637" i="2"/>
  <c r="C637" i="2"/>
  <c r="AL636" i="2"/>
  <c r="AK636" i="2"/>
  <c r="AA636" i="2"/>
  <c r="Z636" i="2"/>
  <c r="Y636" i="2"/>
  <c r="X636" i="2"/>
  <c r="W636" i="2"/>
  <c r="V636" i="2"/>
  <c r="U636" i="2"/>
  <c r="T636" i="2"/>
  <c r="S636" i="2"/>
  <c r="R636" i="2"/>
  <c r="Q636" i="2"/>
  <c r="E636" i="2"/>
  <c r="C636" i="2"/>
  <c r="AL635" i="2"/>
  <c r="AK635" i="2"/>
  <c r="AA635" i="2"/>
  <c r="Z635" i="2"/>
  <c r="Y635" i="2"/>
  <c r="X635" i="2"/>
  <c r="W635" i="2"/>
  <c r="V635" i="2"/>
  <c r="U635" i="2"/>
  <c r="T635" i="2"/>
  <c r="S635" i="2"/>
  <c r="R635" i="2"/>
  <c r="Q635" i="2"/>
  <c r="E635" i="2"/>
  <c r="C635" i="2"/>
  <c r="AL634" i="2"/>
  <c r="AK634" i="2"/>
  <c r="AA634" i="2"/>
  <c r="Z634" i="2"/>
  <c r="Y634" i="2"/>
  <c r="X634" i="2"/>
  <c r="W634" i="2"/>
  <c r="V634" i="2"/>
  <c r="U634" i="2"/>
  <c r="T634" i="2"/>
  <c r="S634" i="2"/>
  <c r="R634" i="2"/>
  <c r="Q634" i="2"/>
  <c r="E634" i="2"/>
  <c r="C634" i="2"/>
  <c r="AL633" i="2"/>
  <c r="AK633" i="2"/>
  <c r="AA633" i="2"/>
  <c r="Z633" i="2"/>
  <c r="Y633" i="2"/>
  <c r="X633" i="2"/>
  <c r="W633" i="2"/>
  <c r="V633" i="2"/>
  <c r="U633" i="2"/>
  <c r="T633" i="2"/>
  <c r="S633" i="2"/>
  <c r="R633" i="2"/>
  <c r="Q633" i="2"/>
  <c r="E633" i="2"/>
  <c r="C633" i="2"/>
  <c r="AL632" i="2"/>
  <c r="AK632" i="2"/>
  <c r="AA632" i="2"/>
  <c r="Z632" i="2"/>
  <c r="Y632" i="2"/>
  <c r="X632" i="2"/>
  <c r="W632" i="2"/>
  <c r="V632" i="2"/>
  <c r="U632" i="2"/>
  <c r="T632" i="2"/>
  <c r="S632" i="2"/>
  <c r="R632" i="2"/>
  <c r="Q632" i="2"/>
  <c r="E632" i="2"/>
  <c r="C632" i="2"/>
  <c r="AL631" i="2"/>
  <c r="AK631" i="2"/>
  <c r="AA631" i="2"/>
  <c r="Z631" i="2"/>
  <c r="Y631" i="2"/>
  <c r="X631" i="2"/>
  <c r="W631" i="2"/>
  <c r="V631" i="2"/>
  <c r="U631" i="2"/>
  <c r="T631" i="2"/>
  <c r="S631" i="2"/>
  <c r="R631" i="2"/>
  <c r="Q631" i="2"/>
  <c r="E631" i="2"/>
  <c r="C631" i="2"/>
  <c r="AL630" i="2"/>
  <c r="AK630" i="2"/>
  <c r="AA630" i="2"/>
  <c r="Z630" i="2"/>
  <c r="Y630" i="2"/>
  <c r="X630" i="2"/>
  <c r="W630" i="2"/>
  <c r="V630" i="2"/>
  <c r="U630" i="2"/>
  <c r="T630" i="2"/>
  <c r="S630" i="2"/>
  <c r="R630" i="2"/>
  <c r="Q630" i="2"/>
  <c r="E630" i="2"/>
  <c r="C630" i="2"/>
  <c r="AL629" i="2"/>
  <c r="AK629" i="2"/>
  <c r="AA629" i="2"/>
  <c r="Z629" i="2"/>
  <c r="Y629" i="2"/>
  <c r="X629" i="2"/>
  <c r="W629" i="2"/>
  <c r="V629" i="2"/>
  <c r="U629" i="2"/>
  <c r="T629" i="2"/>
  <c r="S629" i="2"/>
  <c r="R629" i="2"/>
  <c r="Q629" i="2"/>
  <c r="E629" i="2"/>
  <c r="C629" i="2"/>
  <c r="AL628" i="2"/>
  <c r="AK628" i="2"/>
  <c r="AA628" i="2"/>
  <c r="Z628" i="2"/>
  <c r="Y628" i="2"/>
  <c r="X628" i="2"/>
  <c r="W628" i="2"/>
  <c r="V628" i="2"/>
  <c r="U628" i="2"/>
  <c r="T628" i="2"/>
  <c r="S628" i="2"/>
  <c r="R628" i="2"/>
  <c r="Q628" i="2"/>
  <c r="E628" i="2"/>
  <c r="C628" i="2"/>
  <c r="AL627" i="2"/>
  <c r="AK627" i="2"/>
  <c r="AA627" i="2"/>
  <c r="Z627" i="2"/>
  <c r="Y627" i="2"/>
  <c r="X627" i="2"/>
  <c r="W627" i="2"/>
  <c r="V627" i="2"/>
  <c r="U627" i="2"/>
  <c r="T627" i="2"/>
  <c r="S627" i="2"/>
  <c r="R627" i="2"/>
  <c r="Q627" i="2"/>
  <c r="E627" i="2"/>
  <c r="C627" i="2"/>
  <c r="AL626" i="2"/>
  <c r="AK626" i="2"/>
  <c r="AA626" i="2"/>
  <c r="Z626" i="2"/>
  <c r="Y626" i="2"/>
  <c r="X626" i="2"/>
  <c r="W626" i="2"/>
  <c r="V626" i="2"/>
  <c r="U626" i="2"/>
  <c r="T626" i="2"/>
  <c r="S626" i="2"/>
  <c r="R626" i="2"/>
  <c r="Q626" i="2"/>
  <c r="E626" i="2"/>
  <c r="C626" i="2"/>
  <c r="AL625" i="2"/>
  <c r="AK625" i="2"/>
  <c r="AA625" i="2"/>
  <c r="Z625" i="2"/>
  <c r="Y625" i="2"/>
  <c r="X625" i="2"/>
  <c r="W625" i="2"/>
  <c r="V625" i="2"/>
  <c r="U625" i="2"/>
  <c r="T625" i="2"/>
  <c r="S625" i="2"/>
  <c r="R625" i="2"/>
  <c r="Q625" i="2"/>
  <c r="E625" i="2"/>
  <c r="C625" i="2"/>
  <c r="AL624" i="2"/>
  <c r="AK624" i="2"/>
  <c r="AA624" i="2"/>
  <c r="Z624" i="2"/>
  <c r="Y624" i="2"/>
  <c r="X624" i="2"/>
  <c r="W624" i="2"/>
  <c r="V624" i="2"/>
  <c r="U624" i="2"/>
  <c r="T624" i="2"/>
  <c r="S624" i="2"/>
  <c r="R624" i="2"/>
  <c r="Q624" i="2"/>
  <c r="E624" i="2"/>
  <c r="C624" i="2"/>
  <c r="AL623" i="2"/>
  <c r="AK623" i="2"/>
  <c r="AA623" i="2"/>
  <c r="Z623" i="2"/>
  <c r="Y623" i="2"/>
  <c r="X623" i="2"/>
  <c r="W623" i="2"/>
  <c r="V623" i="2"/>
  <c r="U623" i="2"/>
  <c r="T623" i="2"/>
  <c r="S623" i="2"/>
  <c r="R623" i="2"/>
  <c r="Q623" i="2"/>
  <c r="E623" i="2"/>
  <c r="C623" i="2"/>
  <c r="AL622" i="2"/>
  <c r="AK622" i="2"/>
  <c r="AA622" i="2"/>
  <c r="Z622" i="2"/>
  <c r="Y622" i="2"/>
  <c r="X622" i="2"/>
  <c r="W622" i="2"/>
  <c r="V622" i="2"/>
  <c r="U622" i="2"/>
  <c r="T622" i="2"/>
  <c r="S622" i="2"/>
  <c r="R622" i="2"/>
  <c r="Q622" i="2"/>
  <c r="E622" i="2"/>
  <c r="C622" i="2"/>
  <c r="AL620" i="2"/>
  <c r="AK620" i="2"/>
  <c r="AA620" i="2"/>
  <c r="Z620" i="2"/>
  <c r="Y620" i="2"/>
  <c r="X620" i="2"/>
  <c r="W620" i="2"/>
  <c r="V620" i="2"/>
  <c r="U620" i="2"/>
  <c r="S620" i="2"/>
  <c r="Q620" i="2"/>
  <c r="E620" i="2"/>
  <c r="C620" i="2"/>
  <c r="AL619" i="2"/>
  <c r="AK619" i="2"/>
  <c r="AA619" i="2"/>
  <c r="Z619" i="2"/>
  <c r="Y619" i="2"/>
  <c r="X619" i="2"/>
  <c r="W619" i="2"/>
  <c r="V619" i="2"/>
  <c r="U619" i="2"/>
  <c r="S619" i="2"/>
  <c r="Q619" i="2"/>
  <c r="E619" i="2"/>
  <c r="C619" i="2"/>
  <c r="AL618" i="2"/>
  <c r="AK618" i="2"/>
  <c r="AA618" i="2"/>
  <c r="Z618" i="2"/>
  <c r="Y618" i="2"/>
  <c r="X618" i="2"/>
  <c r="W618" i="2"/>
  <c r="V618" i="2"/>
  <c r="U618" i="2"/>
  <c r="S618" i="2"/>
  <c r="Q618" i="2"/>
  <c r="E618" i="2"/>
  <c r="C618" i="2"/>
  <c r="AL617" i="2"/>
  <c r="AK617" i="2"/>
  <c r="AA617" i="2"/>
  <c r="Z617" i="2"/>
  <c r="Y617" i="2"/>
  <c r="X617" i="2"/>
  <c r="W617" i="2"/>
  <c r="V617" i="2"/>
  <c r="U617" i="2"/>
  <c r="S617" i="2"/>
  <c r="Q617" i="2"/>
  <c r="E617" i="2"/>
  <c r="C617" i="2"/>
  <c r="AL616" i="2"/>
  <c r="AK616" i="2"/>
  <c r="AA616" i="2"/>
  <c r="Z616" i="2"/>
  <c r="Y616" i="2"/>
  <c r="X616" i="2"/>
  <c r="W616" i="2"/>
  <c r="V616" i="2"/>
  <c r="U616" i="2"/>
  <c r="S616" i="2"/>
  <c r="Q616" i="2"/>
  <c r="E616" i="2"/>
  <c r="C616" i="2"/>
  <c r="AL615" i="2"/>
  <c r="AK615" i="2"/>
  <c r="AA615" i="2"/>
  <c r="Z615" i="2"/>
  <c r="Y615" i="2"/>
  <c r="X615" i="2"/>
  <c r="W615" i="2"/>
  <c r="V615" i="2"/>
  <c r="U615" i="2"/>
  <c r="S615" i="2"/>
  <c r="Q615" i="2"/>
  <c r="E615" i="2"/>
  <c r="C615" i="2"/>
  <c r="AL614" i="2"/>
  <c r="AK614" i="2"/>
  <c r="AA614" i="2"/>
  <c r="Z614" i="2"/>
  <c r="Y614" i="2"/>
  <c r="X614" i="2"/>
  <c r="W614" i="2"/>
  <c r="V614" i="2"/>
  <c r="U614" i="2"/>
  <c r="S614" i="2"/>
  <c r="Q614" i="2"/>
  <c r="E614" i="2"/>
  <c r="C614" i="2"/>
  <c r="AL613" i="2"/>
  <c r="AK613" i="2"/>
  <c r="AA613" i="2"/>
  <c r="Z613" i="2"/>
  <c r="Y613" i="2"/>
  <c r="X613" i="2"/>
  <c r="W613" i="2"/>
  <c r="V613" i="2"/>
  <c r="U613" i="2"/>
  <c r="S613" i="2"/>
  <c r="Q613" i="2"/>
  <c r="E613" i="2"/>
  <c r="C613" i="2"/>
  <c r="AL612" i="2"/>
  <c r="AK612" i="2"/>
  <c r="AA612" i="2"/>
  <c r="Z612" i="2"/>
  <c r="Y612" i="2"/>
  <c r="X612" i="2"/>
  <c r="W612" i="2"/>
  <c r="V612" i="2"/>
  <c r="U612" i="2"/>
  <c r="S612" i="2"/>
  <c r="Q612" i="2"/>
  <c r="E612" i="2"/>
  <c r="C612" i="2"/>
  <c r="AL611" i="2"/>
  <c r="AK611" i="2"/>
  <c r="AA611" i="2"/>
  <c r="Z611" i="2"/>
  <c r="Y611" i="2"/>
  <c r="X611" i="2"/>
  <c r="W611" i="2"/>
  <c r="V611" i="2"/>
  <c r="U611" i="2"/>
  <c r="S611" i="2"/>
  <c r="Q611" i="2"/>
  <c r="E611" i="2"/>
  <c r="C611" i="2"/>
  <c r="AL610" i="2"/>
  <c r="AK610" i="2"/>
  <c r="AA610" i="2"/>
  <c r="Z610" i="2"/>
  <c r="Y610" i="2"/>
  <c r="X610" i="2"/>
  <c r="W610" i="2"/>
  <c r="V610" i="2"/>
  <c r="U610" i="2"/>
  <c r="S610" i="2"/>
  <c r="Q610" i="2"/>
  <c r="E610" i="2"/>
  <c r="C610" i="2"/>
  <c r="AL609" i="2"/>
  <c r="AK609" i="2"/>
  <c r="AA609" i="2"/>
  <c r="Z609" i="2"/>
  <c r="Y609" i="2"/>
  <c r="X609" i="2"/>
  <c r="W609" i="2"/>
  <c r="V609" i="2"/>
  <c r="U609" i="2"/>
  <c r="S609" i="2"/>
  <c r="Q609" i="2"/>
  <c r="E609" i="2"/>
  <c r="C609" i="2"/>
  <c r="AL608" i="2"/>
  <c r="AK608" i="2"/>
  <c r="AA608" i="2"/>
  <c r="Z608" i="2"/>
  <c r="Y608" i="2"/>
  <c r="X608" i="2"/>
  <c r="W608" i="2"/>
  <c r="V608" i="2"/>
  <c r="U608" i="2"/>
  <c r="S608" i="2"/>
  <c r="Q608" i="2"/>
  <c r="E608" i="2"/>
  <c r="C608" i="2"/>
  <c r="AL607" i="2"/>
  <c r="AK607" i="2"/>
  <c r="AA607" i="2"/>
  <c r="Z607" i="2"/>
  <c r="Y607" i="2"/>
  <c r="X607" i="2"/>
  <c r="W607" i="2"/>
  <c r="V607" i="2"/>
  <c r="U607" i="2"/>
  <c r="S607" i="2"/>
  <c r="Q607" i="2"/>
  <c r="E607" i="2"/>
  <c r="C607" i="2"/>
  <c r="AL606" i="2"/>
  <c r="AK606" i="2"/>
  <c r="AA606" i="2"/>
  <c r="Z606" i="2"/>
  <c r="Y606" i="2"/>
  <c r="X606" i="2"/>
  <c r="W606" i="2"/>
  <c r="V606" i="2"/>
  <c r="U606" i="2"/>
  <c r="S606" i="2"/>
  <c r="Q606" i="2"/>
  <c r="E606" i="2"/>
  <c r="C606" i="2"/>
  <c r="AL605" i="2"/>
  <c r="AK605" i="2"/>
  <c r="AA605" i="2"/>
  <c r="Z605" i="2"/>
  <c r="Y605" i="2"/>
  <c r="X605" i="2"/>
  <c r="W605" i="2"/>
  <c r="V605" i="2"/>
  <c r="U605" i="2"/>
  <c r="S605" i="2"/>
  <c r="Q605" i="2"/>
  <c r="E605" i="2"/>
  <c r="C605" i="2"/>
  <c r="AL604" i="2"/>
  <c r="AK604" i="2"/>
  <c r="AA604" i="2"/>
  <c r="Z604" i="2"/>
  <c r="Y604" i="2"/>
  <c r="X604" i="2"/>
  <c r="W604" i="2"/>
  <c r="V604" i="2"/>
  <c r="U604" i="2"/>
  <c r="S604" i="2"/>
  <c r="Q604" i="2"/>
  <c r="E604" i="2"/>
  <c r="C604" i="2"/>
  <c r="AL603" i="2"/>
  <c r="AK603" i="2"/>
  <c r="AA603" i="2"/>
  <c r="Z603" i="2"/>
  <c r="Y603" i="2"/>
  <c r="X603" i="2"/>
  <c r="W603" i="2"/>
  <c r="V603" i="2"/>
  <c r="U603" i="2"/>
  <c r="S603" i="2"/>
  <c r="Q603" i="2"/>
  <c r="E603" i="2"/>
  <c r="C603" i="2"/>
  <c r="AL602" i="2"/>
  <c r="AK602" i="2"/>
  <c r="AA602" i="2"/>
  <c r="Z602" i="2"/>
  <c r="Y602" i="2"/>
  <c r="X602" i="2"/>
  <c r="W602" i="2"/>
  <c r="V602" i="2"/>
  <c r="U602" i="2"/>
  <c r="T602" i="2"/>
  <c r="S602" i="2"/>
  <c r="R602" i="2"/>
  <c r="Q602" i="2"/>
  <c r="E602" i="2"/>
  <c r="C602" i="2"/>
  <c r="AL601" i="2"/>
  <c r="AK601" i="2"/>
  <c r="AA601" i="2"/>
  <c r="Z601" i="2"/>
  <c r="Y601" i="2"/>
  <c r="X601" i="2"/>
  <c r="W601" i="2"/>
  <c r="V601" i="2"/>
  <c r="U601" i="2"/>
  <c r="T601" i="2"/>
  <c r="S601" i="2"/>
  <c r="R601" i="2"/>
  <c r="Q601" i="2"/>
  <c r="E601" i="2"/>
  <c r="C601" i="2"/>
  <c r="AL600" i="2"/>
  <c r="AK600" i="2"/>
  <c r="AA600" i="2"/>
  <c r="Z600" i="2"/>
  <c r="Y600" i="2"/>
  <c r="X600" i="2"/>
  <c r="W600" i="2"/>
  <c r="V600" i="2"/>
  <c r="U600" i="2"/>
  <c r="T600" i="2"/>
  <c r="S600" i="2"/>
  <c r="R600" i="2"/>
  <c r="Q600" i="2"/>
  <c r="E600" i="2"/>
  <c r="C600" i="2"/>
  <c r="AL599" i="2"/>
  <c r="AK599" i="2"/>
  <c r="AA599" i="2"/>
  <c r="Z599" i="2"/>
  <c r="Y599" i="2"/>
  <c r="X599" i="2"/>
  <c r="W599" i="2"/>
  <c r="V599" i="2"/>
  <c r="U599" i="2"/>
  <c r="T599" i="2"/>
  <c r="S599" i="2"/>
  <c r="R599" i="2"/>
  <c r="Q599" i="2"/>
  <c r="E599" i="2"/>
  <c r="C599" i="2"/>
  <c r="AL598" i="2"/>
  <c r="AK598" i="2"/>
  <c r="AA598" i="2"/>
  <c r="Z598" i="2"/>
  <c r="Y598" i="2"/>
  <c r="X598" i="2"/>
  <c r="W598" i="2"/>
  <c r="V598" i="2"/>
  <c r="U598" i="2"/>
  <c r="T598" i="2"/>
  <c r="S598" i="2"/>
  <c r="R598" i="2"/>
  <c r="Q598" i="2"/>
  <c r="E598" i="2"/>
  <c r="C598" i="2"/>
  <c r="AL597" i="2"/>
  <c r="AK597" i="2"/>
  <c r="AA597" i="2"/>
  <c r="Z597" i="2"/>
  <c r="Y597" i="2"/>
  <c r="X597" i="2"/>
  <c r="W597" i="2"/>
  <c r="V597" i="2"/>
  <c r="U597" i="2"/>
  <c r="T597" i="2"/>
  <c r="S597" i="2"/>
  <c r="R597" i="2"/>
  <c r="Q597" i="2"/>
  <c r="E597" i="2"/>
  <c r="C597" i="2"/>
  <c r="AL596" i="2"/>
  <c r="AK596" i="2"/>
  <c r="AA596" i="2"/>
  <c r="Z596" i="2"/>
  <c r="Y596" i="2"/>
  <c r="X596" i="2"/>
  <c r="W596" i="2"/>
  <c r="V596" i="2"/>
  <c r="U596" i="2"/>
  <c r="T596" i="2"/>
  <c r="S596" i="2"/>
  <c r="R596" i="2"/>
  <c r="Q596" i="2"/>
  <c r="E596" i="2"/>
  <c r="C596" i="2"/>
  <c r="AL595" i="2"/>
  <c r="AK595" i="2"/>
  <c r="AA595" i="2"/>
  <c r="Z595" i="2"/>
  <c r="Y595" i="2"/>
  <c r="X595" i="2"/>
  <c r="W595" i="2"/>
  <c r="V595" i="2"/>
  <c r="U595" i="2"/>
  <c r="T595" i="2"/>
  <c r="S595" i="2"/>
  <c r="R595" i="2"/>
  <c r="Q595" i="2"/>
  <c r="E595" i="2"/>
  <c r="C595" i="2"/>
  <c r="AL594" i="2"/>
  <c r="AK594" i="2"/>
  <c r="AA594" i="2"/>
  <c r="Z594" i="2"/>
  <c r="Y594" i="2"/>
  <c r="X594" i="2"/>
  <c r="W594" i="2"/>
  <c r="V594" i="2"/>
  <c r="U594" i="2"/>
  <c r="T594" i="2"/>
  <c r="S594" i="2"/>
  <c r="R594" i="2"/>
  <c r="Q594" i="2"/>
  <c r="E594" i="2"/>
  <c r="C594" i="2"/>
  <c r="AL593" i="2"/>
  <c r="AK593" i="2"/>
  <c r="AA593" i="2"/>
  <c r="Z593" i="2"/>
  <c r="Y593" i="2"/>
  <c r="X593" i="2"/>
  <c r="W593" i="2"/>
  <c r="V593" i="2"/>
  <c r="U593" i="2"/>
  <c r="T593" i="2"/>
  <c r="S593" i="2"/>
  <c r="R593" i="2"/>
  <c r="Q593" i="2"/>
  <c r="E593" i="2"/>
  <c r="C593" i="2"/>
  <c r="AL592" i="2"/>
  <c r="AK592" i="2"/>
  <c r="AA592" i="2"/>
  <c r="Z592" i="2"/>
  <c r="Y592" i="2"/>
  <c r="X592" i="2"/>
  <c r="W592" i="2"/>
  <c r="V592" i="2"/>
  <c r="U592" i="2"/>
  <c r="T592" i="2"/>
  <c r="S592" i="2"/>
  <c r="R592" i="2"/>
  <c r="Q592" i="2"/>
  <c r="E592" i="2"/>
  <c r="C592" i="2"/>
  <c r="AL591" i="2"/>
  <c r="AK591" i="2"/>
  <c r="AA591" i="2"/>
  <c r="Z591" i="2"/>
  <c r="Y591" i="2"/>
  <c r="X591" i="2"/>
  <c r="W591" i="2"/>
  <c r="V591" i="2"/>
  <c r="U591" i="2"/>
  <c r="T591" i="2"/>
  <c r="S591" i="2"/>
  <c r="R591" i="2"/>
  <c r="Q591" i="2"/>
  <c r="E591" i="2"/>
  <c r="C591" i="2"/>
  <c r="AL590" i="2"/>
  <c r="AK590" i="2"/>
  <c r="AA590" i="2"/>
  <c r="Z590" i="2"/>
  <c r="Y590" i="2"/>
  <c r="X590" i="2"/>
  <c r="W590" i="2"/>
  <c r="V590" i="2"/>
  <c r="U590" i="2"/>
  <c r="T590" i="2"/>
  <c r="S590" i="2"/>
  <c r="R590" i="2"/>
  <c r="Q590" i="2"/>
  <c r="E590" i="2"/>
  <c r="C590" i="2"/>
  <c r="AL589" i="2"/>
  <c r="AK589" i="2"/>
  <c r="AA589" i="2"/>
  <c r="Z589" i="2"/>
  <c r="Y589" i="2"/>
  <c r="X589" i="2"/>
  <c r="W589" i="2"/>
  <c r="V589" i="2"/>
  <c r="U589" i="2"/>
  <c r="T589" i="2"/>
  <c r="S589" i="2"/>
  <c r="R589" i="2"/>
  <c r="Q589" i="2"/>
  <c r="E589" i="2"/>
  <c r="C589" i="2"/>
  <c r="AL588" i="2"/>
  <c r="AK588" i="2"/>
  <c r="AA588" i="2"/>
  <c r="Z588" i="2"/>
  <c r="Y588" i="2"/>
  <c r="X588" i="2"/>
  <c r="W588" i="2"/>
  <c r="V588" i="2"/>
  <c r="U588" i="2"/>
  <c r="T588" i="2"/>
  <c r="S588" i="2"/>
  <c r="R588" i="2"/>
  <c r="Q588" i="2"/>
  <c r="E588" i="2"/>
  <c r="C588" i="2"/>
  <c r="AL587" i="2"/>
  <c r="AK587" i="2"/>
  <c r="AA587" i="2"/>
  <c r="Z587" i="2"/>
  <c r="Y587" i="2"/>
  <c r="X587" i="2"/>
  <c r="W587" i="2"/>
  <c r="V587" i="2"/>
  <c r="U587" i="2"/>
  <c r="T587" i="2"/>
  <c r="S587" i="2"/>
  <c r="R587" i="2"/>
  <c r="Q587" i="2"/>
  <c r="E587" i="2"/>
  <c r="C587" i="2"/>
  <c r="AL586" i="2"/>
  <c r="AK586" i="2"/>
  <c r="AA586" i="2"/>
  <c r="Z586" i="2"/>
  <c r="Y586" i="2"/>
  <c r="X586" i="2"/>
  <c r="W586" i="2"/>
  <c r="V586" i="2"/>
  <c r="U586" i="2"/>
  <c r="T586" i="2"/>
  <c r="S586" i="2"/>
  <c r="R586" i="2"/>
  <c r="Q586" i="2"/>
  <c r="E586" i="2"/>
  <c r="C586" i="2"/>
  <c r="AL585" i="2"/>
  <c r="AK585" i="2"/>
  <c r="AA585" i="2"/>
  <c r="Z585" i="2"/>
  <c r="Y585" i="2"/>
  <c r="X585" i="2"/>
  <c r="W585" i="2"/>
  <c r="V585" i="2"/>
  <c r="U585" i="2"/>
  <c r="T585" i="2"/>
  <c r="S585" i="2"/>
  <c r="R585" i="2"/>
  <c r="Q585" i="2"/>
  <c r="E585" i="2"/>
  <c r="C585" i="2"/>
  <c r="AL584" i="2"/>
  <c r="AK584" i="2"/>
  <c r="AA584" i="2"/>
  <c r="Z584" i="2"/>
  <c r="Y584" i="2"/>
  <c r="X584" i="2"/>
  <c r="W584" i="2"/>
  <c r="V584" i="2"/>
  <c r="U584" i="2"/>
  <c r="T584" i="2"/>
  <c r="S584" i="2"/>
  <c r="R584" i="2"/>
  <c r="Q584" i="2"/>
  <c r="E584" i="2"/>
  <c r="C584" i="2"/>
  <c r="AL583" i="2"/>
  <c r="AK583" i="2"/>
  <c r="AA583" i="2"/>
  <c r="Z583" i="2"/>
  <c r="Y583" i="2"/>
  <c r="X583" i="2"/>
  <c r="W583" i="2"/>
  <c r="V583" i="2"/>
  <c r="U583" i="2"/>
  <c r="T583" i="2"/>
  <c r="S583" i="2"/>
  <c r="R583" i="2"/>
  <c r="Q583" i="2"/>
  <c r="E583" i="2"/>
  <c r="C583" i="2"/>
  <c r="AL582" i="2"/>
  <c r="AK582" i="2"/>
  <c r="AA582" i="2"/>
  <c r="Z582" i="2"/>
  <c r="Y582" i="2"/>
  <c r="X582" i="2"/>
  <c r="W582" i="2"/>
  <c r="V582" i="2"/>
  <c r="U582" i="2"/>
  <c r="T582" i="2"/>
  <c r="S582" i="2"/>
  <c r="R582" i="2"/>
  <c r="Q582" i="2"/>
  <c r="E582" i="2"/>
  <c r="C582" i="2"/>
  <c r="AL581" i="2"/>
  <c r="AK581" i="2"/>
  <c r="AA581" i="2"/>
  <c r="Z581" i="2"/>
  <c r="Y581" i="2"/>
  <c r="X581" i="2"/>
  <c r="W581" i="2"/>
  <c r="V581" i="2"/>
  <c r="U581" i="2"/>
  <c r="T581" i="2"/>
  <c r="S581" i="2"/>
  <c r="R581" i="2"/>
  <c r="Q581" i="2"/>
  <c r="E581" i="2"/>
  <c r="C581" i="2"/>
  <c r="AL580" i="2"/>
  <c r="AK580" i="2"/>
  <c r="AA580" i="2"/>
  <c r="Z580" i="2"/>
  <c r="Y580" i="2"/>
  <c r="X580" i="2"/>
  <c r="W580" i="2"/>
  <c r="V580" i="2"/>
  <c r="U580" i="2"/>
  <c r="T580" i="2"/>
  <c r="S580" i="2"/>
  <c r="R580" i="2"/>
  <c r="Q580" i="2"/>
  <c r="E580" i="2"/>
  <c r="C580" i="2"/>
  <c r="AL579" i="2"/>
  <c r="AK579" i="2"/>
  <c r="AA579" i="2"/>
  <c r="Z579" i="2"/>
  <c r="Y579" i="2"/>
  <c r="X579" i="2"/>
  <c r="W579" i="2"/>
  <c r="V579" i="2"/>
  <c r="U579" i="2"/>
  <c r="T579" i="2"/>
  <c r="S579" i="2"/>
  <c r="R579" i="2"/>
  <c r="Q579" i="2"/>
  <c r="E579" i="2"/>
  <c r="C579" i="2"/>
  <c r="AL578" i="2"/>
  <c r="AK578" i="2"/>
  <c r="AA578" i="2"/>
  <c r="Z578" i="2"/>
  <c r="Y578" i="2"/>
  <c r="X578" i="2"/>
  <c r="W578" i="2"/>
  <c r="V578" i="2"/>
  <c r="U578" i="2"/>
  <c r="T578" i="2"/>
  <c r="S578" i="2"/>
  <c r="R578" i="2"/>
  <c r="Q578" i="2"/>
  <c r="E578" i="2"/>
  <c r="C578" i="2"/>
  <c r="AL577" i="2"/>
  <c r="AK577" i="2"/>
  <c r="AA577" i="2"/>
  <c r="Z577" i="2"/>
  <c r="Y577" i="2"/>
  <c r="X577" i="2"/>
  <c r="W577" i="2"/>
  <c r="V577" i="2"/>
  <c r="U577" i="2"/>
  <c r="T577" i="2"/>
  <c r="S577" i="2"/>
  <c r="R577" i="2"/>
  <c r="Q577" i="2"/>
  <c r="E577" i="2"/>
  <c r="C577" i="2"/>
  <c r="AL576" i="2"/>
  <c r="AK576" i="2"/>
  <c r="AA576" i="2"/>
  <c r="Z576" i="2"/>
  <c r="Y576" i="2"/>
  <c r="X576" i="2"/>
  <c r="W576" i="2"/>
  <c r="V576" i="2"/>
  <c r="U576" i="2"/>
  <c r="T576" i="2"/>
  <c r="S576" i="2"/>
  <c r="R576" i="2"/>
  <c r="Q576" i="2"/>
  <c r="E576" i="2"/>
  <c r="C576" i="2"/>
  <c r="AL575" i="2"/>
  <c r="AK575" i="2"/>
  <c r="AA575" i="2"/>
  <c r="Z575" i="2"/>
  <c r="Y575" i="2"/>
  <c r="X575" i="2"/>
  <c r="W575" i="2"/>
  <c r="V575" i="2"/>
  <c r="U575" i="2"/>
  <c r="T575" i="2"/>
  <c r="S575" i="2"/>
  <c r="R575" i="2"/>
  <c r="Q575" i="2"/>
  <c r="E575" i="2"/>
  <c r="C575" i="2"/>
  <c r="AL574" i="2"/>
  <c r="AK574" i="2"/>
  <c r="AA574" i="2"/>
  <c r="Z574" i="2"/>
  <c r="Y574" i="2"/>
  <c r="X574" i="2"/>
  <c r="W574" i="2"/>
  <c r="V574" i="2"/>
  <c r="U574" i="2"/>
  <c r="T574" i="2"/>
  <c r="S574" i="2"/>
  <c r="R574" i="2"/>
  <c r="Q574" i="2"/>
  <c r="E574" i="2"/>
  <c r="C574" i="2"/>
  <c r="AL573" i="2"/>
  <c r="AK573" i="2"/>
  <c r="AA573" i="2"/>
  <c r="Z573" i="2"/>
  <c r="Y573" i="2"/>
  <c r="X573" i="2"/>
  <c r="W573" i="2"/>
  <c r="V573" i="2"/>
  <c r="U573" i="2"/>
  <c r="T573" i="2"/>
  <c r="S573" i="2"/>
  <c r="R573" i="2"/>
  <c r="Q573" i="2"/>
  <c r="E573" i="2"/>
  <c r="C573" i="2"/>
  <c r="AL572" i="2"/>
  <c r="AK572" i="2"/>
  <c r="AA572" i="2"/>
  <c r="Z572" i="2"/>
  <c r="Y572" i="2"/>
  <c r="X572" i="2"/>
  <c r="W572" i="2"/>
  <c r="V572" i="2"/>
  <c r="U572" i="2"/>
  <c r="T572" i="2"/>
  <c r="S572" i="2"/>
  <c r="R572" i="2"/>
  <c r="Q572" i="2"/>
  <c r="E572" i="2"/>
  <c r="C572" i="2"/>
  <c r="AL571" i="2"/>
  <c r="AK571" i="2"/>
  <c r="AA571" i="2"/>
  <c r="Z571" i="2"/>
  <c r="Y571" i="2"/>
  <c r="X571" i="2"/>
  <c r="W571" i="2"/>
  <c r="V571" i="2"/>
  <c r="U571" i="2"/>
  <c r="T571" i="2"/>
  <c r="S571" i="2"/>
  <c r="R571" i="2"/>
  <c r="Q571" i="2"/>
  <c r="E571" i="2"/>
  <c r="C571" i="2"/>
  <c r="AL570" i="2"/>
  <c r="AK570" i="2"/>
  <c r="AA570" i="2"/>
  <c r="Z570" i="2"/>
  <c r="Y570" i="2"/>
  <c r="X570" i="2"/>
  <c r="W570" i="2"/>
  <c r="V570" i="2"/>
  <c r="U570" i="2"/>
  <c r="T570" i="2"/>
  <c r="S570" i="2"/>
  <c r="R570" i="2"/>
  <c r="Q570" i="2"/>
  <c r="E570" i="2"/>
  <c r="C570" i="2"/>
  <c r="AL569" i="2"/>
  <c r="AK569" i="2"/>
  <c r="AA569" i="2"/>
  <c r="Z569" i="2"/>
  <c r="Y569" i="2"/>
  <c r="X569" i="2"/>
  <c r="W569" i="2"/>
  <c r="V569" i="2"/>
  <c r="U569" i="2"/>
  <c r="T569" i="2"/>
  <c r="S569" i="2"/>
  <c r="R569" i="2"/>
  <c r="Q569" i="2"/>
  <c r="E569" i="2"/>
  <c r="C569" i="2"/>
  <c r="AL568" i="2"/>
  <c r="AK568" i="2"/>
  <c r="AA568" i="2"/>
  <c r="Z568" i="2"/>
  <c r="Y568" i="2"/>
  <c r="X568" i="2"/>
  <c r="W568" i="2"/>
  <c r="V568" i="2"/>
  <c r="U568" i="2"/>
  <c r="T568" i="2"/>
  <c r="S568" i="2"/>
  <c r="R568" i="2"/>
  <c r="Q568" i="2"/>
  <c r="E568" i="2"/>
  <c r="C568" i="2"/>
  <c r="AL567" i="2"/>
  <c r="AK567" i="2"/>
  <c r="AA567" i="2"/>
  <c r="Z567" i="2"/>
  <c r="Y567" i="2"/>
  <c r="X567" i="2"/>
  <c r="W567" i="2"/>
  <c r="V567" i="2"/>
  <c r="U567" i="2"/>
  <c r="T567" i="2"/>
  <c r="S567" i="2"/>
  <c r="R567" i="2"/>
  <c r="Q567" i="2"/>
  <c r="E567" i="2"/>
  <c r="C567" i="2"/>
  <c r="AL566" i="2"/>
  <c r="AK566" i="2"/>
  <c r="AA566" i="2"/>
  <c r="Z566" i="2"/>
  <c r="Y566" i="2"/>
  <c r="X566" i="2"/>
  <c r="W566" i="2"/>
  <c r="V566" i="2"/>
  <c r="U566" i="2"/>
  <c r="T566" i="2"/>
  <c r="S566" i="2"/>
  <c r="R566" i="2"/>
  <c r="Q566" i="2"/>
  <c r="E566" i="2"/>
  <c r="C566" i="2"/>
  <c r="AL565" i="2"/>
  <c r="AK565" i="2"/>
  <c r="AA565" i="2"/>
  <c r="Z565" i="2"/>
  <c r="Y565" i="2"/>
  <c r="X565" i="2"/>
  <c r="W565" i="2"/>
  <c r="V565" i="2"/>
  <c r="U565" i="2"/>
  <c r="T565" i="2"/>
  <c r="S565" i="2"/>
  <c r="R565" i="2"/>
  <c r="Q565" i="2"/>
  <c r="E565" i="2"/>
  <c r="C565" i="2"/>
  <c r="AL564" i="2"/>
  <c r="AK564" i="2"/>
  <c r="AA564" i="2"/>
  <c r="Z564" i="2"/>
  <c r="Y564" i="2"/>
  <c r="X564" i="2"/>
  <c r="W564" i="2"/>
  <c r="V564" i="2"/>
  <c r="U564" i="2"/>
  <c r="T564" i="2"/>
  <c r="S564" i="2"/>
  <c r="R564" i="2"/>
  <c r="Q564" i="2"/>
  <c r="E564" i="2"/>
  <c r="C564" i="2"/>
  <c r="AL563" i="2"/>
  <c r="AK563" i="2"/>
  <c r="AA563" i="2"/>
  <c r="Z563" i="2"/>
  <c r="Y563" i="2"/>
  <c r="X563" i="2"/>
  <c r="W563" i="2"/>
  <c r="V563" i="2"/>
  <c r="U563" i="2"/>
  <c r="T563" i="2"/>
  <c r="S563" i="2"/>
  <c r="R563" i="2"/>
  <c r="Q563" i="2"/>
  <c r="E563" i="2"/>
  <c r="C563" i="2"/>
  <c r="AL562" i="2"/>
  <c r="AK562" i="2"/>
  <c r="AA562" i="2"/>
  <c r="Z562" i="2"/>
  <c r="Y562" i="2"/>
  <c r="X562" i="2"/>
  <c r="W562" i="2"/>
  <c r="V562" i="2"/>
  <c r="U562" i="2"/>
  <c r="T562" i="2"/>
  <c r="S562" i="2"/>
  <c r="R562" i="2"/>
  <c r="Q562" i="2"/>
  <c r="E562" i="2"/>
  <c r="C562" i="2"/>
  <c r="AL561" i="2"/>
  <c r="AK561" i="2"/>
  <c r="AA561" i="2"/>
  <c r="Z561" i="2"/>
  <c r="Y561" i="2"/>
  <c r="X561" i="2"/>
  <c r="W561" i="2"/>
  <c r="V561" i="2"/>
  <c r="U561" i="2"/>
  <c r="T561" i="2"/>
  <c r="S561" i="2"/>
  <c r="R561" i="2"/>
  <c r="Q561" i="2"/>
  <c r="E561" i="2"/>
  <c r="C561" i="2"/>
  <c r="AL560" i="2"/>
  <c r="AK560" i="2"/>
  <c r="AA560" i="2"/>
  <c r="Z560" i="2"/>
  <c r="Y560" i="2"/>
  <c r="X560" i="2"/>
  <c r="W560" i="2"/>
  <c r="V560" i="2"/>
  <c r="U560" i="2"/>
  <c r="T560" i="2"/>
  <c r="S560" i="2"/>
  <c r="R560" i="2"/>
  <c r="Q560" i="2"/>
  <c r="E560" i="2"/>
  <c r="C560" i="2"/>
  <c r="AL559" i="2"/>
  <c r="AK559" i="2"/>
  <c r="AA559" i="2"/>
  <c r="Z559" i="2"/>
  <c r="Y559" i="2"/>
  <c r="X559" i="2"/>
  <c r="W559" i="2"/>
  <c r="V559" i="2"/>
  <c r="U559" i="2"/>
  <c r="T559" i="2"/>
  <c r="S559" i="2"/>
  <c r="R559" i="2"/>
  <c r="Q559" i="2"/>
  <c r="E559" i="2"/>
  <c r="C559" i="2"/>
  <c r="AL558" i="2"/>
  <c r="AK558" i="2"/>
  <c r="AA558" i="2"/>
  <c r="Z558" i="2"/>
  <c r="Y558" i="2"/>
  <c r="X558" i="2"/>
  <c r="W558" i="2"/>
  <c r="V558" i="2"/>
  <c r="U558" i="2"/>
  <c r="T558" i="2"/>
  <c r="S558" i="2"/>
  <c r="R558" i="2"/>
  <c r="Q558" i="2"/>
  <c r="E558" i="2"/>
  <c r="C558" i="2"/>
  <c r="AL557" i="2"/>
  <c r="AK557" i="2"/>
  <c r="AA557" i="2"/>
  <c r="Z557" i="2"/>
  <c r="Y557" i="2"/>
  <c r="X557" i="2"/>
  <c r="W557" i="2"/>
  <c r="V557" i="2"/>
  <c r="U557" i="2"/>
  <c r="T557" i="2"/>
  <c r="S557" i="2"/>
  <c r="R557" i="2"/>
  <c r="Q557" i="2"/>
  <c r="E557" i="2"/>
  <c r="C557" i="2"/>
  <c r="AL556" i="2"/>
  <c r="AK556" i="2"/>
  <c r="AA556" i="2"/>
  <c r="Z556" i="2"/>
  <c r="Y556" i="2"/>
  <c r="X556" i="2"/>
  <c r="W556" i="2"/>
  <c r="V556" i="2"/>
  <c r="U556" i="2"/>
  <c r="T556" i="2"/>
  <c r="S556" i="2"/>
  <c r="R556" i="2"/>
  <c r="Q556" i="2"/>
  <c r="E556" i="2"/>
  <c r="C556" i="2"/>
  <c r="AL555" i="2"/>
  <c r="AK555" i="2"/>
  <c r="AA555" i="2"/>
  <c r="Z555" i="2"/>
  <c r="Y555" i="2"/>
  <c r="X555" i="2"/>
  <c r="W555" i="2"/>
  <c r="V555" i="2"/>
  <c r="U555" i="2"/>
  <c r="T555" i="2"/>
  <c r="S555" i="2"/>
  <c r="R555" i="2"/>
  <c r="Q555" i="2"/>
  <c r="E555" i="2"/>
  <c r="C555" i="2"/>
  <c r="AL554" i="2"/>
  <c r="AK554" i="2"/>
  <c r="AA554" i="2"/>
  <c r="Z554" i="2"/>
  <c r="Y554" i="2"/>
  <c r="X554" i="2"/>
  <c r="W554" i="2"/>
  <c r="V554" i="2"/>
  <c r="U554" i="2"/>
  <c r="T554" i="2"/>
  <c r="S554" i="2"/>
  <c r="R554" i="2"/>
  <c r="Q554" i="2"/>
  <c r="E554" i="2"/>
  <c r="C554" i="2"/>
  <c r="AL553" i="2"/>
  <c r="AK553" i="2"/>
  <c r="AA553" i="2"/>
  <c r="Z553" i="2"/>
  <c r="Y553" i="2"/>
  <c r="X553" i="2"/>
  <c r="W553" i="2"/>
  <c r="V553" i="2"/>
  <c r="U553" i="2"/>
  <c r="T553" i="2"/>
  <c r="S553" i="2"/>
  <c r="R553" i="2"/>
  <c r="Q553" i="2"/>
  <c r="E553" i="2"/>
  <c r="C553" i="2"/>
  <c r="AL552" i="2"/>
  <c r="AK552" i="2"/>
  <c r="AA552" i="2"/>
  <c r="Z552" i="2"/>
  <c r="Y552" i="2"/>
  <c r="X552" i="2"/>
  <c r="W552" i="2"/>
  <c r="V552" i="2"/>
  <c r="U552" i="2"/>
  <c r="T552" i="2"/>
  <c r="S552" i="2"/>
  <c r="R552" i="2"/>
  <c r="Q552" i="2"/>
  <c r="E552" i="2"/>
  <c r="C552" i="2"/>
  <c r="AL551" i="2"/>
  <c r="AK551" i="2"/>
  <c r="AA551" i="2"/>
  <c r="Z551" i="2"/>
  <c r="Y551" i="2"/>
  <c r="X551" i="2"/>
  <c r="W551" i="2"/>
  <c r="V551" i="2"/>
  <c r="U551" i="2"/>
  <c r="T551" i="2"/>
  <c r="S551" i="2"/>
  <c r="R551" i="2"/>
  <c r="Q551" i="2"/>
  <c r="E551" i="2"/>
  <c r="C551" i="2"/>
  <c r="AL550" i="2"/>
  <c r="AK550" i="2"/>
  <c r="AA550" i="2"/>
  <c r="Z550" i="2"/>
  <c r="Y550" i="2"/>
  <c r="X550" i="2"/>
  <c r="W550" i="2"/>
  <c r="V550" i="2"/>
  <c r="U550" i="2"/>
  <c r="T550" i="2"/>
  <c r="S550" i="2"/>
  <c r="R550" i="2"/>
  <c r="Q550" i="2"/>
  <c r="E550" i="2"/>
  <c r="C550" i="2"/>
  <c r="AL549" i="2"/>
  <c r="AK549" i="2"/>
  <c r="AA549" i="2"/>
  <c r="Z549" i="2"/>
  <c r="Y549" i="2"/>
  <c r="X549" i="2"/>
  <c r="W549" i="2"/>
  <c r="V549" i="2"/>
  <c r="U549" i="2"/>
  <c r="T549" i="2"/>
  <c r="S549" i="2"/>
  <c r="R549" i="2"/>
  <c r="Q549" i="2"/>
  <c r="E549" i="2"/>
  <c r="C549" i="2"/>
  <c r="AL548" i="2"/>
  <c r="AK548" i="2"/>
  <c r="AA548" i="2"/>
  <c r="Z548" i="2"/>
  <c r="Y548" i="2"/>
  <c r="X548" i="2"/>
  <c r="W548" i="2"/>
  <c r="V548" i="2"/>
  <c r="U548" i="2"/>
  <c r="T548" i="2"/>
  <c r="S548" i="2"/>
  <c r="R548" i="2"/>
  <c r="Q548" i="2"/>
  <c r="E548" i="2"/>
  <c r="C548" i="2"/>
  <c r="AL547" i="2"/>
  <c r="AK547" i="2"/>
  <c r="AA547" i="2"/>
  <c r="Z547" i="2"/>
  <c r="Y547" i="2"/>
  <c r="X547" i="2"/>
  <c r="W547" i="2"/>
  <c r="V547" i="2"/>
  <c r="U547" i="2"/>
  <c r="T547" i="2"/>
  <c r="S547" i="2"/>
  <c r="R547" i="2"/>
  <c r="Q547" i="2"/>
  <c r="E547" i="2"/>
  <c r="C547" i="2"/>
  <c r="AL546" i="2"/>
  <c r="AK546" i="2"/>
  <c r="AA546" i="2"/>
  <c r="Z546" i="2"/>
  <c r="Y546" i="2"/>
  <c r="X546" i="2"/>
  <c r="W546" i="2"/>
  <c r="V546" i="2"/>
  <c r="U546" i="2"/>
  <c r="T546" i="2"/>
  <c r="S546" i="2"/>
  <c r="R546" i="2"/>
  <c r="Q546" i="2"/>
  <c r="E546" i="2"/>
  <c r="C546" i="2"/>
  <c r="AL545" i="2"/>
  <c r="AK545" i="2"/>
  <c r="AA545" i="2"/>
  <c r="Z545" i="2"/>
  <c r="Y545" i="2"/>
  <c r="X545" i="2"/>
  <c r="W545" i="2"/>
  <c r="V545" i="2"/>
  <c r="U545" i="2"/>
  <c r="T545" i="2"/>
  <c r="S545" i="2"/>
  <c r="R545" i="2"/>
  <c r="Q545" i="2"/>
  <c r="E545" i="2"/>
  <c r="C545" i="2"/>
  <c r="AL544" i="2"/>
  <c r="AK544" i="2"/>
  <c r="AA544" i="2"/>
  <c r="Z544" i="2"/>
  <c r="Y544" i="2"/>
  <c r="X544" i="2"/>
  <c r="W544" i="2"/>
  <c r="V544" i="2"/>
  <c r="U544" i="2"/>
  <c r="T544" i="2"/>
  <c r="S544" i="2"/>
  <c r="R544" i="2"/>
  <c r="Q544" i="2"/>
  <c r="E544" i="2"/>
  <c r="C544" i="2"/>
  <c r="AL543" i="2"/>
  <c r="AK543" i="2"/>
  <c r="AA543" i="2"/>
  <c r="Z543" i="2"/>
  <c r="Y543" i="2"/>
  <c r="X543" i="2"/>
  <c r="W543" i="2"/>
  <c r="V543" i="2"/>
  <c r="U543" i="2"/>
  <c r="T543" i="2"/>
  <c r="S543" i="2"/>
  <c r="R543" i="2"/>
  <c r="Q543" i="2"/>
  <c r="E543" i="2"/>
  <c r="C543" i="2"/>
  <c r="AL542" i="2"/>
  <c r="AK542" i="2"/>
  <c r="AA542" i="2"/>
  <c r="Z542" i="2"/>
  <c r="Y542" i="2"/>
  <c r="X542" i="2"/>
  <c r="W542" i="2"/>
  <c r="V542" i="2"/>
  <c r="U542" i="2"/>
  <c r="T542" i="2"/>
  <c r="S542" i="2"/>
  <c r="R542" i="2"/>
  <c r="Q542" i="2"/>
  <c r="E542" i="2"/>
  <c r="C542" i="2"/>
  <c r="AL541" i="2"/>
  <c r="AK541" i="2"/>
  <c r="AA541" i="2"/>
  <c r="Z541" i="2"/>
  <c r="Y541" i="2"/>
  <c r="X541" i="2"/>
  <c r="W541" i="2"/>
  <c r="V541" i="2"/>
  <c r="U541" i="2"/>
  <c r="T541" i="2"/>
  <c r="S541" i="2"/>
  <c r="R541" i="2"/>
  <c r="Q541" i="2"/>
  <c r="E541" i="2"/>
  <c r="C541" i="2"/>
  <c r="AL540" i="2"/>
  <c r="AK540" i="2"/>
  <c r="AA540" i="2"/>
  <c r="Z540" i="2"/>
  <c r="Y540" i="2"/>
  <c r="X540" i="2"/>
  <c r="W540" i="2"/>
  <c r="V540" i="2"/>
  <c r="U540" i="2"/>
  <c r="T540" i="2"/>
  <c r="S540" i="2"/>
  <c r="R540" i="2"/>
  <c r="Q540" i="2"/>
  <c r="E540" i="2"/>
  <c r="C540" i="2"/>
  <c r="AL539" i="2"/>
  <c r="AK539" i="2"/>
  <c r="AA539" i="2"/>
  <c r="Z539" i="2"/>
  <c r="Y539" i="2"/>
  <c r="X539" i="2"/>
  <c r="W539" i="2"/>
  <c r="V539" i="2"/>
  <c r="U539" i="2"/>
  <c r="T539" i="2"/>
  <c r="S539" i="2"/>
  <c r="R539" i="2"/>
  <c r="Q539" i="2"/>
  <c r="E539" i="2"/>
  <c r="C539" i="2"/>
  <c r="AL538" i="2"/>
  <c r="AK538" i="2"/>
  <c r="AA538" i="2"/>
  <c r="Z538" i="2"/>
  <c r="Y538" i="2"/>
  <c r="X538" i="2"/>
  <c r="W538" i="2"/>
  <c r="V538" i="2"/>
  <c r="U538" i="2"/>
  <c r="T538" i="2"/>
  <c r="S538" i="2"/>
  <c r="R538" i="2"/>
  <c r="Q538" i="2"/>
  <c r="E538" i="2"/>
  <c r="C538" i="2"/>
  <c r="AL537" i="2"/>
  <c r="AK537" i="2"/>
  <c r="AA537" i="2"/>
  <c r="Z537" i="2"/>
  <c r="Y537" i="2"/>
  <c r="X537" i="2"/>
  <c r="W537" i="2"/>
  <c r="V537" i="2"/>
  <c r="U537" i="2"/>
  <c r="T537" i="2"/>
  <c r="S537" i="2"/>
  <c r="R537" i="2"/>
  <c r="Q537" i="2"/>
  <c r="E537" i="2"/>
  <c r="C537" i="2"/>
  <c r="AL536" i="2"/>
  <c r="AK536" i="2"/>
  <c r="AA536" i="2"/>
  <c r="Z536" i="2"/>
  <c r="Y536" i="2"/>
  <c r="X536" i="2"/>
  <c r="W536" i="2"/>
  <c r="V536" i="2"/>
  <c r="U536" i="2"/>
  <c r="T536" i="2"/>
  <c r="S536" i="2"/>
  <c r="R536" i="2"/>
  <c r="Q536" i="2"/>
  <c r="E536" i="2"/>
  <c r="C536" i="2"/>
  <c r="AL535" i="2"/>
  <c r="AK535" i="2"/>
  <c r="AA535" i="2"/>
  <c r="Z535" i="2"/>
  <c r="Y535" i="2"/>
  <c r="X535" i="2"/>
  <c r="W535" i="2"/>
  <c r="V535" i="2"/>
  <c r="U535" i="2"/>
  <c r="T535" i="2"/>
  <c r="S535" i="2"/>
  <c r="R535" i="2"/>
  <c r="Q535" i="2"/>
  <c r="E535" i="2"/>
  <c r="C535" i="2"/>
  <c r="AL534" i="2"/>
  <c r="AK534" i="2"/>
  <c r="AA534" i="2"/>
  <c r="Z534" i="2"/>
  <c r="Y534" i="2"/>
  <c r="X534" i="2"/>
  <c r="W534" i="2"/>
  <c r="V534" i="2"/>
  <c r="U534" i="2"/>
  <c r="T534" i="2"/>
  <c r="S534" i="2"/>
  <c r="R534" i="2"/>
  <c r="Q534" i="2"/>
  <c r="E534" i="2"/>
  <c r="C534" i="2"/>
  <c r="AL533" i="2"/>
  <c r="AK533" i="2"/>
  <c r="AA533" i="2"/>
  <c r="Z533" i="2"/>
  <c r="Y533" i="2"/>
  <c r="X533" i="2"/>
  <c r="W533" i="2"/>
  <c r="V533" i="2"/>
  <c r="U533" i="2"/>
  <c r="T533" i="2"/>
  <c r="S533" i="2"/>
  <c r="R533" i="2"/>
  <c r="Q533" i="2"/>
  <c r="E533" i="2"/>
  <c r="C533" i="2"/>
  <c r="AL532" i="2"/>
  <c r="AK532" i="2"/>
  <c r="AA532" i="2"/>
  <c r="Z532" i="2"/>
  <c r="Y532" i="2"/>
  <c r="X532" i="2"/>
  <c r="W532" i="2"/>
  <c r="V532" i="2"/>
  <c r="U532" i="2"/>
  <c r="T532" i="2"/>
  <c r="S532" i="2"/>
  <c r="R532" i="2"/>
  <c r="Q532" i="2"/>
  <c r="E532" i="2"/>
  <c r="C532" i="2"/>
  <c r="AL531" i="2"/>
  <c r="AK531" i="2"/>
  <c r="AA531" i="2"/>
  <c r="Z531" i="2"/>
  <c r="Y531" i="2"/>
  <c r="X531" i="2"/>
  <c r="W531" i="2"/>
  <c r="V531" i="2"/>
  <c r="U531" i="2"/>
  <c r="T531" i="2"/>
  <c r="S531" i="2"/>
  <c r="R531" i="2"/>
  <c r="Q531" i="2"/>
  <c r="E531" i="2"/>
  <c r="C531" i="2"/>
  <c r="AL530" i="2"/>
  <c r="AK530" i="2"/>
  <c r="AA530" i="2"/>
  <c r="Z530" i="2"/>
  <c r="Y530" i="2"/>
  <c r="X530" i="2"/>
  <c r="W530" i="2"/>
  <c r="V530" i="2"/>
  <c r="U530" i="2"/>
  <c r="T530" i="2"/>
  <c r="S530" i="2"/>
  <c r="R530" i="2"/>
  <c r="Q530" i="2"/>
  <c r="E530" i="2"/>
  <c r="C530" i="2"/>
  <c r="AL529" i="2"/>
  <c r="AK529" i="2"/>
  <c r="AA529" i="2"/>
  <c r="Z529" i="2"/>
  <c r="Y529" i="2"/>
  <c r="X529" i="2"/>
  <c r="W529" i="2"/>
  <c r="V529" i="2"/>
  <c r="U529" i="2"/>
  <c r="T529" i="2"/>
  <c r="S529" i="2"/>
  <c r="R529" i="2"/>
  <c r="Q529" i="2"/>
  <c r="E529" i="2"/>
  <c r="C529" i="2"/>
  <c r="AL528" i="2"/>
  <c r="AK528" i="2"/>
  <c r="AA528" i="2"/>
  <c r="Z528" i="2"/>
  <c r="Y528" i="2"/>
  <c r="X528" i="2"/>
  <c r="W528" i="2"/>
  <c r="V528" i="2"/>
  <c r="U528" i="2"/>
  <c r="T528" i="2"/>
  <c r="S528" i="2"/>
  <c r="R528" i="2"/>
  <c r="Q528" i="2"/>
  <c r="E528" i="2"/>
  <c r="C528" i="2"/>
  <c r="AL527" i="2"/>
  <c r="AK527" i="2"/>
  <c r="AA527" i="2"/>
  <c r="Z527" i="2"/>
  <c r="Y527" i="2"/>
  <c r="X527" i="2"/>
  <c r="W527" i="2"/>
  <c r="V527" i="2"/>
  <c r="U527" i="2"/>
  <c r="T527" i="2"/>
  <c r="S527" i="2"/>
  <c r="R527" i="2"/>
  <c r="Q527" i="2"/>
  <c r="E527" i="2"/>
  <c r="C527" i="2"/>
  <c r="AL526" i="2"/>
  <c r="AK526" i="2"/>
  <c r="AA526" i="2"/>
  <c r="Z526" i="2"/>
  <c r="Y526" i="2"/>
  <c r="X526" i="2"/>
  <c r="W526" i="2"/>
  <c r="V526" i="2"/>
  <c r="U526" i="2"/>
  <c r="T526" i="2"/>
  <c r="S526" i="2"/>
  <c r="R526" i="2"/>
  <c r="Q526" i="2"/>
  <c r="E526" i="2"/>
  <c r="C526" i="2"/>
  <c r="AL525" i="2"/>
  <c r="AK525" i="2"/>
  <c r="AA525" i="2"/>
  <c r="Z525" i="2"/>
  <c r="Y525" i="2"/>
  <c r="X525" i="2"/>
  <c r="W525" i="2"/>
  <c r="V525" i="2"/>
  <c r="U525" i="2"/>
  <c r="T525" i="2"/>
  <c r="S525" i="2"/>
  <c r="R525" i="2"/>
  <c r="Q525" i="2"/>
  <c r="E525" i="2"/>
  <c r="C525" i="2"/>
  <c r="AL524" i="2"/>
  <c r="AK524" i="2"/>
  <c r="AA524" i="2"/>
  <c r="Z524" i="2"/>
  <c r="Y524" i="2"/>
  <c r="X524" i="2"/>
  <c r="W524" i="2"/>
  <c r="V524" i="2"/>
  <c r="U524" i="2"/>
  <c r="T524" i="2"/>
  <c r="S524" i="2"/>
  <c r="R524" i="2"/>
  <c r="Q524" i="2"/>
  <c r="E524" i="2"/>
  <c r="C524" i="2"/>
  <c r="AL523" i="2"/>
  <c r="AK523" i="2"/>
  <c r="AA523" i="2"/>
  <c r="Z523" i="2"/>
  <c r="Y523" i="2"/>
  <c r="X523" i="2"/>
  <c r="W523" i="2"/>
  <c r="V523" i="2"/>
  <c r="U523" i="2"/>
  <c r="T523" i="2"/>
  <c r="S523" i="2"/>
  <c r="R523" i="2"/>
  <c r="Q523" i="2"/>
  <c r="E523" i="2"/>
  <c r="C523" i="2"/>
  <c r="AL522" i="2"/>
  <c r="AK522" i="2"/>
  <c r="AA522" i="2"/>
  <c r="Z522" i="2"/>
  <c r="Y522" i="2"/>
  <c r="X522" i="2"/>
  <c r="W522" i="2"/>
  <c r="V522" i="2"/>
  <c r="U522" i="2"/>
  <c r="T522" i="2"/>
  <c r="S522" i="2"/>
  <c r="R522" i="2"/>
  <c r="Q522" i="2"/>
  <c r="E522" i="2"/>
  <c r="C522" i="2"/>
  <c r="AL521" i="2"/>
  <c r="AK521" i="2"/>
  <c r="AA521" i="2"/>
  <c r="Z521" i="2"/>
  <c r="Y521" i="2"/>
  <c r="X521" i="2"/>
  <c r="W521" i="2"/>
  <c r="V521" i="2"/>
  <c r="U521" i="2"/>
  <c r="T521" i="2"/>
  <c r="S521" i="2"/>
  <c r="R521" i="2"/>
  <c r="Q521" i="2"/>
  <c r="E521" i="2"/>
  <c r="C521" i="2"/>
  <c r="AL520" i="2"/>
  <c r="AK520" i="2"/>
  <c r="AA520" i="2"/>
  <c r="Z520" i="2"/>
  <c r="Y520" i="2"/>
  <c r="X520" i="2"/>
  <c r="W520" i="2"/>
  <c r="V520" i="2"/>
  <c r="U520" i="2"/>
  <c r="T520" i="2"/>
  <c r="S520" i="2"/>
  <c r="R520" i="2"/>
  <c r="Q520" i="2"/>
  <c r="E520" i="2"/>
  <c r="C520" i="2"/>
  <c r="AL519" i="2"/>
  <c r="AK519" i="2"/>
  <c r="AA519" i="2"/>
  <c r="Z519" i="2"/>
  <c r="Y519" i="2"/>
  <c r="X519" i="2"/>
  <c r="W519" i="2"/>
  <c r="V519" i="2"/>
  <c r="U519" i="2"/>
  <c r="T519" i="2"/>
  <c r="S519" i="2"/>
  <c r="R519" i="2"/>
  <c r="Q519" i="2"/>
  <c r="E519" i="2"/>
  <c r="C519" i="2"/>
  <c r="AL518" i="2"/>
  <c r="AK518" i="2"/>
  <c r="AA518" i="2"/>
  <c r="Z518" i="2"/>
  <c r="Y518" i="2"/>
  <c r="X518" i="2"/>
  <c r="W518" i="2"/>
  <c r="V518" i="2"/>
  <c r="U518" i="2"/>
  <c r="T518" i="2"/>
  <c r="S518" i="2"/>
  <c r="R518" i="2"/>
  <c r="Q518" i="2"/>
  <c r="E518" i="2"/>
  <c r="C518" i="2"/>
  <c r="AL517" i="2"/>
  <c r="AK517" i="2"/>
  <c r="AA517" i="2"/>
  <c r="Z517" i="2"/>
  <c r="Y517" i="2"/>
  <c r="X517" i="2"/>
  <c r="W517" i="2"/>
  <c r="V517" i="2"/>
  <c r="U517" i="2"/>
  <c r="T517" i="2"/>
  <c r="S517" i="2"/>
  <c r="R517" i="2"/>
  <c r="Q517" i="2"/>
  <c r="E517" i="2"/>
  <c r="C517" i="2"/>
  <c r="AL516" i="2"/>
  <c r="AK516" i="2"/>
  <c r="AA516" i="2"/>
  <c r="Z516" i="2"/>
  <c r="Y516" i="2"/>
  <c r="X516" i="2"/>
  <c r="W516" i="2"/>
  <c r="V516" i="2"/>
  <c r="U516" i="2"/>
  <c r="T516" i="2"/>
  <c r="S516" i="2"/>
  <c r="R516" i="2"/>
  <c r="Q516" i="2"/>
  <c r="E516" i="2"/>
  <c r="C516" i="2"/>
  <c r="AL515" i="2"/>
  <c r="AK515" i="2"/>
  <c r="AA515" i="2"/>
  <c r="Z515" i="2"/>
  <c r="Y515" i="2"/>
  <c r="X515" i="2"/>
  <c r="W515" i="2"/>
  <c r="V515" i="2"/>
  <c r="U515" i="2"/>
  <c r="T515" i="2"/>
  <c r="S515" i="2"/>
  <c r="R515" i="2"/>
  <c r="Q515" i="2"/>
  <c r="E515" i="2"/>
  <c r="C515" i="2"/>
  <c r="AL514" i="2"/>
  <c r="AK514" i="2"/>
  <c r="AA514" i="2"/>
  <c r="Z514" i="2"/>
  <c r="Y514" i="2"/>
  <c r="X514" i="2"/>
  <c r="W514" i="2"/>
  <c r="V514" i="2"/>
  <c r="U514" i="2"/>
  <c r="T514" i="2"/>
  <c r="S514" i="2"/>
  <c r="R514" i="2"/>
  <c r="Q514" i="2"/>
  <c r="E514" i="2"/>
  <c r="C514" i="2"/>
  <c r="AL513" i="2"/>
  <c r="AK513" i="2"/>
  <c r="AA513" i="2"/>
  <c r="Z513" i="2"/>
  <c r="Y513" i="2"/>
  <c r="X513" i="2"/>
  <c r="W513" i="2"/>
  <c r="V513" i="2"/>
  <c r="U513" i="2"/>
  <c r="T513" i="2"/>
  <c r="S513" i="2"/>
  <c r="R513" i="2"/>
  <c r="Q513" i="2"/>
  <c r="E513" i="2"/>
  <c r="C513" i="2"/>
  <c r="AL512" i="2"/>
  <c r="AK512" i="2"/>
  <c r="AA512" i="2"/>
  <c r="Z512" i="2"/>
  <c r="Y512" i="2"/>
  <c r="X512" i="2"/>
  <c r="W512" i="2"/>
  <c r="V512" i="2"/>
  <c r="U512" i="2"/>
  <c r="T512" i="2"/>
  <c r="S512" i="2"/>
  <c r="R512" i="2"/>
  <c r="Q512" i="2"/>
  <c r="E512" i="2"/>
  <c r="C512" i="2"/>
  <c r="AL511" i="2"/>
  <c r="AK511" i="2"/>
  <c r="AA511" i="2"/>
  <c r="Z511" i="2"/>
  <c r="Y511" i="2"/>
  <c r="X511" i="2"/>
  <c r="W511" i="2"/>
  <c r="V511" i="2"/>
  <c r="U511" i="2"/>
  <c r="T511" i="2"/>
  <c r="S511" i="2"/>
  <c r="R511" i="2"/>
  <c r="Q511" i="2"/>
  <c r="E511" i="2"/>
  <c r="C511" i="2"/>
  <c r="AL510" i="2"/>
  <c r="AK510" i="2"/>
  <c r="AA510" i="2"/>
  <c r="Z510" i="2"/>
  <c r="Y510" i="2"/>
  <c r="X510" i="2"/>
  <c r="W510" i="2"/>
  <c r="V510" i="2"/>
  <c r="U510" i="2"/>
  <c r="T510" i="2"/>
  <c r="S510" i="2"/>
  <c r="R510" i="2"/>
  <c r="Q510" i="2"/>
  <c r="E510" i="2"/>
  <c r="C510" i="2"/>
  <c r="AL509" i="2"/>
  <c r="AK509" i="2"/>
  <c r="AA509" i="2"/>
  <c r="Z509" i="2"/>
  <c r="Y509" i="2"/>
  <c r="X509" i="2"/>
  <c r="W509" i="2"/>
  <c r="V509" i="2"/>
  <c r="U509" i="2"/>
  <c r="T509" i="2"/>
  <c r="S509" i="2"/>
  <c r="R509" i="2"/>
  <c r="Q509" i="2"/>
  <c r="E509" i="2"/>
  <c r="C509" i="2"/>
  <c r="AL508" i="2"/>
  <c r="AK508" i="2"/>
  <c r="AA508" i="2"/>
  <c r="Z508" i="2"/>
  <c r="Y508" i="2"/>
  <c r="X508" i="2"/>
  <c r="W508" i="2"/>
  <c r="V508" i="2"/>
  <c r="U508" i="2"/>
  <c r="T508" i="2"/>
  <c r="S508" i="2"/>
  <c r="R508" i="2"/>
  <c r="Q508" i="2"/>
  <c r="E508" i="2"/>
  <c r="C508" i="2"/>
  <c r="AL507" i="2"/>
  <c r="AK507" i="2"/>
  <c r="AA507" i="2"/>
  <c r="Z507" i="2"/>
  <c r="Y507" i="2"/>
  <c r="X507" i="2"/>
  <c r="W507" i="2"/>
  <c r="V507" i="2"/>
  <c r="U507" i="2"/>
  <c r="T507" i="2"/>
  <c r="S507" i="2"/>
  <c r="R507" i="2"/>
  <c r="Q507" i="2"/>
  <c r="E507" i="2"/>
  <c r="C507" i="2"/>
  <c r="AL506" i="2"/>
  <c r="AK506" i="2"/>
  <c r="AA506" i="2"/>
  <c r="Z506" i="2"/>
  <c r="Y506" i="2"/>
  <c r="X506" i="2"/>
  <c r="W506" i="2"/>
  <c r="V506" i="2"/>
  <c r="U506" i="2"/>
  <c r="T506" i="2"/>
  <c r="S506" i="2"/>
  <c r="R506" i="2"/>
  <c r="Q506" i="2"/>
  <c r="E506" i="2"/>
  <c r="C506" i="2"/>
  <c r="AL505" i="2"/>
  <c r="AK505" i="2"/>
  <c r="AA505" i="2"/>
  <c r="Z505" i="2"/>
  <c r="Y505" i="2"/>
  <c r="X505" i="2"/>
  <c r="W505" i="2"/>
  <c r="V505" i="2"/>
  <c r="U505" i="2"/>
  <c r="T505" i="2"/>
  <c r="S505" i="2"/>
  <c r="R505" i="2"/>
  <c r="Q505" i="2"/>
  <c r="E505" i="2"/>
  <c r="C505" i="2"/>
  <c r="AL504" i="2"/>
  <c r="AK504" i="2"/>
  <c r="AA504" i="2"/>
  <c r="Z504" i="2"/>
  <c r="Y504" i="2"/>
  <c r="X504" i="2"/>
  <c r="W504" i="2"/>
  <c r="V504" i="2"/>
  <c r="U504" i="2"/>
  <c r="T504" i="2"/>
  <c r="S504" i="2"/>
  <c r="R504" i="2"/>
  <c r="Q504" i="2"/>
  <c r="E504" i="2"/>
  <c r="C504" i="2"/>
  <c r="AL503" i="2"/>
  <c r="AK503" i="2"/>
  <c r="AA503" i="2"/>
  <c r="Z503" i="2"/>
  <c r="Y503" i="2"/>
  <c r="X503" i="2"/>
  <c r="W503" i="2"/>
  <c r="V503" i="2"/>
  <c r="U503" i="2"/>
  <c r="T503" i="2"/>
  <c r="S503" i="2"/>
  <c r="R503" i="2"/>
  <c r="Q503" i="2"/>
  <c r="E503" i="2"/>
  <c r="C503" i="2"/>
  <c r="AL502" i="2"/>
  <c r="AK502" i="2"/>
  <c r="AA502" i="2"/>
  <c r="Z502" i="2"/>
  <c r="Y502" i="2"/>
  <c r="X502" i="2"/>
  <c r="W502" i="2"/>
  <c r="V502" i="2"/>
  <c r="U502" i="2"/>
  <c r="T502" i="2"/>
  <c r="S502" i="2"/>
  <c r="R502" i="2"/>
  <c r="Q502" i="2"/>
  <c r="E502" i="2"/>
  <c r="C502" i="2"/>
  <c r="AL501" i="2"/>
  <c r="AK501" i="2"/>
  <c r="AA501" i="2"/>
  <c r="Z501" i="2"/>
  <c r="Y501" i="2"/>
  <c r="X501" i="2"/>
  <c r="W501" i="2"/>
  <c r="V501" i="2"/>
  <c r="U501" i="2"/>
  <c r="T501" i="2"/>
  <c r="S501" i="2"/>
  <c r="R501" i="2"/>
  <c r="Q501" i="2"/>
  <c r="E501" i="2"/>
  <c r="C501" i="2"/>
  <c r="AL500" i="2"/>
  <c r="AK500" i="2"/>
  <c r="AA500" i="2"/>
  <c r="Z500" i="2"/>
  <c r="Y500" i="2"/>
  <c r="X500" i="2"/>
  <c r="W500" i="2"/>
  <c r="V500" i="2"/>
  <c r="U500" i="2"/>
  <c r="T500" i="2"/>
  <c r="S500" i="2"/>
  <c r="R500" i="2"/>
  <c r="Q500" i="2"/>
  <c r="E500" i="2"/>
  <c r="C500" i="2"/>
  <c r="AL499" i="2"/>
  <c r="AK499" i="2"/>
  <c r="AA499" i="2"/>
  <c r="Z499" i="2"/>
  <c r="Y499" i="2"/>
  <c r="X499" i="2"/>
  <c r="W499" i="2"/>
  <c r="V499" i="2"/>
  <c r="U499" i="2"/>
  <c r="T499" i="2"/>
  <c r="S499" i="2"/>
  <c r="R499" i="2"/>
  <c r="Q499" i="2"/>
  <c r="E499" i="2"/>
  <c r="C499" i="2"/>
  <c r="AL498" i="2"/>
  <c r="AK498" i="2"/>
  <c r="AA498" i="2"/>
  <c r="Z498" i="2"/>
  <c r="Y498" i="2"/>
  <c r="X498" i="2"/>
  <c r="W498" i="2"/>
  <c r="V498" i="2"/>
  <c r="U498" i="2"/>
  <c r="T498" i="2"/>
  <c r="S498" i="2"/>
  <c r="R498" i="2"/>
  <c r="Q498" i="2"/>
  <c r="E498" i="2"/>
  <c r="C498" i="2"/>
  <c r="AL497" i="2"/>
  <c r="AK497" i="2"/>
  <c r="AA497" i="2"/>
  <c r="Z497" i="2"/>
  <c r="Y497" i="2"/>
  <c r="X497" i="2"/>
  <c r="W497" i="2"/>
  <c r="V497" i="2"/>
  <c r="U497" i="2"/>
  <c r="T497" i="2"/>
  <c r="S497" i="2"/>
  <c r="R497" i="2"/>
  <c r="Q497" i="2"/>
  <c r="E497" i="2"/>
  <c r="C497" i="2"/>
  <c r="AL496" i="2"/>
  <c r="AK496" i="2"/>
  <c r="AA496" i="2"/>
  <c r="Z496" i="2"/>
  <c r="Y496" i="2"/>
  <c r="X496" i="2"/>
  <c r="W496" i="2"/>
  <c r="V496" i="2"/>
  <c r="U496" i="2"/>
  <c r="T496" i="2"/>
  <c r="S496" i="2"/>
  <c r="R496" i="2"/>
  <c r="Q496" i="2"/>
  <c r="E496" i="2"/>
  <c r="C496" i="2"/>
  <c r="AL495" i="2"/>
  <c r="AK495" i="2"/>
  <c r="AA495" i="2"/>
  <c r="Z495" i="2"/>
  <c r="Y495" i="2"/>
  <c r="X495" i="2"/>
  <c r="W495" i="2"/>
  <c r="V495" i="2"/>
  <c r="U495" i="2"/>
  <c r="T495" i="2"/>
  <c r="S495" i="2"/>
  <c r="R495" i="2"/>
  <c r="Q495" i="2"/>
  <c r="E495" i="2"/>
  <c r="C495" i="2"/>
  <c r="AL494" i="2"/>
  <c r="AK494" i="2"/>
  <c r="AA494" i="2"/>
  <c r="Z494" i="2"/>
  <c r="Y494" i="2"/>
  <c r="X494" i="2"/>
  <c r="W494" i="2"/>
  <c r="V494" i="2"/>
  <c r="U494" i="2"/>
  <c r="T494" i="2"/>
  <c r="S494" i="2"/>
  <c r="R494" i="2"/>
  <c r="Q494" i="2"/>
  <c r="E494" i="2"/>
  <c r="C494" i="2"/>
  <c r="AL493" i="2"/>
  <c r="AK493" i="2"/>
  <c r="AA493" i="2"/>
  <c r="Z493" i="2"/>
  <c r="Y493" i="2"/>
  <c r="X493" i="2"/>
  <c r="W493" i="2"/>
  <c r="V493" i="2"/>
  <c r="U493" i="2"/>
  <c r="T493" i="2"/>
  <c r="S493" i="2"/>
  <c r="R493" i="2"/>
  <c r="Q493" i="2"/>
  <c r="E493" i="2"/>
  <c r="C493" i="2"/>
  <c r="AL492" i="2"/>
  <c r="AK492" i="2"/>
  <c r="AA492" i="2"/>
  <c r="Z492" i="2"/>
  <c r="Y492" i="2"/>
  <c r="X492" i="2"/>
  <c r="W492" i="2"/>
  <c r="V492" i="2"/>
  <c r="U492" i="2"/>
  <c r="T492" i="2"/>
  <c r="S492" i="2"/>
  <c r="R492" i="2"/>
  <c r="Q492" i="2"/>
  <c r="E492" i="2"/>
  <c r="C492" i="2"/>
  <c r="AL491" i="2"/>
  <c r="AK491" i="2"/>
  <c r="AA491" i="2"/>
  <c r="Z491" i="2"/>
  <c r="Y491" i="2"/>
  <c r="X491" i="2"/>
  <c r="W491" i="2"/>
  <c r="V491" i="2"/>
  <c r="U491" i="2"/>
  <c r="T491" i="2"/>
  <c r="S491" i="2"/>
  <c r="R491" i="2"/>
  <c r="Q491" i="2"/>
  <c r="E491" i="2"/>
  <c r="C491" i="2"/>
  <c r="AL490" i="2"/>
  <c r="AK490" i="2"/>
  <c r="AA490" i="2"/>
  <c r="Z490" i="2"/>
  <c r="Y490" i="2"/>
  <c r="X490" i="2"/>
  <c r="W490" i="2"/>
  <c r="V490" i="2"/>
  <c r="U490" i="2"/>
  <c r="T490" i="2"/>
  <c r="S490" i="2"/>
  <c r="R490" i="2"/>
  <c r="Q490" i="2"/>
  <c r="E490" i="2"/>
  <c r="C490" i="2"/>
  <c r="AL489" i="2"/>
  <c r="AK489" i="2"/>
  <c r="AA489" i="2"/>
  <c r="Z489" i="2"/>
  <c r="Y489" i="2"/>
  <c r="X489" i="2"/>
  <c r="W489" i="2"/>
  <c r="V489" i="2"/>
  <c r="U489" i="2"/>
  <c r="T489" i="2"/>
  <c r="S489" i="2"/>
  <c r="R489" i="2"/>
  <c r="Q489" i="2"/>
  <c r="E489" i="2"/>
  <c r="C489" i="2"/>
  <c r="AL488" i="2"/>
  <c r="AK488" i="2"/>
  <c r="AA488" i="2"/>
  <c r="Z488" i="2"/>
  <c r="Y488" i="2"/>
  <c r="X488" i="2"/>
  <c r="W488" i="2"/>
  <c r="V488" i="2"/>
  <c r="U488" i="2"/>
  <c r="T488" i="2"/>
  <c r="S488" i="2"/>
  <c r="R488" i="2"/>
  <c r="Q488" i="2"/>
  <c r="E488" i="2"/>
  <c r="C488" i="2"/>
  <c r="AL487" i="2"/>
  <c r="AK487" i="2"/>
  <c r="AA487" i="2"/>
  <c r="Z487" i="2"/>
  <c r="Y487" i="2"/>
  <c r="X487" i="2"/>
  <c r="W487" i="2"/>
  <c r="V487" i="2"/>
  <c r="U487" i="2"/>
  <c r="T487" i="2"/>
  <c r="S487" i="2"/>
  <c r="R487" i="2"/>
  <c r="Q487" i="2"/>
  <c r="E487" i="2"/>
  <c r="C487" i="2"/>
  <c r="AL486" i="2"/>
  <c r="AK486" i="2"/>
  <c r="AA486" i="2"/>
  <c r="Z486" i="2"/>
  <c r="Y486" i="2"/>
  <c r="X486" i="2"/>
  <c r="W486" i="2"/>
  <c r="V486" i="2"/>
  <c r="U486" i="2"/>
  <c r="T486" i="2"/>
  <c r="S486" i="2"/>
  <c r="R486" i="2"/>
  <c r="Q486" i="2"/>
  <c r="E486" i="2"/>
  <c r="C486" i="2"/>
  <c r="AL485" i="2"/>
  <c r="AK485" i="2"/>
  <c r="AA485" i="2"/>
  <c r="Z485" i="2"/>
  <c r="Y485" i="2"/>
  <c r="X485" i="2"/>
  <c r="W485" i="2"/>
  <c r="V485" i="2"/>
  <c r="U485" i="2"/>
  <c r="T485" i="2"/>
  <c r="S485" i="2"/>
  <c r="R485" i="2"/>
  <c r="Q485" i="2"/>
  <c r="E485" i="2"/>
  <c r="C485" i="2"/>
  <c r="AL484" i="2"/>
  <c r="AK484" i="2"/>
  <c r="AA484" i="2"/>
  <c r="Z484" i="2"/>
  <c r="Y484" i="2"/>
  <c r="X484" i="2"/>
  <c r="W484" i="2"/>
  <c r="V484" i="2"/>
  <c r="U484" i="2"/>
  <c r="T484" i="2"/>
  <c r="S484" i="2"/>
  <c r="R484" i="2"/>
  <c r="Q484" i="2"/>
  <c r="E484" i="2"/>
  <c r="C484" i="2"/>
  <c r="AL483" i="2"/>
  <c r="AK483" i="2"/>
  <c r="AA483" i="2"/>
  <c r="Z483" i="2"/>
  <c r="Y483" i="2"/>
  <c r="X483" i="2"/>
  <c r="W483" i="2"/>
  <c r="V483" i="2"/>
  <c r="U483" i="2"/>
  <c r="T483" i="2"/>
  <c r="S483" i="2"/>
  <c r="R483" i="2"/>
  <c r="Q483" i="2"/>
  <c r="E483" i="2"/>
  <c r="C483" i="2"/>
  <c r="AL482" i="2"/>
  <c r="AK482" i="2"/>
  <c r="AA482" i="2"/>
  <c r="Z482" i="2"/>
  <c r="Y482" i="2"/>
  <c r="X482" i="2"/>
  <c r="W482" i="2"/>
  <c r="V482" i="2"/>
  <c r="U482" i="2"/>
  <c r="T482" i="2"/>
  <c r="S482" i="2"/>
  <c r="R482" i="2"/>
  <c r="Q482" i="2"/>
  <c r="E482" i="2"/>
  <c r="C482" i="2"/>
  <c r="AL481" i="2"/>
  <c r="AK481" i="2"/>
  <c r="AA481" i="2"/>
  <c r="Z481" i="2"/>
  <c r="Y481" i="2"/>
  <c r="X481" i="2"/>
  <c r="W481" i="2"/>
  <c r="V481" i="2"/>
  <c r="U481" i="2"/>
  <c r="T481" i="2"/>
  <c r="S481" i="2"/>
  <c r="R481" i="2"/>
  <c r="Q481" i="2"/>
  <c r="E481" i="2"/>
  <c r="C481" i="2"/>
  <c r="AL480" i="2"/>
  <c r="AK480" i="2"/>
  <c r="AA480" i="2"/>
  <c r="Z480" i="2"/>
  <c r="Y480" i="2"/>
  <c r="X480" i="2"/>
  <c r="W480" i="2"/>
  <c r="V480" i="2"/>
  <c r="U480" i="2"/>
  <c r="T480" i="2"/>
  <c r="S480" i="2"/>
  <c r="R480" i="2"/>
  <c r="Q480" i="2"/>
  <c r="E480" i="2"/>
  <c r="C480" i="2"/>
  <c r="AL479" i="2"/>
  <c r="AK479" i="2"/>
  <c r="AA479" i="2"/>
  <c r="Z479" i="2"/>
  <c r="Y479" i="2"/>
  <c r="X479" i="2"/>
  <c r="W479" i="2"/>
  <c r="V479" i="2"/>
  <c r="U479" i="2"/>
  <c r="T479" i="2"/>
  <c r="S479" i="2"/>
  <c r="R479" i="2"/>
  <c r="Q479" i="2"/>
  <c r="E479" i="2"/>
  <c r="C479" i="2"/>
  <c r="AL478" i="2"/>
  <c r="AK478" i="2"/>
  <c r="AA478" i="2"/>
  <c r="Z478" i="2"/>
  <c r="Y478" i="2"/>
  <c r="X478" i="2"/>
  <c r="W478" i="2"/>
  <c r="V478" i="2"/>
  <c r="U478" i="2"/>
  <c r="T478" i="2"/>
  <c r="S478" i="2"/>
  <c r="R478" i="2"/>
  <c r="Q478" i="2"/>
  <c r="E478" i="2"/>
  <c r="C478" i="2"/>
  <c r="AL477" i="2"/>
  <c r="AK477" i="2"/>
  <c r="AA477" i="2"/>
  <c r="Z477" i="2"/>
  <c r="Y477" i="2"/>
  <c r="X477" i="2"/>
  <c r="W477" i="2"/>
  <c r="V477" i="2"/>
  <c r="U477" i="2"/>
  <c r="T477" i="2"/>
  <c r="S477" i="2"/>
  <c r="R477" i="2"/>
  <c r="Q477" i="2"/>
  <c r="E477" i="2"/>
  <c r="C477" i="2"/>
  <c r="AL476" i="2"/>
  <c r="AK476" i="2"/>
  <c r="AA476" i="2"/>
  <c r="Z476" i="2"/>
  <c r="Y476" i="2"/>
  <c r="X476" i="2"/>
  <c r="W476" i="2"/>
  <c r="V476" i="2"/>
  <c r="U476" i="2"/>
  <c r="T476" i="2"/>
  <c r="S476" i="2"/>
  <c r="R476" i="2"/>
  <c r="Q476" i="2"/>
  <c r="E476" i="2"/>
  <c r="C476" i="2"/>
  <c r="AL475" i="2"/>
  <c r="AK475" i="2"/>
  <c r="AA475" i="2"/>
  <c r="Z475" i="2"/>
  <c r="Y475" i="2"/>
  <c r="X475" i="2"/>
  <c r="W475" i="2"/>
  <c r="V475" i="2"/>
  <c r="U475" i="2"/>
  <c r="T475" i="2"/>
  <c r="S475" i="2"/>
  <c r="R475" i="2"/>
  <c r="Q475" i="2"/>
  <c r="E475" i="2"/>
  <c r="C475" i="2"/>
  <c r="AL474" i="2"/>
  <c r="AK474" i="2"/>
  <c r="AA474" i="2"/>
  <c r="Z474" i="2"/>
  <c r="Y474" i="2"/>
  <c r="X474" i="2"/>
  <c r="W474" i="2"/>
  <c r="V474" i="2"/>
  <c r="U474" i="2"/>
  <c r="T474" i="2"/>
  <c r="S474" i="2"/>
  <c r="R474" i="2"/>
  <c r="Q474" i="2"/>
  <c r="E474" i="2"/>
  <c r="C474" i="2"/>
  <c r="AL473" i="2"/>
  <c r="AK473" i="2"/>
  <c r="AA473" i="2"/>
  <c r="Z473" i="2"/>
  <c r="Y473" i="2"/>
  <c r="X473" i="2"/>
  <c r="W473" i="2"/>
  <c r="V473" i="2"/>
  <c r="U473" i="2"/>
  <c r="T473" i="2"/>
  <c r="S473" i="2"/>
  <c r="R473" i="2"/>
  <c r="Q473" i="2"/>
  <c r="E473" i="2"/>
  <c r="C473" i="2"/>
  <c r="AL472" i="2"/>
  <c r="AK472" i="2"/>
  <c r="AA472" i="2"/>
  <c r="Z472" i="2"/>
  <c r="Y472" i="2"/>
  <c r="X472" i="2"/>
  <c r="W472" i="2"/>
  <c r="V472" i="2"/>
  <c r="U472" i="2"/>
  <c r="T472" i="2"/>
  <c r="S472" i="2"/>
  <c r="R472" i="2"/>
  <c r="Q472" i="2"/>
  <c r="E472" i="2"/>
  <c r="C472" i="2"/>
  <c r="AL471" i="2"/>
  <c r="AK471" i="2"/>
  <c r="AA471" i="2"/>
  <c r="Z471" i="2"/>
  <c r="Y471" i="2"/>
  <c r="X471" i="2"/>
  <c r="W471" i="2"/>
  <c r="V471" i="2"/>
  <c r="U471" i="2"/>
  <c r="T471" i="2"/>
  <c r="S471" i="2"/>
  <c r="R471" i="2"/>
  <c r="Q471" i="2"/>
  <c r="E471" i="2"/>
  <c r="C471" i="2"/>
  <c r="AL470" i="2"/>
  <c r="AK470" i="2"/>
  <c r="AA470" i="2"/>
  <c r="Z470" i="2"/>
  <c r="Y470" i="2"/>
  <c r="X470" i="2"/>
  <c r="W470" i="2"/>
  <c r="V470" i="2"/>
  <c r="U470" i="2"/>
  <c r="T470" i="2"/>
  <c r="S470" i="2"/>
  <c r="R470" i="2"/>
  <c r="Q470" i="2"/>
  <c r="E470" i="2"/>
  <c r="C470" i="2"/>
  <c r="AL469" i="2"/>
  <c r="AK469" i="2"/>
  <c r="AA469" i="2"/>
  <c r="Z469" i="2"/>
  <c r="Y469" i="2"/>
  <c r="X469" i="2"/>
  <c r="W469" i="2"/>
  <c r="V469" i="2"/>
  <c r="U469" i="2"/>
  <c r="T469" i="2"/>
  <c r="S469" i="2"/>
  <c r="R469" i="2"/>
  <c r="Q469" i="2"/>
  <c r="E469" i="2"/>
  <c r="C469" i="2"/>
  <c r="AL468" i="2"/>
  <c r="AK468" i="2"/>
  <c r="AA468" i="2"/>
  <c r="Z468" i="2"/>
  <c r="Y468" i="2"/>
  <c r="X468" i="2"/>
  <c r="W468" i="2"/>
  <c r="V468" i="2"/>
  <c r="U468" i="2"/>
  <c r="T468" i="2"/>
  <c r="S468" i="2"/>
  <c r="R468" i="2"/>
  <c r="Q468" i="2"/>
  <c r="E468" i="2"/>
  <c r="C468" i="2"/>
  <c r="AL467" i="2"/>
  <c r="AK467" i="2"/>
  <c r="AA467" i="2"/>
  <c r="Z467" i="2"/>
  <c r="Y467" i="2"/>
  <c r="X467" i="2"/>
  <c r="W467" i="2"/>
  <c r="V467" i="2"/>
  <c r="U467" i="2"/>
  <c r="T467" i="2"/>
  <c r="S467" i="2"/>
  <c r="R467" i="2"/>
  <c r="Q467" i="2"/>
  <c r="E467" i="2"/>
  <c r="C467" i="2"/>
  <c r="AL466" i="2"/>
  <c r="AK466" i="2"/>
  <c r="AA466" i="2"/>
  <c r="Z466" i="2"/>
  <c r="Y466" i="2"/>
  <c r="X466" i="2"/>
  <c r="W466" i="2"/>
  <c r="V466" i="2"/>
  <c r="U466" i="2"/>
  <c r="T466" i="2"/>
  <c r="S466" i="2"/>
  <c r="R466" i="2"/>
  <c r="Q466" i="2"/>
  <c r="E466" i="2"/>
  <c r="C466" i="2"/>
  <c r="AL465" i="2"/>
  <c r="AK465" i="2"/>
  <c r="AA465" i="2"/>
  <c r="Z465" i="2"/>
  <c r="Y465" i="2"/>
  <c r="X465" i="2"/>
  <c r="W465" i="2"/>
  <c r="V465" i="2"/>
  <c r="U465" i="2"/>
  <c r="T465" i="2"/>
  <c r="S465" i="2"/>
  <c r="R465" i="2"/>
  <c r="Q465" i="2"/>
  <c r="E465" i="2"/>
  <c r="C465" i="2"/>
  <c r="AL464" i="2"/>
  <c r="AK464" i="2"/>
  <c r="AA464" i="2"/>
  <c r="Z464" i="2"/>
  <c r="Y464" i="2"/>
  <c r="X464" i="2"/>
  <c r="W464" i="2"/>
  <c r="V464" i="2"/>
  <c r="U464" i="2"/>
  <c r="T464" i="2"/>
  <c r="S464" i="2"/>
  <c r="R464" i="2"/>
  <c r="Q464" i="2"/>
  <c r="E464" i="2"/>
  <c r="C464" i="2"/>
  <c r="AL463" i="2"/>
  <c r="AK463" i="2"/>
  <c r="AA463" i="2"/>
  <c r="Z463" i="2"/>
  <c r="Y463" i="2"/>
  <c r="X463" i="2"/>
  <c r="W463" i="2"/>
  <c r="V463" i="2"/>
  <c r="U463" i="2"/>
  <c r="T463" i="2"/>
  <c r="S463" i="2"/>
  <c r="R463" i="2"/>
  <c r="Q463" i="2"/>
  <c r="E463" i="2"/>
  <c r="C463" i="2"/>
  <c r="AL462" i="2"/>
  <c r="AK462" i="2"/>
  <c r="AA462" i="2"/>
  <c r="Z462" i="2"/>
  <c r="Y462" i="2"/>
  <c r="X462" i="2"/>
  <c r="W462" i="2"/>
  <c r="V462" i="2"/>
  <c r="U462" i="2"/>
  <c r="T462" i="2"/>
  <c r="S462" i="2"/>
  <c r="R462" i="2"/>
  <c r="Q462" i="2"/>
  <c r="E462" i="2"/>
  <c r="C462" i="2"/>
  <c r="AL461" i="2"/>
  <c r="AK461" i="2"/>
  <c r="AA461" i="2"/>
  <c r="Z461" i="2"/>
  <c r="Y461" i="2"/>
  <c r="X461" i="2"/>
  <c r="W461" i="2"/>
  <c r="V461" i="2"/>
  <c r="U461" i="2"/>
  <c r="T461" i="2"/>
  <c r="S461" i="2"/>
  <c r="R461" i="2"/>
  <c r="Q461" i="2"/>
  <c r="E461" i="2"/>
  <c r="C461" i="2"/>
  <c r="AL460" i="2"/>
  <c r="AK460" i="2"/>
  <c r="AA460" i="2"/>
  <c r="Z460" i="2"/>
  <c r="Y460" i="2"/>
  <c r="X460" i="2"/>
  <c r="W460" i="2"/>
  <c r="V460" i="2"/>
  <c r="U460" i="2"/>
  <c r="T460" i="2"/>
  <c r="S460" i="2"/>
  <c r="R460" i="2"/>
  <c r="Q460" i="2"/>
  <c r="E460" i="2"/>
  <c r="C460" i="2"/>
  <c r="AL459" i="2"/>
  <c r="AK459" i="2"/>
  <c r="AA459" i="2"/>
  <c r="Z459" i="2"/>
  <c r="Y459" i="2"/>
  <c r="X459" i="2"/>
  <c r="W459" i="2"/>
  <c r="V459" i="2"/>
  <c r="U459" i="2"/>
  <c r="T459" i="2"/>
  <c r="S459" i="2"/>
  <c r="R459" i="2"/>
  <c r="Q459" i="2"/>
  <c r="E459" i="2"/>
  <c r="C459" i="2"/>
  <c r="AL458" i="2"/>
  <c r="AK458" i="2"/>
  <c r="AA458" i="2"/>
  <c r="Z458" i="2"/>
  <c r="Y458" i="2"/>
  <c r="X458" i="2"/>
  <c r="W458" i="2"/>
  <c r="V458" i="2"/>
  <c r="U458" i="2"/>
  <c r="T458" i="2"/>
  <c r="S458" i="2"/>
  <c r="R458" i="2"/>
  <c r="Q458" i="2"/>
  <c r="E458" i="2"/>
  <c r="C458" i="2"/>
  <c r="AL457" i="2"/>
  <c r="AK457" i="2"/>
  <c r="AA457" i="2"/>
  <c r="Z457" i="2"/>
  <c r="Y457" i="2"/>
  <c r="X457" i="2"/>
  <c r="W457" i="2"/>
  <c r="V457" i="2"/>
  <c r="U457" i="2"/>
  <c r="T457" i="2"/>
  <c r="S457" i="2"/>
  <c r="R457" i="2"/>
  <c r="Q457" i="2"/>
  <c r="E457" i="2"/>
  <c r="C457" i="2"/>
  <c r="AL456" i="2"/>
  <c r="AK456" i="2"/>
  <c r="AA456" i="2"/>
  <c r="Z456" i="2"/>
  <c r="Y456" i="2"/>
  <c r="X456" i="2"/>
  <c r="W456" i="2"/>
  <c r="V456" i="2"/>
  <c r="U456" i="2"/>
  <c r="T456" i="2"/>
  <c r="S456" i="2"/>
  <c r="R456" i="2"/>
  <c r="Q456" i="2"/>
  <c r="E456" i="2"/>
  <c r="C456" i="2"/>
  <c r="AL455" i="2"/>
  <c r="AK455" i="2"/>
  <c r="AA455" i="2"/>
  <c r="Z455" i="2"/>
  <c r="Y455" i="2"/>
  <c r="X455" i="2"/>
  <c r="W455" i="2"/>
  <c r="V455" i="2"/>
  <c r="U455" i="2"/>
  <c r="T455" i="2"/>
  <c r="S455" i="2"/>
  <c r="R455" i="2"/>
  <c r="Q455" i="2"/>
  <c r="E455" i="2"/>
  <c r="C455" i="2"/>
  <c r="AL454" i="2"/>
  <c r="AK454" i="2"/>
  <c r="AA454" i="2"/>
  <c r="Z454" i="2"/>
  <c r="Y454" i="2"/>
  <c r="X454" i="2"/>
  <c r="W454" i="2"/>
  <c r="V454" i="2"/>
  <c r="U454" i="2"/>
  <c r="T454" i="2"/>
  <c r="S454" i="2"/>
  <c r="R454" i="2"/>
  <c r="Q454" i="2"/>
  <c r="E454" i="2"/>
  <c r="C454" i="2"/>
  <c r="AL453" i="2"/>
  <c r="AK453" i="2"/>
  <c r="AA453" i="2"/>
  <c r="Z453" i="2"/>
  <c r="Y453" i="2"/>
  <c r="X453" i="2"/>
  <c r="W453" i="2"/>
  <c r="V453" i="2"/>
  <c r="U453" i="2"/>
  <c r="T453" i="2"/>
  <c r="S453" i="2"/>
  <c r="R453" i="2"/>
  <c r="Q453" i="2"/>
  <c r="E453" i="2"/>
  <c r="C453" i="2"/>
  <c r="AL452" i="2"/>
  <c r="AK452" i="2"/>
  <c r="AA452" i="2"/>
  <c r="Z452" i="2"/>
  <c r="Y452" i="2"/>
  <c r="X452" i="2"/>
  <c r="W452" i="2"/>
  <c r="V452" i="2"/>
  <c r="U452" i="2"/>
  <c r="T452" i="2"/>
  <c r="S452" i="2"/>
  <c r="R452" i="2"/>
  <c r="Q452" i="2"/>
  <c r="E452" i="2"/>
  <c r="C452" i="2"/>
  <c r="AL451" i="2"/>
  <c r="AK451" i="2"/>
  <c r="AA451" i="2"/>
  <c r="Z451" i="2"/>
  <c r="Y451" i="2"/>
  <c r="X451" i="2"/>
  <c r="W451" i="2"/>
  <c r="V451" i="2"/>
  <c r="U451" i="2"/>
  <c r="T451" i="2"/>
  <c r="S451" i="2"/>
  <c r="R451" i="2"/>
  <c r="Q451" i="2"/>
  <c r="E451" i="2"/>
  <c r="C451" i="2"/>
  <c r="AL450" i="2"/>
  <c r="AK450" i="2"/>
  <c r="AA450" i="2"/>
  <c r="Z450" i="2"/>
  <c r="Y450" i="2"/>
  <c r="X450" i="2"/>
  <c r="W450" i="2"/>
  <c r="V450" i="2"/>
  <c r="U450" i="2"/>
  <c r="T450" i="2"/>
  <c r="S450" i="2"/>
  <c r="R450" i="2"/>
  <c r="Q450" i="2"/>
  <c r="E450" i="2"/>
  <c r="C450" i="2"/>
  <c r="AL449" i="2"/>
  <c r="AK449" i="2"/>
  <c r="AA449" i="2"/>
  <c r="Z449" i="2"/>
  <c r="Y449" i="2"/>
  <c r="X449" i="2"/>
  <c r="W449" i="2"/>
  <c r="V449" i="2"/>
  <c r="U449" i="2"/>
  <c r="T449" i="2"/>
  <c r="S449" i="2"/>
  <c r="R449" i="2"/>
  <c r="Q449" i="2"/>
  <c r="E449" i="2"/>
  <c r="C449" i="2"/>
  <c r="AL448" i="2"/>
  <c r="AK448" i="2"/>
  <c r="AA448" i="2"/>
  <c r="Z448" i="2"/>
  <c r="Y448" i="2"/>
  <c r="X448" i="2"/>
  <c r="W448" i="2"/>
  <c r="V448" i="2"/>
  <c r="U448" i="2"/>
  <c r="T448" i="2"/>
  <c r="S448" i="2"/>
  <c r="R448" i="2"/>
  <c r="Q448" i="2"/>
  <c r="E448" i="2"/>
  <c r="C448" i="2"/>
  <c r="AL447" i="2"/>
  <c r="AK447" i="2"/>
  <c r="AA447" i="2"/>
  <c r="Z447" i="2"/>
  <c r="Y447" i="2"/>
  <c r="X447" i="2"/>
  <c r="W447" i="2"/>
  <c r="V447" i="2"/>
  <c r="U447" i="2"/>
  <c r="T447" i="2"/>
  <c r="S447" i="2"/>
  <c r="R447" i="2"/>
  <c r="Q447" i="2"/>
  <c r="E447" i="2"/>
  <c r="C447" i="2"/>
  <c r="AL446" i="2"/>
  <c r="AK446" i="2"/>
  <c r="AA446" i="2"/>
  <c r="Z446" i="2"/>
  <c r="Y446" i="2"/>
  <c r="X446" i="2"/>
  <c r="W446" i="2"/>
  <c r="V446" i="2"/>
  <c r="U446" i="2"/>
  <c r="T446" i="2"/>
  <c r="S446" i="2"/>
  <c r="R446" i="2"/>
  <c r="Q446" i="2"/>
  <c r="E446" i="2"/>
  <c r="C446" i="2"/>
  <c r="AL445" i="2"/>
  <c r="AK445" i="2"/>
  <c r="AA445" i="2"/>
  <c r="Z445" i="2"/>
  <c r="Y445" i="2"/>
  <c r="X445" i="2"/>
  <c r="W445" i="2"/>
  <c r="V445" i="2"/>
  <c r="U445" i="2"/>
  <c r="T445" i="2"/>
  <c r="S445" i="2"/>
  <c r="R445" i="2"/>
  <c r="Q445" i="2"/>
  <c r="E445" i="2"/>
  <c r="C445" i="2"/>
  <c r="AL444" i="2"/>
  <c r="AK444" i="2"/>
  <c r="AA444" i="2"/>
  <c r="Z444" i="2"/>
  <c r="Y444" i="2"/>
  <c r="X444" i="2"/>
  <c r="W444" i="2"/>
  <c r="V444" i="2"/>
  <c r="U444" i="2"/>
  <c r="T444" i="2"/>
  <c r="S444" i="2"/>
  <c r="R444" i="2"/>
  <c r="Q444" i="2"/>
  <c r="E444" i="2"/>
  <c r="C444" i="2"/>
  <c r="AL443" i="2"/>
  <c r="AK443" i="2"/>
  <c r="AA443" i="2"/>
  <c r="Z443" i="2"/>
  <c r="Y443" i="2"/>
  <c r="X443" i="2"/>
  <c r="W443" i="2"/>
  <c r="V443" i="2"/>
  <c r="U443" i="2"/>
  <c r="T443" i="2"/>
  <c r="S443" i="2"/>
  <c r="R443" i="2"/>
  <c r="Q443" i="2"/>
  <c r="E443" i="2"/>
  <c r="C443" i="2"/>
  <c r="AL442" i="2"/>
  <c r="AK442" i="2"/>
  <c r="AA442" i="2"/>
  <c r="Z442" i="2"/>
  <c r="Y442" i="2"/>
  <c r="X442" i="2"/>
  <c r="W442" i="2"/>
  <c r="V442" i="2"/>
  <c r="U442" i="2"/>
  <c r="T442" i="2"/>
  <c r="S442" i="2"/>
  <c r="R442" i="2"/>
  <c r="Q442" i="2"/>
  <c r="E442" i="2"/>
  <c r="C442" i="2"/>
  <c r="AL441" i="2"/>
  <c r="AK441" i="2"/>
  <c r="AA441" i="2"/>
  <c r="Z441" i="2"/>
  <c r="Y441" i="2"/>
  <c r="X441" i="2"/>
  <c r="W441" i="2"/>
  <c r="V441" i="2"/>
  <c r="U441" i="2"/>
  <c r="T441" i="2"/>
  <c r="S441" i="2"/>
  <c r="R441" i="2"/>
  <c r="Q441" i="2"/>
  <c r="E441" i="2"/>
  <c r="C441" i="2"/>
  <c r="AL440" i="2"/>
  <c r="AK440" i="2"/>
  <c r="AA440" i="2"/>
  <c r="Z440" i="2"/>
  <c r="Y440" i="2"/>
  <c r="X440" i="2"/>
  <c r="W440" i="2"/>
  <c r="V440" i="2"/>
  <c r="U440" i="2"/>
  <c r="T440" i="2"/>
  <c r="S440" i="2"/>
  <c r="R440" i="2"/>
  <c r="Q440" i="2"/>
  <c r="E440" i="2"/>
  <c r="C440" i="2"/>
  <c r="AL439" i="2"/>
  <c r="AK439" i="2"/>
  <c r="AA439" i="2"/>
  <c r="Z439" i="2"/>
  <c r="Y439" i="2"/>
  <c r="X439" i="2"/>
  <c r="W439" i="2"/>
  <c r="V439" i="2"/>
  <c r="U439" i="2"/>
  <c r="T439" i="2"/>
  <c r="S439" i="2"/>
  <c r="R439" i="2"/>
  <c r="Q439" i="2"/>
  <c r="E439" i="2"/>
  <c r="C439" i="2"/>
  <c r="AL438" i="2"/>
  <c r="AK438" i="2"/>
  <c r="AA438" i="2"/>
  <c r="Z438" i="2"/>
  <c r="Y438" i="2"/>
  <c r="X438" i="2"/>
  <c r="W438" i="2"/>
  <c r="V438" i="2"/>
  <c r="U438" i="2"/>
  <c r="T438" i="2"/>
  <c r="S438" i="2"/>
  <c r="R438" i="2"/>
  <c r="Q438" i="2"/>
  <c r="E438" i="2"/>
  <c r="C438" i="2"/>
  <c r="AL437" i="2"/>
  <c r="AK437" i="2"/>
  <c r="AA437" i="2"/>
  <c r="Z437" i="2"/>
  <c r="Y437" i="2"/>
  <c r="X437" i="2"/>
  <c r="W437" i="2"/>
  <c r="V437" i="2"/>
  <c r="U437" i="2"/>
  <c r="T437" i="2"/>
  <c r="S437" i="2"/>
  <c r="R437" i="2"/>
  <c r="Q437" i="2"/>
  <c r="E437" i="2"/>
  <c r="C437" i="2"/>
  <c r="AL436" i="2"/>
  <c r="AK436" i="2"/>
  <c r="AA436" i="2"/>
  <c r="Z436" i="2"/>
  <c r="Y436" i="2"/>
  <c r="X436" i="2"/>
  <c r="W436" i="2"/>
  <c r="V436" i="2"/>
  <c r="U436" i="2"/>
  <c r="T436" i="2"/>
  <c r="S436" i="2"/>
  <c r="R436" i="2"/>
  <c r="Q436" i="2"/>
  <c r="E436" i="2"/>
  <c r="C436" i="2"/>
  <c r="AL435" i="2"/>
  <c r="AK435" i="2"/>
  <c r="AA435" i="2"/>
  <c r="Z435" i="2"/>
  <c r="Y435" i="2"/>
  <c r="X435" i="2"/>
  <c r="W435" i="2"/>
  <c r="V435" i="2"/>
  <c r="U435" i="2"/>
  <c r="T435" i="2"/>
  <c r="S435" i="2"/>
  <c r="R435" i="2"/>
  <c r="Q435" i="2"/>
  <c r="E435" i="2"/>
  <c r="C435" i="2"/>
  <c r="AL434" i="2"/>
  <c r="AK434" i="2"/>
  <c r="AA434" i="2"/>
  <c r="Z434" i="2"/>
  <c r="Y434" i="2"/>
  <c r="X434" i="2"/>
  <c r="W434" i="2"/>
  <c r="V434" i="2"/>
  <c r="U434" i="2"/>
  <c r="T434" i="2"/>
  <c r="S434" i="2"/>
  <c r="R434" i="2"/>
  <c r="Q434" i="2"/>
  <c r="E434" i="2"/>
  <c r="C434" i="2"/>
  <c r="AL433" i="2"/>
  <c r="AK433" i="2"/>
  <c r="AA433" i="2"/>
  <c r="Z433" i="2"/>
  <c r="Y433" i="2"/>
  <c r="X433" i="2"/>
  <c r="W433" i="2"/>
  <c r="V433" i="2"/>
  <c r="U433" i="2"/>
  <c r="T433" i="2"/>
  <c r="S433" i="2"/>
  <c r="R433" i="2"/>
  <c r="Q433" i="2"/>
  <c r="E433" i="2"/>
  <c r="C433" i="2"/>
  <c r="AL432" i="2"/>
  <c r="AK432" i="2"/>
  <c r="AA432" i="2"/>
  <c r="Z432" i="2"/>
  <c r="Y432" i="2"/>
  <c r="X432" i="2"/>
  <c r="W432" i="2"/>
  <c r="V432" i="2"/>
  <c r="U432" i="2"/>
  <c r="T432" i="2"/>
  <c r="S432" i="2"/>
  <c r="R432" i="2"/>
  <c r="Q432" i="2"/>
  <c r="E432" i="2"/>
  <c r="C432" i="2"/>
  <c r="AL431" i="2"/>
  <c r="AK431" i="2"/>
  <c r="AA431" i="2"/>
  <c r="Z431" i="2"/>
  <c r="Y431" i="2"/>
  <c r="X431" i="2"/>
  <c r="W431" i="2"/>
  <c r="V431" i="2"/>
  <c r="U431" i="2"/>
  <c r="T431" i="2"/>
  <c r="S431" i="2"/>
  <c r="R431" i="2"/>
  <c r="Q431" i="2"/>
  <c r="E431" i="2"/>
  <c r="C431" i="2"/>
  <c r="AL430" i="2"/>
  <c r="AK430" i="2"/>
  <c r="AA430" i="2"/>
  <c r="Z430" i="2"/>
  <c r="Y430" i="2"/>
  <c r="X430" i="2"/>
  <c r="W430" i="2"/>
  <c r="V430" i="2"/>
  <c r="U430" i="2"/>
  <c r="T430" i="2"/>
  <c r="S430" i="2"/>
  <c r="R430" i="2"/>
  <c r="Q430" i="2"/>
  <c r="E430" i="2"/>
  <c r="C430" i="2"/>
  <c r="AL429" i="2"/>
  <c r="AK429" i="2"/>
  <c r="AA429" i="2"/>
  <c r="Z429" i="2"/>
  <c r="Y429" i="2"/>
  <c r="X429" i="2"/>
  <c r="W429" i="2"/>
  <c r="V429" i="2"/>
  <c r="U429" i="2"/>
  <c r="T429" i="2"/>
  <c r="S429" i="2"/>
  <c r="R429" i="2"/>
  <c r="Q429" i="2"/>
  <c r="E429" i="2"/>
  <c r="C429" i="2"/>
  <c r="AL428" i="2"/>
  <c r="AK428" i="2"/>
  <c r="AA428" i="2"/>
  <c r="Z428" i="2"/>
  <c r="Y428" i="2"/>
  <c r="X428" i="2"/>
  <c r="W428" i="2"/>
  <c r="V428" i="2"/>
  <c r="U428" i="2"/>
  <c r="T428" i="2"/>
  <c r="S428" i="2"/>
  <c r="R428" i="2"/>
  <c r="Q428" i="2"/>
  <c r="E428" i="2"/>
  <c r="C428" i="2"/>
  <c r="AL427" i="2"/>
  <c r="AK427" i="2"/>
  <c r="AA427" i="2"/>
  <c r="Z427" i="2"/>
  <c r="Y427" i="2"/>
  <c r="X427" i="2"/>
  <c r="W427" i="2"/>
  <c r="V427" i="2"/>
  <c r="U427" i="2"/>
  <c r="T427" i="2"/>
  <c r="S427" i="2"/>
  <c r="R427" i="2"/>
  <c r="Q427" i="2"/>
  <c r="E427" i="2"/>
  <c r="C427" i="2"/>
  <c r="AL426" i="2"/>
  <c r="AK426" i="2"/>
  <c r="AA426" i="2"/>
  <c r="Z426" i="2"/>
  <c r="Y426" i="2"/>
  <c r="X426" i="2"/>
  <c r="W426" i="2"/>
  <c r="V426" i="2"/>
  <c r="U426" i="2"/>
  <c r="T426" i="2"/>
  <c r="S426" i="2"/>
  <c r="R426" i="2"/>
  <c r="Q426" i="2"/>
  <c r="E426" i="2"/>
  <c r="C426" i="2"/>
  <c r="AL425" i="2"/>
  <c r="AK425" i="2"/>
  <c r="AA425" i="2"/>
  <c r="Z425" i="2"/>
  <c r="Y425" i="2"/>
  <c r="X425" i="2"/>
  <c r="W425" i="2"/>
  <c r="V425" i="2"/>
  <c r="U425" i="2"/>
  <c r="T425" i="2"/>
  <c r="S425" i="2"/>
  <c r="R425" i="2"/>
  <c r="Q425" i="2"/>
  <c r="E425" i="2"/>
  <c r="C425" i="2"/>
  <c r="AL424" i="2"/>
  <c r="AK424" i="2"/>
  <c r="AA424" i="2"/>
  <c r="Z424" i="2"/>
  <c r="Y424" i="2"/>
  <c r="X424" i="2"/>
  <c r="W424" i="2"/>
  <c r="V424" i="2"/>
  <c r="U424" i="2"/>
  <c r="T424" i="2"/>
  <c r="S424" i="2"/>
  <c r="R424" i="2"/>
  <c r="Q424" i="2"/>
  <c r="E424" i="2"/>
  <c r="C424" i="2"/>
  <c r="AL423" i="2"/>
  <c r="AK423" i="2"/>
  <c r="AA423" i="2"/>
  <c r="Z423" i="2"/>
  <c r="Y423" i="2"/>
  <c r="X423" i="2"/>
  <c r="W423" i="2"/>
  <c r="V423" i="2"/>
  <c r="U423" i="2"/>
  <c r="T423" i="2"/>
  <c r="S423" i="2"/>
  <c r="R423" i="2"/>
  <c r="Q423" i="2"/>
  <c r="E423" i="2"/>
  <c r="C423" i="2"/>
  <c r="AL422" i="2"/>
  <c r="AK422" i="2"/>
  <c r="AA422" i="2"/>
  <c r="Z422" i="2"/>
  <c r="Y422" i="2"/>
  <c r="X422" i="2"/>
  <c r="W422" i="2"/>
  <c r="V422" i="2"/>
  <c r="U422" i="2"/>
  <c r="T422" i="2"/>
  <c r="S422" i="2"/>
  <c r="R422" i="2"/>
  <c r="Q422" i="2"/>
  <c r="E422" i="2"/>
  <c r="C422" i="2"/>
  <c r="AL421" i="2"/>
  <c r="AK421" i="2"/>
  <c r="AA421" i="2"/>
  <c r="Z421" i="2"/>
  <c r="Y421" i="2"/>
  <c r="X421" i="2"/>
  <c r="W421" i="2"/>
  <c r="V421" i="2"/>
  <c r="U421" i="2"/>
  <c r="T421" i="2"/>
  <c r="S421" i="2"/>
  <c r="R421" i="2"/>
  <c r="Q421" i="2"/>
  <c r="E421" i="2"/>
  <c r="C421" i="2"/>
  <c r="AL420" i="2"/>
  <c r="AK420" i="2"/>
  <c r="AA420" i="2"/>
  <c r="Z420" i="2"/>
  <c r="Y420" i="2"/>
  <c r="X420" i="2"/>
  <c r="W420" i="2"/>
  <c r="V420" i="2"/>
  <c r="U420" i="2"/>
  <c r="T420" i="2"/>
  <c r="S420" i="2"/>
  <c r="R420" i="2"/>
  <c r="Q420" i="2"/>
  <c r="E420" i="2"/>
  <c r="C420" i="2"/>
  <c r="AL419" i="2"/>
  <c r="AK419" i="2"/>
  <c r="AA419" i="2"/>
  <c r="Z419" i="2"/>
  <c r="Y419" i="2"/>
  <c r="X419" i="2"/>
  <c r="W419" i="2"/>
  <c r="V419" i="2"/>
  <c r="U419" i="2"/>
  <c r="T419" i="2"/>
  <c r="S419" i="2"/>
  <c r="R419" i="2"/>
  <c r="Q419" i="2"/>
  <c r="E419" i="2"/>
  <c r="C419" i="2"/>
  <c r="AL418" i="2"/>
  <c r="AK418" i="2"/>
  <c r="AA418" i="2"/>
  <c r="Z418" i="2"/>
  <c r="Y418" i="2"/>
  <c r="X418" i="2"/>
  <c r="W418" i="2"/>
  <c r="V418" i="2"/>
  <c r="U418" i="2"/>
  <c r="T418" i="2"/>
  <c r="S418" i="2"/>
  <c r="R418" i="2"/>
  <c r="Q418" i="2"/>
  <c r="E418" i="2"/>
  <c r="C418" i="2"/>
  <c r="AL417" i="2"/>
  <c r="AK417" i="2"/>
  <c r="AA417" i="2"/>
  <c r="Z417" i="2"/>
  <c r="Y417" i="2"/>
  <c r="X417" i="2"/>
  <c r="W417" i="2"/>
  <c r="V417" i="2"/>
  <c r="U417" i="2"/>
  <c r="T417" i="2"/>
  <c r="S417" i="2"/>
  <c r="R417" i="2"/>
  <c r="Q417" i="2"/>
  <c r="E417" i="2"/>
  <c r="C417" i="2"/>
  <c r="AL416" i="2"/>
  <c r="AK416" i="2"/>
  <c r="AA416" i="2"/>
  <c r="Z416" i="2"/>
  <c r="Y416" i="2"/>
  <c r="X416" i="2"/>
  <c r="W416" i="2"/>
  <c r="V416" i="2"/>
  <c r="U416" i="2"/>
  <c r="T416" i="2"/>
  <c r="S416" i="2"/>
  <c r="R416" i="2"/>
  <c r="Q416" i="2"/>
  <c r="E416" i="2"/>
  <c r="C416" i="2"/>
  <c r="AL415" i="2"/>
  <c r="AK415" i="2"/>
  <c r="AA415" i="2"/>
  <c r="Z415" i="2"/>
  <c r="Y415" i="2"/>
  <c r="X415" i="2"/>
  <c r="W415" i="2"/>
  <c r="V415" i="2"/>
  <c r="U415" i="2"/>
  <c r="T415" i="2"/>
  <c r="S415" i="2"/>
  <c r="R415" i="2"/>
  <c r="Q415" i="2"/>
  <c r="E415" i="2"/>
  <c r="C415" i="2"/>
  <c r="AL414" i="2"/>
  <c r="AK414" i="2"/>
  <c r="AA414" i="2"/>
  <c r="Z414" i="2"/>
  <c r="Y414" i="2"/>
  <c r="X414" i="2"/>
  <c r="W414" i="2"/>
  <c r="V414" i="2"/>
  <c r="U414" i="2"/>
  <c r="T414" i="2"/>
  <c r="S414" i="2"/>
  <c r="R414" i="2"/>
  <c r="Q414" i="2"/>
  <c r="E414" i="2"/>
  <c r="C414" i="2"/>
  <c r="AL413" i="2"/>
  <c r="AK413" i="2"/>
  <c r="AA413" i="2"/>
  <c r="Z413" i="2"/>
  <c r="Y413" i="2"/>
  <c r="X413" i="2"/>
  <c r="W413" i="2"/>
  <c r="V413" i="2"/>
  <c r="U413" i="2"/>
  <c r="T413" i="2"/>
  <c r="S413" i="2"/>
  <c r="R413" i="2"/>
  <c r="Q413" i="2"/>
  <c r="E413" i="2"/>
  <c r="C413" i="2"/>
  <c r="AL412" i="2"/>
  <c r="AK412" i="2"/>
  <c r="AA412" i="2"/>
  <c r="Z412" i="2"/>
  <c r="Y412" i="2"/>
  <c r="X412" i="2"/>
  <c r="W412" i="2"/>
  <c r="V412" i="2"/>
  <c r="U412" i="2"/>
  <c r="T412" i="2"/>
  <c r="S412" i="2"/>
  <c r="R412" i="2"/>
  <c r="Q412" i="2"/>
  <c r="E412" i="2"/>
  <c r="C412" i="2"/>
  <c r="AL411" i="2"/>
  <c r="AK411" i="2"/>
  <c r="AA411" i="2"/>
  <c r="Z411" i="2"/>
  <c r="Y411" i="2"/>
  <c r="X411" i="2"/>
  <c r="W411" i="2"/>
  <c r="V411" i="2"/>
  <c r="U411" i="2"/>
  <c r="T411" i="2"/>
  <c r="S411" i="2"/>
  <c r="R411" i="2"/>
  <c r="Q411" i="2"/>
  <c r="E411" i="2"/>
  <c r="C411" i="2"/>
  <c r="AL410" i="2"/>
  <c r="AK410" i="2"/>
  <c r="AA410" i="2"/>
  <c r="Z410" i="2"/>
  <c r="Y410" i="2"/>
  <c r="X410" i="2"/>
  <c r="W410" i="2"/>
  <c r="V410" i="2"/>
  <c r="U410" i="2"/>
  <c r="T410" i="2"/>
  <c r="S410" i="2"/>
  <c r="R410" i="2"/>
  <c r="Q410" i="2"/>
  <c r="E410" i="2"/>
  <c r="C410" i="2"/>
  <c r="AL408" i="2"/>
  <c r="AK408" i="2"/>
  <c r="AA408" i="2"/>
  <c r="Z408" i="2"/>
  <c r="Y408" i="2"/>
  <c r="X408" i="2"/>
  <c r="W408" i="2"/>
  <c r="V408" i="2"/>
  <c r="U408" i="2"/>
  <c r="T408" i="2"/>
  <c r="S408" i="2"/>
  <c r="R408" i="2"/>
  <c r="Q408" i="2"/>
  <c r="E408" i="2"/>
  <c r="C408" i="2"/>
  <c r="AL407" i="2"/>
  <c r="AK407" i="2"/>
  <c r="AA407" i="2"/>
  <c r="Z407" i="2"/>
  <c r="Y407" i="2"/>
  <c r="X407" i="2"/>
  <c r="W407" i="2"/>
  <c r="V407" i="2"/>
  <c r="U407" i="2"/>
  <c r="T407" i="2"/>
  <c r="S407" i="2"/>
  <c r="R407" i="2"/>
  <c r="Q407" i="2"/>
  <c r="E407" i="2"/>
  <c r="C407" i="2"/>
  <c r="AL406" i="2"/>
  <c r="AK406" i="2"/>
  <c r="AA406" i="2"/>
  <c r="Z406" i="2"/>
  <c r="Y406" i="2"/>
  <c r="X406" i="2"/>
  <c r="W406" i="2"/>
  <c r="V406" i="2"/>
  <c r="U406" i="2"/>
  <c r="T406" i="2"/>
  <c r="S406" i="2"/>
  <c r="R406" i="2"/>
  <c r="Q406" i="2"/>
  <c r="E406" i="2"/>
  <c r="C406" i="2"/>
  <c r="AL405" i="2"/>
  <c r="AK405" i="2"/>
  <c r="AA405" i="2"/>
  <c r="Z405" i="2"/>
  <c r="Y405" i="2"/>
  <c r="X405" i="2"/>
  <c r="W405" i="2"/>
  <c r="V405" i="2"/>
  <c r="U405" i="2"/>
  <c r="T405" i="2"/>
  <c r="S405" i="2"/>
  <c r="R405" i="2"/>
  <c r="Q405" i="2"/>
  <c r="E405" i="2"/>
  <c r="C405" i="2"/>
  <c r="AL404" i="2"/>
  <c r="AK404" i="2"/>
  <c r="AA404" i="2"/>
  <c r="Z404" i="2"/>
  <c r="Y404" i="2"/>
  <c r="X404" i="2"/>
  <c r="W404" i="2"/>
  <c r="V404" i="2"/>
  <c r="U404" i="2"/>
  <c r="T404" i="2"/>
  <c r="S404" i="2"/>
  <c r="R404" i="2"/>
  <c r="Q404" i="2"/>
  <c r="E404" i="2"/>
  <c r="C404" i="2"/>
  <c r="AL403" i="2"/>
  <c r="AK403" i="2"/>
  <c r="AA403" i="2"/>
  <c r="Z403" i="2"/>
  <c r="Y403" i="2"/>
  <c r="X403" i="2"/>
  <c r="W403" i="2"/>
  <c r="V403" i="2"/>
  <c r="U403" i="2"/>
  <c r="T403" i="2"/>
  <c r="S403" i="2"/>
  <c r="R403" i="2"/>
  <c r="Q403" i="2"/>
  <c r="E403" i="2"/>
  <c r="C403" i="2"/>
  <c r="AL402" i="2"/>
  <c r="AK402" i="2"/>
  <c r="AA402" i="2"/>
  <c r="Z402" i="2"/>
  <c r="Y402" i="2"/>
  <c r="X402" i="2"/>
  <c r="W402" i="2"/>
  <c r="V402" i="2"/>
  <c r="U402" i="2"/>
  <c r="T402" i="2"/>
  <c r="S402" i="2"/>
  <c r="R402" i="2"/>
  <c r="Q402" i="2"/>
  <c r="E402" i="2"/>
  <c r="C402" i="2"/>
  <c r="AL401" i="2"/>
  <c r="AK401" i="2"/>
  <c r="AA401" i="2"/>
  <c r="Z401" i="2"/>
  <c r="Y401" i="2"/>
  <c r="X401" i="2"/>
  <c r="W401" i="2"/>
  <c r="V401" i="2"/>
  <c r="U401" i="2"/>
  <c r="T401" i="2"/>
  <c r="S401" i="2"/>
  <c r="R401" i="2"/>
  <c r="Q401" i="2"/>
  <c r="E401" i="2"/>
  <c r="C401" i="2"/>
  <c r="AL400" i="2"/>
  <c r="AK400" i="2"/>
  <c r="AA400" i="2"/>
  <c r="Z400" i="2"/>
  <c r="Y400" i="2"/>
  <c r="X400" i="2"/>
  <c r="W400" i="2"/>
  <c r="V400" i="2"/>
  <c r="U400" i="2"/>
  <c r="T400" i="2"/>
  <c r="S400" i="2"/>
  <c r="R400" i="2"/>
  <c r="Q400" i="2"/>
  <c r="E400" i="2"/>
  <c r="C400" i="2"/>
  <c r="AL399" i="2"/>
  <c r="AK399" i="2"/>
  <c r="AA399" i="2"/>
  <c r="Z399" i="2"/>
  <c r="Y399" i="2"/>
  <c r="X399" i="2"/>
  <c r="W399" i="2"/>
  <c r="V399" i="2"/>
  <c r="U399" i="2"/>
  <c r="T399" i="2"/>
  <c r="S399" i="2"/>
  <c r="R399" i="2"/>
  <c r="Q399" i="2"/>
  <c r="E399" i="2"/>
  <c r="C399" i="2"/>
  <c r="AL398" i="2"/>
  <c r="AK398" i="2"/>
  <c r="AA398" i="2"/>
  <c r="Z398" i="2"/>
  <c r="Y398" i="2"/>
  <c r="X398" i="2"/>
  <c r="W398" i="2"/>
  <c r="V398" i="2"/>
  <c r="U398" i="2"/>
  <c r="T398" i="2"/>
  <c r="S398" i="2"/>
  <c r="R398" i="2"/>
  <c r="Q398" i="2"/>
  <c r="E398" i="2"/>
  <c r="C398" i="2"/>
  <c r="AL397" i="2"/>
  <c r="AK397" i="2"/>
  <c r="AA397" i="2"/>
  <c r="Z397" i="2"/>
  <c r="Y397" i="2"/>
  <c r="X397" i="2"/>
  <c r="W397" i="2"/>
  <c r="V397" i="2"/>
  <c r="U397" i="2"/>
  <c r="T397" i="2"/>
  <c r="S397" i="2"/>
  <c r="R397" i="2"/>
  <c r="Q397" i="2"/>
  <c r="E397" i="2"/>
  <c r="C397" i="2"/>
  <c r="AL396" i="2"/>
  <c r="AK396" i="2"/>
  <c r="AA396" i="2"/>
  <c r="Z396" i="2"/>
  <c r="Y396" i="2"/>
  <c r="X396" i="2"/>
  <c r="W396" i="2"/>
  <c r="V396" i="2"/>
  <c r="U396" i="2"/>
  <c r="T396" i="2"/>
  <c r="S396" i="2"/>
  <c r="R396" i="2"/>
  <c r="Q396" i="2"/>
  <c r="E396" i="2"/>
  <c r="C396" i="2"/>
  <c r="AL395" i="2"/>
  <c r="AK395" i="2"/>
  <c r="AA395" i="2"/>
  <c r="Z395" i="2"/>
  <c r="Y395" i="2"/>
  <c r="X395" i="2"/>
  <c r="W395" i="2"/>
  <c r="V395" i="2"/>
  <c r="U395" i="2"/>
  <c r="T395" i="2"/>
  <c r="S395" i="2"/>
  <c r="R395" i="2"/>
  <c r="Q395" i="2"/>
  <c r="E395" i="2"/>
  <c r="C395" i="2"/>
  <c r="AL394" i="2"/>
  <c r="AK394" i="2"/>
  <c r="AA394" i="2"/>
  <c r="Z394" i="2"/>
  <c r="Y394" i="2"/>
  <c r="X394" i="2"/>
  <c r="W394" i="2"/>
  <c r="V394" i="2"/>
  <c r="U394" i="2"/>
  <c r="T394" i="2"/>
  <c r="S394" i="2"/>
  <c r="R394" i="2"/>
  <c r="Q394" i="2"/>
  <c r="E394" i="2"/>
  <c r="C394" i="2"/>
  <c r="AL393" i="2"/>
  <c r="AK393" i="2"/>
  <c r="AA393" i="2"/>
  <c r="Z393" i="2"/>
  <c r="Y393" i="2"/>
  <c r="X393" i="2"/>
  <c r="W393" i="2"/>
  <c r="V393" i="2"/>
  <c r="U393" i="2"/>
  <c r="T393" i="2"/>
  <c r="S393" i="2"/>
  <c r="R393" i="2"/>
  <c r="Q393" i="2"/>
  <c r="E393" i="2"/>
  <c r="C393" i="2"/>
  <c r="AL392" i="2"/>
  <c r="AK392" i="2"/>
  <c r="AA392" i="2"/>
  <c r="Z392" i="2"/>
  <c r="Y392" i="2"/>
  <c r="X392" i="2"/>
  <c r="W392" i="2"/>
  <c r="V392" i="2"/>
  <c r="U392" i="2"/>
  <c r="T392" i="2"/>
  <c r="S392" i="2"/>
  <c r="R392" i="2"/>
  <c r="Q392" i="2"/>
  <c r="E392" i="2"/>
  <c r="C392" i="2"/>
  <c r="AL391" i="2"/>
  <c r="AK391" i="2"/>
  <c r="AA391" i="2"/>
  <c r="Z391" i="2"/>
  <c r="Y391" i="2"/>
  <c r="X391" i="2"/>
  <c r="W391" i="2"/>
  <c r="V391" i="2"/>
  <c r="U391" i="2"/>
  <c r="T391" i="2"/>
  <c r="S391" i="2"/>
  <c r="R391" i="2"/>
  <c r="Q391" i="2"/>
  <c r="E391" i="2"/>
  <c r="C391" i="2"/>
  <c r="AL390" i="2"/>
  <c r="AK390" i="2"/>
  <c r="AA390" i="2"/>
  <c r="Z390" i="2"/>
  <c r="Y390" i="2"/>
  <c r="X390" i="2"/>
  <c r="W390" i="2"/>
  <c r="V390" i="2"/>
  <c r="U390" i="2"/>
  <c r="T390" i="2"/>
  <c r="S390" i="2"/>
  <c r="R390" i="2"/>
  <c r="Q390" i="2"/>
  <c r="E390" i="2"/>
  <c r="C390" i="2"/>
  <c r="AL389" i="2"/>
  <c r="AK389" i="2"/>
  <c r="AA389" i="2"/>
  <c r="Z389" i="2"/>
  <c r="Y389" i="2"/>
  <c r="X389" i="2"/>
  <c r="W389" i="2"/>
  <c r="V389" i="2"/>
  <c r="U389" i="2"/>
  <c r="T389" i="2"/>
  <c r="S389" i="2"/>
  <c r="R389" i="2"/>
  <c r="Q389" i="2"/>
  <c r="E389" i="2"/>
  <c r="C389" i="2"/>
  <c r="AL388" i="2"/>
  <c r="AK388" i="2"/>
  <c r="AA388" i="2"/>
  <c r="Z388" i="2"/>
  <c r="Y388" i="2"/>
  <c r="X388" i="2"/>
  <c r="W388" i="2"/>
  <c r="V388" i="2"/>
  <c r="U388" i="2"/>
  <c r="T388" i="2"/>
  <c r="S388" i="2"/>
  <c r="R388" i="2"/>
  <c r="Q388" i="2"/>
  <c r="E388" i="2"/>
  <c r="C388" i="2"/>
  <c r="AL387" i="2"/>
  <c r="AK387" i="2"/>
  <c r="AA387" i="2"/>
  <c r="Z387" i="2"/>
  <c r="Y387" i="2"/>
  <c r="X387" i="2"/>
  <c r="W387" i="2"/>
  <c r="V387" i="2"/>
  <c r="U387" i="2"/>
  <c r="T387" i="2"/>
  <c r="S387" i="2"/>
  <c r="R387" i="2"/>
  <c r="Q387" i="2"/>
  <c r="E387" i="2"/>
  <c r="C387" i="2"/>
  <c r="AL386" i="2"/>
  <c r="AK386" i="2"/>
  <c r="AA386" i="2"/>
  <c r="Z386" i="2"/>
  <c r="Y386" i="2"/>
  <c r="X386" i="2"/>
  <c r="W386" i="2"/>
  <c r="V386" i="2"/>
  <c r="U386" i="2"/>
  <c r="T386" i="2"/>
  <c r="S386" i="2"/>
  <c r="R386" i="2"/>
  <c r="Q386" i="2"/>
  <c r="E386" i="2"/>
  <c r="C386" i="2"/>
  <c r="AL385" i="2"/>
  <c r="AK385" i="2"/>
  <c r="AA385" i="2"/>
  <c r="Z385" i="2"/>
  <c r="Y385" i="2"/>
  <c r="X385" i="2"/>
  <c r="W385" i="2"/>
  <c r="V385" i="2"/>
  <c r="U385" i="2"/>
  <c r="T385" i="2"/>
  <c r="S385" i="2"/>
  <c r="R385" i="2"/>
  <c r="Q385" i="2"/>
  <c r="E385" i="2"/>
  <c r="C385" i="2"/>
  <c r="AL384" i="2"/>
  <c r="AK384" i="2"/>
  <c r="AA384" i="2"/>
  <c r="Z384" i="2"/>
  <c r="Y384" i="2"/>
  <c r="X384" i="2"/>
  <c r="W384" i="2"/>
  <c r="V384" i="2"/>
  <c r="U384" i="2"/>
  <c r="T384" i="2"/>
  <c r="S384" i="2"/>
  <c r="R384" i="2"/>
  <c r="Q384" i="2"/>
  <c r="E384" i="2"/>
  <c r="C384" i="2"/>
  <c r="AL383" i="2"/>
  <c r="AK383" i="2"/>
  <c r="AA383" i="2"/>
  <c r="Z383" i="2"/>
  <c r="Y383" i="2"/>
  <c r="X383" i="2"/>
  <c r="W383" i="2"/>
  <c r="V383" i="2"/>
  <c r="U383" i="2"/>
  <c r="T383" i="2"/>
  <c r="S383" i="2"/>
  <c r="R383" i="2"/>
  <c r="Q383" i="2"/>
  <c r="E383" i="2"/>
  <c r="C383" i="2"/>
  <c r="AL382" i="2"/>
  <c r="AK382" i="2"/>
  <c r="AA382" i="2"/>
  <c r="Z382" i="2"/>
  <c r="Y382" i="2"/>
  <c r="X382" i="2"/>
  <c r="W382" i="2"/>
  <c r="V382" i="2"/>
  <c r="U382" i="2"/>
  <c r="T382" i="2"/>
  <c r="S382" i="2"/>
  <c r="R382" i="2"/>
  <c r="Q382" i="2"/>
  <c r="E382" i="2"/>
  <c r="C382" i="2"/>
  <c r="AL381" i="2"/>
  <c r="AK381" i="2"/>
  <c r="AA381" i="2"/>
  <c r="Z381" i="2"/>
  <c r="Y381" i="2"/>
  <c r="X381" i="2"/>
  <c r="W381" i="2"/>
  <c r="V381" i="2"/>
  <c r="U381" i="2"/>
  <c r="T381" i="2"/>
  <c r="S381" i="2"/>
  <c r="R381" i="2"/>
  <c r="Q381" i="2"/>
  <c r="E381" i="2"/>
  <c r="C381" i="2"/>
  <c r="AL380" i="2"/>
  <c r="AK380" i="2"/>
  <c r="AA380" i="2"/>
  <c r="Z380" i="2"/>
  <c r="Y380" i="2"/>
  <c r="X380" i="2"/>
  <c r="W380" i="2"/>
  <c r="V380" i="2"/>
  <c r="U380" i="2"/>
  <c r="T380" i="2"/>
  <c r="S380" i="2"/>
  <c r="R380" i="2"/>
  <c r="Q380" i="2"/>
  <c r="E380" i="2"/>
  <c r="C380" i="2"/>
  <c r="AL379" i="2"/>
  <c r="AK379" i="2"/>
  <c r="AA379" i="2"/>
  <c r="Z379" i="2"/>
  <c r="Y379" i="2"/>
  <c r="X379" i="2"/>
  <c r="W379" i="2"/>
  <c r="V379" i="2"/>
  <c r="U379" i="2"/>
  <c r="T379" i="2"/>
  <c r="S379" i="2"/>
  <c r="R379" i="2"/>
  <c r="Q379" i="2"/>
  <c r="E379" i="2"/>
  <c r="C379" i="2"/>
  <c r="AL378" i="2"/>
  <c r="AK378" i="2"/>
  <c r="AA378" i="2"/>
  <c r="Z378" i="2"/>
  <c r="Y378" i="2"/>
  <c r="X378" i="2"/>
  <c r="W378" i="2"/>
  <c r="V378" i="2"/>
  <c r="U378" i="2"/>
  <c r="T378" i="2"/>
  <c r="S378" i="2"/>
  <c r="R378" i="2"/>
  <c r="Q378" i="2"/>
  <c r="E378" i="2"/>
  <c r="C378" i="2"/>
  <c r="AL377" i="2"/>
  <c r="AK377" i="2"/>
  <c r="AA377" i="2"/>
  <c r="Z377" i="2"/>
  <c r="Y377" i="2"/>
  <c r="X377" i="2"/>
  <c r="W377" i="2"/>
  <c r="V377" i="2"/>
  <c r="U377" i="2"/>
  <c r="T377" i="2"/>
  <c r="S377" i="2"/>
  <c r="R377" i="2"/>
  <c r="Q377" i="2"/>
  <c r="E377" i="2"/>
  <c r="C377" i="2"/>
  <c r="AL376" i="2"/>
  <c r="AK376" i="2"/>
  <c r="AA376" i="2"/>
  <c r="Z376" i="2"/>
  <c r="Y376" i="2"/>
  <c r="X376" i="2"/>
  <c r="W376" i="2"/>
  <c r="V376" i="2"/>
  <c r="U376" i="2"/>
  <c r="T376" i="2"/>
  <c r="S376" i="2"/>
  <c r="R376" i="2"/>
  <c r="Q376" i="2"/>
  <c r="E376" i="2"/>
  <c r="C376" i="2"/>
  <c r="AL375" i="2"/>
  <c r="AK375" i="2"/>
  <c r="AA375" i="2"/>
  <c r="Z375" i="2"/>
  <c r="Y375" i="2"/>
  <c r="X375" i="2"/>
  <c r="W375" i="2"/>
  <c r="V375" i="2"/>
  <c r="U375" i="2"/>
  <c r="T375" i="2"/>
  <c r="S375" i="2"/>
  <c r="R375" i="2"/>
  <c r="Q375" i="2"/>
  <c r="E375" i="2"/>
  <c r="C375" i="2"/>
  <c r="AL374" i="2"/>
  <c r="AK374" i="2"/>
  <c r="AA374" i="2"/>
  <c r="Z374" i="2"/>
  <c r="Y374" i="2"/>
  <c r="X374" i="2"/>
  <c r="W374" i="2"/>
  <c r="V374" i="2"/>
  <c r="U374" i="2"/>
  <c r="T374" i="2"/>
  <c r="S374" i="2"/>
  <c r="R374" i="2"/>
  <c r="Q374" i="2"/>
  <c r="E374" i="2"/>
  <c r="C374" i="2"/>
  <c r="AL373" i="2"/>
  <c r="AK373" i="2"/>
  <c r="AA373" i="2"/>
  <c r="Z373" i="2"/>
  <c r="Y373" i="2"/>
  <c r="X373" i="2"/>
  <c r="W373" i="2"/>
  <c r="V373" i="2"/>
  <c r="U373" i="2"/>
  <c r="T373" i="2"/>
  <c r="S373" i="2"/>
  <c r="R373" i="2"/>
  <c r="Q373" i="2"/>
  <c r="E373" i="2"/>
  <c r="C373" i="2"/>
  <c r="AL372" i="2"/>
  <c r="AK372" i="2"/>
  <c r="AA372" i="2"/>
  <c r="Z372" i="2"/>
  <c r="Y372" i="2"/>
  <c r="X372" i="2"/>
  <c r="W372" i="2"/>
  <c r="V372" i="2"/>
  <c r="U372" i="2"/>
  <c r="T372" i="2"/>
  <c r="S372" i="2"/>
  <c r="R372" i="2"/>
  <c r="Q372" i="2"/>
  <c r="E372" i="2"/>
  <c r="C372" i="2"/>
  <c r="AL371" i="2"/>
  <c r="AK371" i="2"/>
  <c r="AA371" i="2"/>
  <c r="Z371" i="2"/>
  <c r="Y371" i="2"/>
  <c r="X371" i="2"/>
  <c r="W371" i="2"/>
  <c r="V371" i="2"/>
  <c r="U371" i="2"/>
  <c r="T371" i="2"/>
  <c r="S371" i="2"/>
  <c r="R371" i="2"/>
  <c r="Q371" i="2"/>
  <c r="E371" i="2"/>
  <c r="C371" i="2"/>
  <c r="AL370" i="2"/>
  <c r="AK370" i="2"/>
  <c r="AA370" i="2"/>
  <c r="Z370" i="2"/>
  <c r="Y370" i="2"/>
  <c r="X370" i="2"/>
  <c r="W370" i="2"/>
  <c r="V370" i="2"/>
  <c r="U370" i="2"/>
  <c r="T370" i="2"/>
  <c r="S370" i="2"/>
  <c r="R370" i="2"/>
  <c r="Q370" i="2"/>
  <c r="E370" i="2"/>
  <c r="C370" i="2"/>
  <c r="AL369" i="2"/>
  <c r="AK369" i="2"/>
  <c r="AA369" i="2"/>
  <c r="Z369" i="2"/>
  <c r="Y369" i="2"/>
  <c r="X369" i="2"/>
  <c r="W369" i="2"/>
  <c r="V369" i="2"/>
  <c r="U369" i="2"/>
  <c r="T369" i="2"/>
  <c r="S369" i="2"/>
  <c r="R369" i="2"/>
  <c r="Q369" i="2"/>
  <c r="E369" i="2"/>
  <c r="C369" i="2"/>
  <c r="AL368" i="2"/>
  <c r="AK368" i="2"/>
  <c r="AA368" i="2"/>
  <c r="Z368" i="2"/>
  <c r="Y368" i="2"/>
  <c r="X368" i="2"/>
  <c r="W368" i="2"/>
  <c r="V368" i="2"/>
  <c r="U368" i="2"/>
  <c r="T368" i="2"/>
  <c r="S368" i="2"/>
  <c r="R368" i="2"/>
  <c r="Q368" i="2"/>
  <c r="E368" i="2"/>
  <c r="C368" i="2"/>
  <c r="AL367" i="2"/>
  <c r="AK367" i="2"/>
  <c r="AA367" i="2"/>
  <c r="Z367" i="2"/>
  <c r="Y367" i="2"/>
  <c r="X367" i="2"/>
  <c r="W367" i="2"/>
  <c r="V367" i="2"/>
  <c r="U367" i="2"/>
  <c r="T367" i="2"/>
  <c r="S367" i="2"/>
  <c r="R367" i="2"/>
  <c r="Q367" i="2"/>
  <c r="E367" i="2"/>
  <c r="C367" i="2"/>
  <c r="AL366" i="2"/>
  <c r="AK366" i="2"/>
  <c r="AA366" i="2"/>
  <c r="Z366" i="2"/>
  <c r="Y366" i="2"/>
  <c r="X366" i="2"/>
  <c r="W366" i="2"/>
  <c r="V366" i="2"/>
  <c r="U366" i="2"/>
  <c r="T366" i="2"/>
  <c r="S366" i="2"/>
  <c r="R366" i="2"/>
  <c r="Q366" i="2"/>
  <c r="E366" i="2"/>
  <c r="C366" i="2"/>
  <c r="AL365" i="2"/>
  <c r="AK365" i="2"/>
  <c r="AA365" i="2"/>
  <c r="Z365" i="2"/>
  <c r="Y365" i="2"/>
  <c r="X365" i="2"/>
  <c r="W365" i="2"/>
  <c r="V365" i="2"/>
  <c r="U365" i="2"/>
  <c r="T365" i="2"/>
  <c r="S365" i="2"/>
  <c r="R365" i="2"/>
  <c r="Q365" i="2"/>
  <c r="E365" i="2"/>
  <c r="C365" i="2"/>
  <c r="AL364" i="2"/>
  <c r="AK364" i="2"/>
  <c r="AA364" i="2"/>
  <c r="Z364" i="2"/>
  <c r="Y364" i="2"/>
  <c r="X364" i="2"/>
  <c r="W364" i="2"/>
  <c r="V364" i="2"/>
  <c r="U364" i="2"/>
  <c r="T364" i="2"/>
  <c r="S364" i="2"/>
  <c r="R364" i="2"/>
  <c r="Q364" i="2"/>
  <c r="E364" i="2"/>
  <c r="C364" i="2"/>
  <c r="AL363" i="2"/>
  <c r="AK363" i="2"/>
  <c r="AA363" i="2"/>
  <c r="Z363" i="2"/>
  <c r="Y363" i="2"/>
  <c r="X363" i="2"/>
  <c r="W363" i="2"/>
  <c r="V363" i="2"/>
  <c r="U363" i="2"/>
  <c r="T363" i="2"/>
  <c r="S363" i="2"/>
  <c r="R363" i="2"/>
  <c r="Q363" i="2"/>
  <c r="E363" i="2"/>
  <c r="C363" i="2"/>
  <c r="AL362" i="2"/>
  <c r="AK362" i="2"/>
  <c r="AA362" i="2"/>
  <c r="Z362" i="2"/>
  <c r="Y362" i="2"/>
  <c r="X362" i="2"/>
  <c r="W362" i="2"/>
  <c r="V362" i="2"/>
  <c r="U362" i="2"/>
  <c r="T362" i="2"/>
  <c r="S362" i="2"/>
  <c r="R362" i="2"/>
  <c r="Q362" i="2"/>
  <c r="E362" i="2"/>
  <c r="C362" i="2"/>
  <c r="AL361" i="2"/>
  <c r="AK361" i="2"/>
  <c r="AA361" i="2"/>
  <c r="Z361" i="2"/>
  <c r="Y361" i="2"/>
  <c r="X361" i="2"/>
  <c r="W361" i="2"/>
  <c r="V361" i="2"/>
  <c r="U361" i="2"/>
  <c r="T361" i="2"/>
  <c r="S361" i="2"/>
  <c r="R361" i="2"/>
  <c r="Q361" i="2"/>
  <c r="E361" i="2"/>
  <c r="C361" i="2"/>
  <c r="AL360" i="2"/>
  <c r="AK360" i="2"/>
  <c r="AA360" i="2"/>
  <c r="Z360" i="2"/>
  <c r="Y360" i="2"/>
  <c r="X360" i="2"/>
  <c r="W360" i="2"/>
  <c r="V360" i="2"/>
  <c r="U360" i="2"/>
  <c r="T360" i="2"/>
  <c r="S360" i="2"/>
  <c r="R360" i="2"/>
  <c r="Q360" i="2"/>
  <c r="E360" i="2"/>
  <c r="C360" i="2"/>
  <c r="AL359" i="2"/>
  <c r="AK359" i="2"/>
  <c r="AA359" i="2"/>
  <c r="Z359" i="2"/>
  <c r="Y359" i="2"/>
  <c r="X359" i="2"/>
  <c r="W359" i="2"/>
  <c r="V359" i="2"/>
  <c r="U359" i="2"/>
  <c r="T359" i="2"/>
  <c r="S359" i="2"/>
  <c r="R359" i="2"/>
  <c r="Q359" i="2"/>
  <c r="E359" i="2"/>
  <c r="C359" i="2"/>
  <c r="AL358" i="2"/>
  <c r="AK358" i="2"/>
  <c r="AA358" i="2"/>
  <c r="Z358" i="2"/>
  <c r="Y358" i="2"/>
  <c r="X358" i="2"/>
  <c r="W358" i="2"/>
  <c r="V358" i="2"/>
  <c r="U358" i="2"/>
  <c r="T358" i="2"/>
  <c r="S358" i="2"/>
  <c r="R358" i="2"/>
  <c r="Q358" i="2"/>
  <c r="E358" i="2"/>
  <c r="C358" i="2"/>
  <c r="AL357" i="2"/>
  <c r="AK357" i="2"/>
  <c r="AA357" i="2"/>
  <c r="Z357" i="2"/>
  <c r="Y357" i="2"/>
  <c r="X357" i="2"/>
  <c r="W357" i="2"/>
  <c r="V357" i="2"/>
  <c r="U357" i="2"/>
  <c r="T357" i="2"/>
  <c r="S357" i="2"/>
  <c r="R357" i="2"/>
  <c r="Q357" i="2"/>
  <c r="E357" i="2"/>
  <c r="C357" i="2"/>
  <c r="AL356" i="2"/>
  <c r="AK356" i="2"/>
  <c r="AA356" i="2"/>
  <c r="Z356" i="2"/>
  <c r="Y356" i="2"/>
  <c r="X356" i="2"/>
  <c r="W356" i="2"/>
  <c r="V356" i="2"/>
  <c r="U356" i="2"/>
  <c r="T356" i="2"/>
  <c r="S356" i="2"/>
  <c r="R356" i="2"/>
  <c r="Q356" i="2"/>
  <c r="E356" i="2"/>
  <c r="C356" i="2"/>
  <c r="AL355" i="2"/>
  <c r="AK355" i="2"/>
  <c r="AA355" i="2"/>
  <c r="Z355" i="2"/>
  <c r="Y355" i="2"/>
  <c r="X355" i="2"/>
  <c r="W355" i="2"/>
  <c r="V355" i="2"/>
  <c r="U355" i="2"/>
  <c r="T355" i="2"/>
  <c r="S355" i="2"/>
  <c r="R355" i="2"/>
  <c r="Q355" i="2"/>
  <c r="E355" i="2"/>
  <c r="C355" i="2"/>
  <c r="AL354" i="2"/>
  <c r="AK354" i="2"/>
  <c r="AA354" i="2"/>
  <c r="Z354" i="2"/>
  <c r="Y354" i="2"/>
  <c r="X354" i="2"/>
  <c r="W354" i="2"/>
  <c r="V354" i="2"/>
  <c r="U354" i="2"/>
  <c r="T354" i="2"/>
  <c r="S354" i="2"/>
  <c r="R354" i="2"/>
  <c r="Q354" i="2"/>
  <c r="E354" i="2"/>
  <c r="C354" i="2"/>
  <c r="AL353" i="2"/>
  <c r="AK353" i="2"/>
  <c r="AA353" i="2"/>
  <c r="Z353" i="2"/>
  <c r="Y353" i="2"/>
  <c r="X353" i="2"/>
  <c r="W353" i="2"/>
  <c r="V353" i="2"/>
  <c r="U353" i="2"/>
  <c r="T353" i="2"/>
  <c r="S353" i="2"/>
  <c r="R353" i="2"/>
  <c r="Q353" i="2"/>
  <c r="E353" i="2"/>
  <c r="C353" i="2"/>
  <c r="AL352" i="2"/>
  <c r="AK352" i="2"/>
  <c r="AA352" i="2"/>
  <c r="Z352" i="2"/>
  <c r="Y352" i="2"/>
  <c r="X352" i="2"/>
  <c r="W352" i="2"/>
  <c r="V352" i="2"/>
  <c r="U352" i="2"/>
  <c r="T352" i="2"/>
  <c r="S352" i="2"/>
  <c r="R352" i="2"/>
  <c r="Q352" i="2"/>
  <c r="E352" i="2"/>
  <c r="C352" i="2"/>
  <c r="AL351" i="2"/>
  <c r="AK351" i="2"/>
  <c r="AA351" i="2"/>
  <c r="Z351" i="2"/>
  <c r="Y351" i="2"/>
  <c r="X351" i="2"/>
  <c r="W351" i="2"/>
  <c r="V351" i="2"/>
  <c r="U351" i="2"/>
  <c r="T351" i="2"/>
  <c r="S351" i="2"/>
  <c r="R351" i="2"/>
  <c r="Q351" i="2"/>
  <c r="E351" i="2"/>
  <c r="C351" i="2"/>
  <c r="AL350" i="2"/>
  <c r="AK350" i="2"/>
  <c r="AA350" i="2"/>
  <c r="Z350" i="2"/>
  <c r="Y350" i="2"/>
  <c r="X350" i="2"/>
  <c r="W350" i="2"/>
  <c r="V350" i="2"/>
  <c r="U350" i="2"/>
  <c r="T350" i="2"/>
  <c r="S350" i="2"/>
  <c r="R350" i="2"/>
  <c r="Q350" i="2"/>
  <c r="E350" i="2"/>
  <c r="C350" i="2"/>
  <c r="AL349" i="2"/>
  <c r="AK349" i="2"/>
  <c r="AA349" i="2"/>
  <c r="Z349" i="2"/>
  <c r="Y349" i="2"/>
  <c r="X349" i="2"/>
  <c r="W349" i="2"/>
  <c r="V349" i="2"/>
  <c r="U349" i="2"/>
  <c r="T349" i="2"/>
  <c r="S349" i="2"/>
  <c r="R349" i="2"/>
  <c r="Q349" i="2"/>
  <c r="E349" i="2"/>
  <c r="C349" i="2"/>
  <c r="AL348" i="2"/>
  <c r="AK348" i="2"/>
  <c r="AA348" i="2"/>
  <c r="Z348" i="2"/>
  <c r="Y348" i="2"/>
  <c r="X348" i="2"/>
  <c r="W348" i="2"/>
  <c r="V348" i="2"/>
  <c r="U348" i="2"/>
  <c r="T348" i="2"/>
  <c r="S348" i="2"/>
  <c r="R348" i="2"/>
  <c r="Q348" i="2"/>
  <c r="E348" i="2"/>
  <c r="C348" i="2"/>
  <c r="AL347" i="2"/>
  <c r="AK347" i="2"/>
  <c r="AA347" i="2"/>
  <c r="Z347" i="2"/>
  <c r="Y347" i="2"/>
  <c r="X347" i="2"/>
  <c r="W347" i="2"/>
  <c r="V347" i="2"/>
  <c r="U347" i="2"/>
  <c r="T347" i="2"/>
  <c r="S347" i="2"/>
  <c r="R347" i="2"/>
  <c r="Q347" i="2"/>
  <c r="E347" i="2"/>
  <c r="C347" i="2"/>
  <c r="AL346" i="2"/>
  <c r="AK346" i="2"/>
  <c r="AA346" i="2"/>
  <c r="Z346" i="2"/>
  <c r="Y346" i="2"/>
  <c r="X346" i="2"/>
  <c r="W346" i="2"/>
  <c r="V346" i="2"/>
  <c r="U346" i="2"/>
  <c r="T346" i="2"/>
  <c r="S346" i="2"/>
  <c r="R346" i="2"/>
  <c r="Q346" i="2"/>
  <c r="E346" i="2"/>
  <c r="C346" i="2"/>
  <c r="AL345" i="2"/>
  <c r="AK345" i="2"/>
  <c r="AA345" i="2"/>
  <c r="Z345" i="2"/>
  <c r="Y345" i="2"/>
  <c r="X345" i="2"/>
  <c r="W345" i="2"/>
  <c r="V345" i="2"/>
  <c r="U345" i="2"/>
  <c r="T345" i="2"/>
  <c r="S345" i="2"/>
  <c r="R345" i="2"/>
  <c r="Q345" i="2"/>
  <c r="E345" i="2"/>
  <c r="C345" i="2"/>
  <c r="AL344" i="2"/>
  <c r="AK344" i="2"/>
  <c r="AA344" i="2"/>
  <c r="Z344" i="2"/>
  <c r="Y344" i="2"/>
  <c r="X344" i="2"/>
  <c r="W344" i="2"/>
  <c r="V344" i="2"/>
  <c r="U344" i="2"/>
  <c r="T344" i="2"/>
  <c r="S344" i="2"/>
  <c r="R344" i="2"/>
  <c r="Q344" i="2"/>
  <c r="E344" i="2"/>
  <c r="C344" i="2"/>
  <c r="AL343" i="2"/>
  <c r="AK343" i="2"/>
  <c r="AA343" i="2"/>
  <c r="Z343" i="2"/>
  <c r="Y343" i="2"/>
  <c r="X343" i="2"/>
  <c r="W343" i="2"/>
  <c r="V343" i="2"/>
  <c r="U343" i="2"/>
  <c r="T343" i="2"/>
  <c r="S343" i="2"/>
  <c r="R343" i="2"/>
  <c r="Q343" i="2"/>
  <c r="E343" i="2"/>
  <c r="C343" i="2"/>
  <c r="AL342" i="2"/>
  <c r="AK342" i="2"/>
  <c r="AA342" i="2"/>
  <c r="Z342" i="2"/>
  <c r="Y342" i="2"/>
  <c r="X342" i="2"/>
  <c r="W342" i="2"/>
  <c r="V342" i="2"/>
  <c r="U342" i="2"/>
  <c r="T342" i="2"/>
  <c r="S342" i="2"/>
  <c r="R342" i="2"/>
  <c r="Q342" i="2"/>
  <c r="E342" i="2"/>
  <c r="C342" i="2"/>
  <c r="AL341" i="2"/>
  <c r="AK341" i="2"/>
  <c r="AA341" i="2"/>
  <c r="Z341" i="2"/>
  <c r="Y341" i="2"/>
  <c r="X341" i="2"/>
  <c r="W341" i="2"/>
  <c r="V341" i="2"/>
  <c r="U341" i="2"/>
  <c r="T341" i="2"/>
  <c r="S341" i="2"/>
  <c r="R341" i="2"/>
  <c r="Q341" i="2"/>
  <c r="E341" i="2"/>
  <c r="C341" i="2"/>
  <c r="AL340" i="2"/>
  <c r="AK340" i="2"/>
  <c r="AA340" i="2"/>
  <c r="Z340" i="2"/>
  <c r="Y340" i="2"/>
  <c r="X340" i="2"/>
  <c r="W340" i="2"/>
  <c r="V340" i="2"/>
  <c r="U340" i="2"/>
  <c r="T340" i="2"/>
  <c r="S340" i="2"/>
  <c r="R340" i="2"/>
  <c r="Q340" i="2"/>
  <c r="E340" i="2"/>
  <c r="C340" i="2"/>
  <c r="AL339" i="2"/>
  <c r="AK339" i="2"/>
  <c r="AA339" i="2"/>
  <c r="Z339" i="2"/>
  <c r="Y339" i="2"/>
  <c r="X339" i="2"/>
  <c r="W339" i="2"/>
  <c r="V339" i="2"/>
  <c r="U339" i="2"/>
  <c r="T339" i="2"/>
  <c r="S339" i="2"/>
  <c r="R339" i="2"/>
  <c r="Q339" i="2"/>
  <c r="E339" i="2"/>
  <c r="C339" i="2"/>
  <c r="AL338" i="2"/>
  <c r="AK338" i="2"/>
  <c r="AA338" i="2"/>
  <c r="Z338" i="2"/>
  <c r="Y338" i="2"/>
  <c r="X338" i="2"/>
  <c r="W338" i="2"/>
  <c r="V338" i="2"/>
  <c r="U338" i="2"/>
  <c r="T338" i="2"/>
  <c r="S338" i="2"/>
  <c r="R338" i="2"/>
  <c r="Q338" i="2"/>
  <c r="E338" i="2"/>
  <c r="C338" i="2"/>
  <c r="AL337" i="2"/>
  <c r="AK337" i="2"/>
  <c r="AA337" i="2"/>
  <c r="Z337" i="2"/>
  <c r="Y337" i="2"/>
  <c r="X337" i="2"/>
  <c r="W337" i="2"/>
  <c r="V337" i="2"/>
  <c r="U337" i="2"/>
  <c r="T337" i="2"/>
  <c r="S337" i="2"/>
  <c r="R337" i="2"/>
  <c r="Q337" i="2"/>
  <c r="E337" i="2"/>
  <c r="C337" i="2"/>
  <c r="AL336" i="2"/>
  <c r="AK336" i="2"/>
  <c r="AA336" i="2"/>
  <c r="Z336" i="2"/>
  <c r="Y336" i="2"/>
  <c r="X336" i="2"/>
  <c r="W336" i="2"/>
  <c r="V336" i="2"/>
  <c r="U336" i="2"/>
  <c r="T336" i="2"/>
  <c r="S336" i="2"/>
  <c r="R336" i="2"/>
  <c r="Q336" i="2"/>
  <c r="E336" i="2"/>
  <c r="C336" i="2"/>
  <c r="AL335" i="2"/>
  <c r="AK335" i="2"/>
  <c r="AA335" i="2"/>
  <c r="Z335" i="2"/>
  <c r="Y335" i="2"/>
  <c r="X335" i="2"/>
  <c r="W335" i="2"/>
  <c r="V335" i="2"/>
  <c r="U335" i="2"/>
  <c r="T335" i="2"/>
  <c r="S335" i="2"/>
  <c r="R335" i="2"/>
  <c r="Q335" i="2"/>
  <c r="E335" i="2"/>
  <c r="C335" i="2"/>
  <c r="AL334" i="2"/>
  <c r="AK334" i="2"/>
  <c r="AA334" i="2"/>
  <c r="Z334" i="2"/>
  <c r="Y334" i="2"/>
  <c r="X334" i="2"/>
  <c r="W334" i="2"/>
  <c r="V334" i="2"/>
  <c r="U334" i="2"/>
  <c r="T334" i="2"/>
  <c r="S334" i="2"/>
  <c r="R334" i="2"/>
  <c r="Q334" i="2"/>
  <c r="E334" i="2"/>
  <c r="C334" i="2"/>
  <c r="AL333" i="2"/>
  <c r="AK333" i="2"/>
  <c r="AA333" i="2"/>
  <c r="Z333" i="2"/>
  <c r="Y333" i="2"/>
  <c r="X333" i="2"/>
  <c r="W333" i="2"/>
  <c r="V333" i="2"/>
  <c r="U333" i="2"/>
  <c r="T333" i="2"/>
  <c r="S333" i="2"/>
  <c r="R333" i="2"/>
  <c r="Q333" i="2"/>
  <c r="E333" i="2"/>
  <c r="C333" i="2"/>
  <c r="AL332" i="2"/>
  <c r="AK332" i="2"/>
  <c r="AA332" i="2"/>
  <c r="Z332" i="2"/>
  <c r="Y332" i="2"/>
  <c r="X332" i="2"/>
  <c r="W332" i="2"/>
  <c r="V332" i="2"/>
  <c r="U332" i="2"/>
  <c r="T332" i="2"/>
  <c r="S332" i="2"/>
  <c r="R332" i="2"/>
  <c r="Q332" i="2"/>
  <c r="E332" i="2"/>
  <c r="C332" i="2"/>
  <c r="AL331" i="2"/>
  <c r="AK331" i="2"/>
  <c r="AA331" i="2"/>
  <c r="Z331" i="2"/>
  <c r="Y331" i="2"/>
  <c r="X331" i="2"/>
  <c r="W331" i="2"/>
  <c r="V331" i="2"/>
  <c r="U331" i="2"/>
  <c r="T331" i="2"/>
  <c r="S331" i="2"/>
  <c r="R331" i="2"/>
  <c r="Q331" i="2"/>
  <c r="E331" i="2"/>
  <c r="C331" i="2"/>
  <c r="AL330" i="2"/>
  <c r="AK330" i="2"/>
  <c r="AA330" i="2"/>
  <c r="Z330" i="2"/>
  <c r="Y330" i="2"/>
  <c r="X330" i="2"/>
  <c r="W330" i="2"/>
  <c r="V330" i="2"/>
  <c r="U330" i="2"/>
  <c r="T330" i="2"/>
  <c r="S330" i="2"/>
  <c r="R330" i="2"/>
  <c r="Q330" i="2"/>
  <c r="E330" i="2"/>
  <c r="C330" i="2"/>
  <c r="AL329" i="2"/>
  <c r="AK329" i="2"/>
  <c r="AA329" i="2"/>
  <c r="Z329" i="2"/>
  <c r="Y329" i="2"/>
  <c r="X329" i="2"/>
  <c r="W329" i="2"/>
  <c r="V329" i="2"/>
  <c r="U329" i="2"/>
  <c r="T329" i="2"/>
  <c r="S329" i="2"/>
  <c r="R329" i="2"/>
  <c r="Q329" i="2"/>
  <c r="E329" i="2"/>
  <c r="C329" i="2"/>
  <c r="AL328" i="2"/>
  <c r="AK328" i="2"/>
  <c r="AA328" i="2"/>
  <c r="Z328" i="2"/>
  <c r="Y328" i="2"/>
  <c r="X328" i="2"/>
  <c r="W328" i="2"/>
  <c r="V328" i="2"/>
  <c r="U328" i="2"/>
  <c r="T328" i="2"/>
  <c r="S328" i="2"/>
  <c r="R328" i="2"/>
  <c r="Q328" i="2"/>
  <c r="E328" i="2"/>
  <c r="C328" i="2"/>
  <c r="AL327" i="2"/>
  <c r="AK327" i="2"/>
  <c r="AA327" i="2"/>
  <c r="Z327" i="2"/>
  <c r="Y327" i="2"/>
  <c r="X327" i="2"/>
  <c r="W327" i="2"/>
  <c r="V327" i="2"/>
  <c r="U327" i="2"/>
  <c r="T327" i="2"/>
  <c r="S327" i="2"/>
  <c r="R327" i="2"/>
  <c r="Q327" i="2"/>
  <c r="E327" i="2"/>
  <c r="C327" i="2"/>
  <c r="AL326" i="2"/>
  <c r="AK326" i="2"/>
  <c r="AA326" i="2"/>
  <c r="Z326" i="2"/>
  <c r="Y326" i="2"/>
  <c r="X326" i="2"/>
  <c r="W326" i="2"/>
  <c r="V326" i="2"/>
  <c r="U326" i="2"/>
  <c r="T326" i="2"/>
  <c r="S326" i="2"/>
  <c r="R326" i="2"/>
  <c r="Q326" i="2"/>
  <c r="E326" i="2"/>
  <c r="C326" i="2"/>
  <c r="AL325" i="2"/>
  <c r="AK325" i="2"/>
  <c r="AA325" i="2"/>
  <c r="Z325" i="2"/>
  <c r="Y325" i="2"/>
  <c r="X325" i="2"/>
  <c r="W325" i="2"/>
  <c r="V325" i="2"/>
  <c r="U325" i="2"/>
  <c r="T325" i="2"/>
  <c r="S325" i="2"/>
  <c r="R325" i="2"/>
  <c r="Q325" i="2"/>
  <c r="E325" i="2"/>
  <c r="C325" i="2"/>
  <c r="AL324" i="2"/>
  <c r="AK324" i="2"/>
  <c r="AA324" i="2"/>
  <c r="Z324" i="2"/>
  <c r="Y324" i="2"/>
  <c r="X324" i="2"/>
  <c r="W324" i="2"/>
  <c r="V324" i="2"/>
  <c r="U324" i="2"/>
  <c r="T324" i="2"/>
  <c r="S324" i="2"/>
  <c r="R324" i="2"/>
  <c r="Q324" i="2"/>
  <c r="E324" i="2"/>
  <c r="C324" i="2"/>
  <c r="AL323" i="2"/>
  <c r="AK323" i="2"/>
  <c r="AA323" i="2"/>
  <c r="Z323" i="2"/>
  <c r="Y323" i="2"/>
  <c r="X323" i="2"/>
  <c r="W323" i="2"/>
  <c r="V323" i="2"/>
  <c r="U323" i="2"/>
  <c r="T323" i="2"/>
  <c r="S323" i="2"/>
  <c r="R323" i="2"/>
  <c r="Q323" i="2"/>
  <c r="E323" i="2"/>
  <c r="C323" i="2"/>
  <c r="AL322" i="2"/>
  <c r="AK322" i="2"/>
  <c r="AA322" i="2"/>
  <c r="Z322" i="2"/>
  <c r="Y322" i="2"/>
  <c r="X322" i="2"/>
  <c r="W322" i="2"/>
  <c r="V322" i="2"/>
  <c r="U322" i="2"/>
  <c r="T322" i="2"/>
  <c r="S322" i="2"/>
  <c r="R322" i="2"/>
  <c r="Q322" i="2"/>
  <c r="E322" i="2"/>
  <c r="C322" i="2"/>
  <c r="AL321" i="2"/>
  <c r="AK321" i="2"/>
  <c r="AA321" i="2"/>
  <c r="Z321" i="2"/>
  <c r="Y321" i="2"/>
  <c r="X321" i="2"/>
  <c r="W321" i="2"/>
  <c r="V321" i="2"/>
  <c r="U321" i="2"/>
  <c r="T321" i="2"/>
  <c r="S321" i="2"/>
  <c r="R321" i="2"/>
  <c r="Q321" i="2"/>
  <c r="E321" i="2"/>
  <c r="C321" i="2"/>
  <c r="AL320" i="2"/>
  <c r="AK320" i="2"/>
  <c r="AA320" i="2"/>
  <c r="Z320" i="2"/>
  <c r="Y320" i="2"/>
  <c r="X320" i="2"/>
  <c r="W320" i="2"/>
  <c r="V320" i="2"/>
  <c r="U320" i="2"/>
  <c r="T320" i="2"/>
  <c r="S320" i="2"/>
  <c r="R320" i="2"/>
  <c r="Q320" i="2"/>
  <c r="E320" i="2"/>
  <c r="C320" i="2"/>
  <c r="AL319" i="2"/>
  <c r="AK319" i="2"/>
  <c r="AA319" i="2"/>
  <c r="Z319" i="2"/>
  <c r="Y319" i="2"/>
  <c r="X319" i="2"/>
  <c r="W319" i="2"/>
  <c r="V319" i="2"/>
  <c r="U319" i="2"/>
  <c r="T319" i="2"/>
  <c r="S319" i="2"/>
  <c r="R319" i="2"/>
  <c r="Q319" i="2"/>
  <c r="E319" i="2"/>
  <c r="C319" i="2"/>
  <c r="AL318" i="2"/>
  <c r="AK318" i="2"/>
  <c r="AA318" i="2"/>
  <c r="Z318" i="2"/>
  <c r="Y318" i="2"/>
  <c r="X318" i="2"/>
  <c r="W318" i="2"/>
  <c r="V318" i="2"/>
  <c r="U318" i="2"/>
  <c r="T318" i="2"/>
  <c r="S318" i="2"/>
  <c r="R318" i="2"/>
  <c r="Q318" i="2"/>
  <c r="E318" i="2"/>
  <c r="C318" i="2"/>
  <c r="AL317" i="2"/>
  <c r="AK317" i="2"/>
  <c r="AA317" i="2"/>
  <c r="Z317" i="2"/>
  <c r="Y317" i="2"/>
  <c r="X317" i="2"/>
  <c r="W317" i="2"/>
  <c r="V317" i="2"/>
  <c r="U317" i="2"/>
  <c r="T317" i="2"/>
  <c r="S317" i="2"/>
  <c r="R317" i="2"/>
  <c r="Q317" i="2"/>
  <c r="E317" i="2"/>
  <c r="C317" i="2"/>
  <c r="AL316" i="2"/>
  <c r="AK316" i="2"/>
  <c r="AA316" i="2"/>
  <c r="Z316" i="2"/>
  <c r="Y316" i="2"/>
  <c r="X316" i="2"/>
  <c r="W316" i="2"/>
  <c r="V316" i="2"/>
  <c r="U316" i="2"/>
  <c r="T316" i="2"/>
  <c r="S316" i="2"/>
  <c r="R316" i="2"/>
  <c r="Q316" i="2"/>
  <c r="E316" i="2"/>
  <c r="C316" i="2"/>
  <c r="AL315" i="2"/>
  <c r="AK315" i="2"/>
  <c r="AA315" i="2"/>
  <c r="Z315" i="2"/>
  <c r="Y315" i="2"/>
  <c r="X315" i="2"/>
  <c r="W315" i="2"/>
  <c r="V315" i="2"/>
  <c r="U315" i="2"/>
  <c r="T315" i="2"/>
  <c r="S315" i="2"/>
  <c r="R315" i="2"/>
  <c r="Q315" i="2"/>
  <c r="E315" i="2"/>
  <c r="C315" i="2"/>
  <c r="AL314" i="2"/>
  <c r="AK314" i="2"/>
  <c r="AA314" i="2"/>
  <c r="Z314" i="2"/>
  <c r="Y314" i="2"/>
  <c r="X314" i="2"/>
  <c r="W314" i="2"/>
  <c r="V314" i="2"/>
  <c r="U314" i="2"/>
  <c r="T314" i="2"/>
  <c r="S314" i="2"/>
  <c r="R314" i="2"/>
  <c r="Q314" i="2"/>
  <c r="E314" i="2"/>
  <c r="C314" i="2"/>
  <c r="AL313" i="2"/>
  <c r="AK313" i="2"/>
  <c r="AA313" i="2"/>
  <c r="Z313" i="2"/>
  <c r="Y313" i="2"/>
  <c r="X313" i="2"/>
  <c r="W313" i="2"/>
  <c r="V313" i="2"/>
  <c r="U313" i="2"/>
  <c r="T313" i="2"/>
  <c r="S313" i="2"/>
  <c r="R313" i="2"/>
  <c r="Q313" i="2"/>
  <c r="E313" i="2"/>
  <c r="C313" i="2"/>
  <c r="AL312" i="2"/>
  <c r="AK312" i="2"/>
  <c r="AA312" i="2"/>
  <c r="Z312" i="2"/>
  <c r="Y312" i="2"/>
  <c r="X312" i="2"/>
  <c r="W312" i="2"/>
  <c r="V312" i="2"/>
  <c r="U312" i="2"/>
  <c r="T312" i="2"/>
  <c r="S312" i="2"/>
  <c r="R312" i="2"/>
  <c r="Q312" i="2"/>
  <c r="E312" i="2"/>
  <c r="C312" i="2"/>
  <c r="AL311" i="2"/>
  <c r="AK311" i="2"/>
  <c r="AA311" i="2"/>
  <c r="Z311" i="2"/>
  <c r="Y311" i="2"/>
  <c r="X311" i="2"/>
  <c r="W311" i="2"/>
  <c r="V311" i="2"/>
  <c r="U311" i="2"/>
  <c r="T311" i="2"/>
  <c r="S311" i="2"/>
  <c r="R311" i="2"/>
  <c r="Q311" i="2"/>
  <c r="E311" i="2"/>
  <c r="C311" i="2"/>
  <c r="AL310" i="2"/>
  <c r="AK310" i="2"/>
  <c r="AA310" i="2"/>
  <c r="Z310" i="2"/>
  <c r="Y310" i="2"/>
  <c r="X310" i="2"/>
  <c r="W310" i="2"/>
  <c r="V310" i="2"/>
  <c r="U310" i="2"/>
  <c r="T310" i="2"/>
  <c r="S310" i="2"/>
  <c r="R310" i="2"/>
  <c r="Q310" i="2"/>
  <c r="E310" i="2"/>
  <c r="C310" i="2"/>
  <c r="AL309" i="2"/>
  <c r="AK309" i="2"/>
  <c r="AA309" i="2"/>
  <c r="Z309" i="2"/>
  <c r="Y309" i="2"/>
  <c r="X309" i="2"/>
  <c r="W309" i="2"/>
  <c r="V309" i="2"/>
  <c r="U309" i="2"/>
  <c r="T309" i="2"/>
  <c r="S309" i="2"/>
  <c r="R309" i="2"/>
  <c r="Q309" i="2"/>
  <c r="E309" i="2"/>
  <c r="C309" i="2"/>
  <c r="AL308" i="2"/>
  <c r="AK308" i="2"/>
  <c r="AA308" i="2"/>
  <c r="Z308" i="2"/>
  <c r="Y308" i="2"/>
  <c r="X308" i="2"/>
  <c r="W308" i="2"/>
  <c r="V308" i="2"/>
  <c r="U308" i="2"/>
  <c r="T308" i="2"/>
  <c r="S308" i="2"/>
  <c r="R308" i="2"/>
  <c r="Q308" i="2"/>
  <c r="E308" i="2"/>
  <c r="C308" i="2"/>
  <c r="AL307" i="2"/>
  <c r="AK307" i="2"/>
  <c r="AA307" i="2"/>
  <c r="Z307" i="2"/>
  <c r="Y307" i="2"/>
  <c r="X307" i="2"/>
  <c r="W307" i="2"/>
  <c r="V307" i="2"/>
  <c r="U307" i="2"/>
  <c r="T307" i="2"/>
  <c r="S307" i="2"/>
  <c r="R307" i="2"/>
  <c r="Q307" i="2"/>
  <c r="E307" i="2"/>
  <c r="C307" i="2"/>
  <c r="AL306" i="2"/>
  <c r="AK306" i="2"/>
  <c r="AA306" i="2"/>
  <c r="Z306" i="2"/>
  <c r="Y306" i="2"/>
  <c r="X306" i="2"/>
  <c r="W306" i="2"/>
  <c r="V306" i="2"/>
  <c r="U306" i="2"/>
  <c r="T306" i="2"/>
  <c r="S306" i="2"/>
  <c r="R306" i="2"/>
  <c r="Q306" i="2"/>
  <c r="E306" i="2"/>
  <c r="C306" i="2"/>
  <c r="AL305" i="2"/>
  <c r="AK305" i="2"/>
  <c r="AA305" i="2"/>
  <c r="Z305" i="2"/>
  <c r="Y305" i="2"/>
  <c r="X305" i="2"/>
  <c r="W305" i="2"/>
  <c r="V305" i="2"/>
  <c r="U305" i="2"/>
  <c r="T305" i="2"/>
  <c r="S305" i="2"/>
  <c r="R305" i="2"/>
  <c r="Q305" i="2"/>
  <c r="E305" i="2"/>
  <c r="C305" i="2"/>
  <c r="AL304" i="2"/>
  <c r="AK304" i="2"/>
  <c r="AA304" i="2"/>
  <c r="Z304" i="2"/>
  <c r="Y304" i="2"/>
  <c r="X304" i="2"/>
  <c r="W304" i="2"/>
  <c r="V304" i="2"/>
  <c r="U304" i="2"/>
  <c r="T304" i="2"/>
  <c r="S304" i="2"/>
  <c r="R304" i="2"/>
  <c r="Q304" i="2"/>
  <c r="E304" i="2"/>
  <c r="C304" i="2"/>
  <c r="AL302" i="2"/>
  <c r="AK302" i="2"/>
  <c r="AA302" i="2"/>
  <c r="Z302" i="2"/>
  <c r="Y302" i="2"/>
  <c r="X302" i="2"/>
  <c r="W302" i="2"/>
  <c r="V302" i="2"/>
  <c r="U302" i="2"/>
  <c r="T302" i="2"/>
  <c r="S302" i="2"/>
  <c r="R302" i="2"/>
  <c r="Q302" i="2"/>
  <c r="E302" i="2"/>
  <c r="C302" i="2"/>
  <c r="AL301" i="2"/>
  <c r="AK301" i="2"/>
  <c r="AA301" i="2"/>
  <c r="Z301" i="2"/>
  <c r="Y301" i="2"/>
  <c r="X301" i="2"/>
  <c r="W301" i="2"/>
  <c r="V301" i="2"/>
  <c r="U301" i="2"/>
  <c r="T301" i="2"/>
  <c r="S301" i="2"/>
  <c r="R301" i="2"/>
  <c r="Q301" i="2"/>
  <c r="E301" i="2"/>
  <c r="C301" i="2"/>
  <c r="AL300" i="2"/>
  <c r="AK300" i="2"/>
  <c r="AA300" i="2"/>
  <c r="Z300" i="2"/>
  <c r="Y300" i="2"/>
  <c r="X300" i="2"/>
  <c r="W300" i="2"/>
  <c r="V300" i="2"/>
  <c r="U300" i="2"/>
  <c r="T300" i="2"/>
  <c r="S300" i="2"/>
  <c r="R300" i="2"/>
  <c r="Q300" i="2"/>
  <c r="E300" i="2"/>
  <c r="C300" i="2"/>
  <c r="AL299" i="2"/>
  <c r="AK299" i="2"/>
  <c r="AA299" i="2"/>
  <c r="Z299" i="2"/>
  <c r="Y299" i="2"/>
  <c r="X299" i="2"/>
  <c r="W299" i="2"/>
  <c r="V299" i="2"/>
  <c r="U299" i="2"/>
  <c r="T299" i="2"/>
  <c r="S299" i="2"/>
  <c r="R299" i="2"/>
  <c r="Q299" i="2"/>
  <c r="E299" i="2"/>
  <c r="C299" i="2"/>
  <c r="AL298" i="2"/>
  <c r="AK298" i="2"/>
  <c r="AA298" i="2"/>
  <c r="Z298" i="2"/>
  <c r="Y298" i="2"/>
  <c r="X298" i="2"/>
  <c r="W298" i="2"/>
  <c r="V298" i="2"/>
  <c r="U298" i="2"/>
  <c r="T298" i="2"/>
  <c r="S298" i="2"/>
  <c r="R298" i="2"/>
  <c r="Q298" i="2"/>
  <c r="E298" i="2"/>
  <c r="C298" i="2"/>
  <c r="AL297" i="2"/>
  <c r="AK297" i="2"/>
  <c r="AA297" i="2"/>
  <c r="Z297" i="2"/>
  <c r="Y297" i="2"/>
  <c r="X297" i="2"/>
  <c r="W297" i="2"/>
  <c r="V297" i="2"/>
  <c r="U297" i="2"/>
  <c r="T297" i="2"/>
  <c r="S297" i="2"/>
  <c r="R297" i="2"/>
  <c r="Q297" i="2"/>
  <c r="E297" i="2"/>
  <c r="C297" i="2"/>
  <c r="AL296" i="2"/>
  <c r="AK296" i="2"/>
  <c r="AA296" i="2"/>
  <c r="Z296" i="2"/>
  <c r="Y296" i="2"/>
  <c r="X296" i="2"/>
  <c r="W296" i="2"/>
  <c r="V296" i="2"/>
  <c r="U296" i="2"/>
  <c r="T296" i="2"/>
  <c r="S296" i="2"/>
  <c r="R296" i="2"/>
  <c r="Q296" i="2"/>
  <c r="E296" i="2"/>
  <c r="C296" i="2"/>
  <c r="AL295" i="2"/>
  <c r="AK295" i="2"/>
  <c r="AA295" i="2"/>
  <c r="Z295" i="2"/>
  <c r="Y295" i="2"/>
  <c r="X295" i="2"/>
  <c r="W295" i="2"/>
  <c r="V295" i="2"/>
  <c r="U295" i="2"/>
  <c r="T295" i="2"/>
  <c r="S295" i="2"/>
  <c r="R295" i="2"/>
  <c r="Q295" i="2"/>
  <c r="E295" i="2"/>
  <c r="C295" i="2"/>
  <c r="AL294" i="2"/>
  <c r="AK294" i="2"/>
  <c r="AA294" i="2"/>
  <c r="Z294" i="2"/>
  <c r="Y294" i="2"/>
  <c r="X294" i="2"/>
  <c r="W294" i="2"/>
  <c r="V294" i="2"/>
  <c r="U294" i="2"/>
  <c r="T294" i="2"/>
  <c r="S294" i="2"/>
  <c r="R294" i="2"/>
  <c r="Q294" i="2"/>
  <c r="E294" i="2"/>
  <c r="C294" i="2"/>
  <c r="AL293" i="2"/>
  <c r="AK293" i="2"/>
  <c r="AA293" i="2"/>
  <c r="Z293" i="2"/>
  <c r="Y293" i="2"/>
  <c r="X293" i="2"/>
  <c r="W293" i="2"/>
  <c r="V293" i="2"/>
  <c r="U293" i="2"/>
  <c r="T293" i="2"/>
  <c r="S293" i="2"/>
  <c r="R293" i="2"/>
  <c r="Q293" i="2"/>
  <c r="E293" i="2"/>
  <c r="C293" i="2"/>
  <c r="AL292" i="2"/>
  <c r="AK292" i="2"/>
  <c r="AA292" i="2"/>
  <c r="Z292" i="2"/>
  <c r="Y292" i="2"/>
  <c r="X292" i="2"/>
  <c r="W292" i="2"/>
  <c r="V292" i="2"/>
  <c r="U292" i="2"/>
  <c r="T292" i="2"/>
  <c r="S292" i="2"/>
  <c r="R292" i="2"/>
  <c r="Q292" i="2"/>
  <c r="E292" i="2"/>
  <c r="C292" i="2"/>
  <c r="AL291" i="2"/>
  <c r="AK291" i="2"/>
  <c r="AA291" i="2"/>
  <c r="Z291" i="2"/>
  <c r="Y291" i="2"/>
  <c r="X291" i="2"/>
  <c r="W291" i="2"/>
  <c r="V291" i="2"/>
  <c r="U291" i="2"/>
  <c r="T291" i="2"/>
  <c r="S291" i="2"/>
  <c r="R291" i="2"/>
  <c r="Q291" i="2"/>
  <c r="E291" i="2"/>
  <c r="C291" i="2"/>
  <c r="AL290" i="2"/>
  <c r="AK290" i="2"/>
  <c r="AA290" i="2"/>
  <c r="Z290" i="2"/>
  <c r="Y290" i="2"/>
  <c r="X290" i="2"/>
  <c r="W290" i="2"/>
  <c r="V290" i="2"/>
  <c r="U290" i="2"/>
  <c r="T290" i="2"/>
  <c r="S290" i="2"/>
  <c r="R290" i="2"/>
  <c r="Q290" i="2"/>
  <c r="E290" i="2"/>
  <c r="C290" i="2"/>
  <c r="AL289" i="2"/>
  <c r="AK289" i="2"/>
  <c r="AA289" i="2"/>
  <c r="Z289" i="2"/>
  <c r="Y289" i="2"/>
  <c r="X289" i="2"/>
  <c r="W289" i="2"/>
  <c r="V289" i="2"/>
  <c r="U289" i="2"/>
  <c r="T289" i="2"/>
  <c r="S289" i="2"/>
  <c r="R289" i="2"/>
  <c r="Q289" i="2"/>
  <c r="E289" i="2"/>
  <c r="C289" i="2"/>
  <c r="AL288" i="2"/>
  <c r="AK288" i="2"/>
  <c r="AA288" i="2"/>
  <c r="Z288" i="2"/>
  <c r="Y288" i="2"/>
  <c r="X288" i="2"/>
  <c r="W288" i="2"/>
  <c r="V288" i="2"/>
  <c r="U288" i="2"/>
  <c r="T288" i="2"/>
  <c r="S288" i="2"/>
  <c r="R288" i="2"/>
  <c r="Q288" i="2"/>
  <c r="E288" i="2"/>
  <c r="C288" i="2"/>
  <c r="AL287" i="2"/>
  <c r="AK287" i="2"/>
  <c r="AA287" i="2"/>
  <c r="Z287" i="2"/>
  <c r="Y287" i="2"/>
  <c r="X287" i="2"/>
  <c r="W287" i="2"/>
  <c r="V287" i="2"/>
  <c r="U287" i="2"/>
  <c r="T287" i="2"/>
  <c r="S287" i="2"/>
  <c r="R287" i="2"/>
  <c r="Q287" i="2"/>
  <c r="E287" i="2"/>
  <c r="C287" i="2"/>
  <c r="AL286" i="2"/>
  <c r="AK286" i="2"/>
  <c r="AA286" i="2"/>
  <c r="Z286" i="2"/>
  <c r="Y286" i="2"/>
  <c r="X286" i="2"/>
  <c r="W286" i="2"/>
  <c r="V286" i="2"/>
  <c r="U286" i="2"/>
  <c r="T286" i="2"/>
  <c r="S286" i="2"/>
  <c r="R286" i="2"/>
  <c r="Q286" i="2"/>
  <c r="E286" i="2"/>
  <c r="C286" i="2"/>
  <c r="AL285" i="2"/>
  <c r="AK285" i="2"/>
  <c r="AA285" i="2"/>
  <c r="Z285" i="2"/>
  <c r="Y285" i="2"/>
  <c r="X285" i="2"/>
  <c r="W285" i="2"/>
  <c r="V285" i="2"/>
  <c r="U285" i="2"/>
  <c r="T285" i="2"/>
  <c r="S285" i="2"/>
  <c r="R285" i="2"/>
  <c r="Q285" i="2"/>
  <c r="E285" i="2"/>
  <c r="C285" i="2"/>
  <c r="AL284" i="2"/>
  <c r="AK284" i="2"/>
  <c r="AA284" i="2"/>
  <c r="Z284" i="2"/>
  <c r="Y284" i="2"/>
  <c r="X284" i="2"/>
  <c r="W284" i="2"/>
  <c r="V284" i="2"/>
  <c r="U284" i="2"/>
  <c r="T284" i="2"/>
  <c r="S284" i="2"/>
  <c r="R284" i="2"/>
  <c r="Q284" i="2"/>
  <c r="E284" i="2"/>
  <c r="C284" i="2"/>
  <c r="AL283" i="2"/>
  <c r="AK283" i="2"/>
  <c r="AA283" i="2"/>
  <c r="Z283" i="2"/>
  <c r="Y283" i="2"/>
  <c r="X283" i="2"/>
  <c r="W283" i="2"/>
  <c r="V283" i="2"/>
  <c r="U283" i="2"/>
  <c r="T283" i="2"/>
  <c r="S283" i="2"/>
  <c r="R283" i="2"/>
  <c r="Q283" i="2"/>
  <c r="E283" i="2"/>
  <c r="C283" i="2"/>
  <c r="AL282" i="2"/>
  <c r="AK282" i="2"/>
  <c r="AA282" i="2"/>
  <c r="Z282" i="2"/>
  <c r="Y282" i="2"/>
  <c r="X282" i="2"/>
  <c r="W282" i="2"/>
  <c r="V282" i="2"/>
  <c r="U282" i="2"/>
  <c r="T282" i="2"/>
  <c r="S282" i="2"/>
  <c r="R282" i="2"/>
  <c r="Q282" i="2"/>
  <c r="E282" i="2"/>
  <c r="C282" i="2"/>
  <c r="AL281" i="2"/>
  <c r="AK281" i="2"/>
  <c r="AA281" i="2"/>
  <c r="Z281" i="2"/>
  <c r="Y281" i="2"/>
  <c r="X281" i="2"/>
  <c r="W281" i="2"/>
  <c r="V281" i="2"/>
  <c r="U281" i="2"/>
  <c r="T281" i="2"/>
  <c r="S281" i="2"/>
  <c r="R281" i="2"/>
  <c r="Q281" i="2"/>
  <c r="E281" i="2"/>
  <c r="C281" i="2"/>
  <c r="AL280" i="2"/>
  <c r="AK280" i="2"/>
  <c r="AA280" i="2"/>
  <c r="Z280" i="2"/>
  <c r="Y280" i="2"/>
  <c r="X280" i="2"/>
  <c r="W280" i="2"/>
  <c r="V280" i="2"/>
  <c r="U280" i="2"/>
  <c r="T280" i="2"/>
  <c r="S280" i="2"/>
  <c r="R280" i="2"/>
  <c r="Q280" i="2"/>
  <c r="E280" i="2"/>
  <c r="C280" i="2"/>
  <c r="AL279" i="2"/>
  <c r="AK279" i="2"/>
  <c r="AA279" i="2"/>
  <c r="Z279" i="2"/>
  <c r="Y279" i="2"/>
  <c r="X279" i="2"/>
  <c r="W279" i="2"/>
  <c r="V279" i="2"/>
  <c r="U279" i="2"/>
  <c r="T279" i="2"/>
  <c r="S279" i="2"/>
  <c r="R279" i="2"/>
  <c r="Q279" i="2"/>
  <c r="E279" i="2"/>
  <c r="C279" i="2"/>
  <c r="AL278" i="2"/>
  <c r="AK278" i="2"/>
  <c r="AA278" i="2"/>
  <c r="Z278" i="2"/>
  <c r="Y278" i="2"/>
  <c r="X278" i="2"/>
  <c r="W278" i="2"/>
  <c r="V278" i="2"/>
  <c r="U278" i="2"/>
  <c r="T278" i="2"/>
  <c r="S278" i="2"/>
  <c r="R278" i="2"/>
  <c r="Q278" i="2"/>
  <c r="E278" i="2"/>
  <c r="C278" i="2"/>
  <c r="AL277" i="2"/>
  <c r="AK277" i="2"/>
  <c r="AA277" i="2"/>
  <c r="Z277" i="2"/>
  <c r="Y277" i="2"/>
  <c r="X277" i="2"/>
  <c r="W277" i="2"/>
  <c r="V277" i="2"/>
  <c r="U277" i="2"/>
  <c r="T277" i="2"/>
  <c r="S277" i="2"/>
  <c r="R277" i="2"/>
  <c r="Q277" i="2"/>
  <c r="E277" i="2"/>
  <c r="C277" i="2"/>
  <c r="AL276" i="2"/>
  <c r="AK276" i="2"/>
  <c r="AA276" i="2"/>
  <c r="Z276" i="2"/>
  <c r="Y276" i="2"/>
  <c r="X276" i="2"/>
  <c r="W276" i="2"/>
  <c r="V276" i="2"/>
  <c r="U276" i="2"/>
  <c r="T276" i="2"/>
  <c r="S276" i="2"/>
  <c r="R276" i="2"/>
  <c r="Q276" i="2"/>
  <c r="E276" i="2"/>
  <c r="C276" i="2"/>
  <c r="AL275" i="2"/>
  <c r="AK275" i="2"/>
  <c r="AA275" i="2"/>
  <c r="Z275" i="2"/>
  <c r="Y275" i="2"/>
  <c r="X275" i="2"/>
  <c r="W275" i="2"/>
  <c r="V275" i="2"/>
  <c r="U275" i="2"/>
  <c r="T275" i="2"/>
  <c r="S275" i="2"/>
  <c r="R275" i="2"/>
  <c r="Q275" i="2"/>
  <c r="E275" i="2"/>
  <c r="C275" i="2"/>
  <c r="AL274" i="2"/>
  <c r="AK274" i="2"/>
  <c r="AA274" i="2"/>
  <c r="Z274" i="2"/>
  <c r="Y274" i="2"/>
  <c r="X274" i="2"/>
  <c r="W274" i="2"/>
  <c r="V274" i="2"/>
  <c r="U274" i="2"/>
  <c r="T274" i="2"/>
  <c r="S274" i="2"/>
  <c r="R274" i="2"/>
  <c r="Q274" i="2"/>
  <c r="E274" i="2"/>
  <c r="C274" i="2"/>
  <c r="AL273" i="2"/>
  <c r="AK273" i="2"/>
  <c r="AA273" i="2"/>
  <c r="Z273" i="2"/>
  <c r="Y273" i="2"/>
  <c r="X273" i="2"/>
  <c r="W273" i="2"/>
  <c r="V273" i="2"/>
  <c r="U273" i="2"/>
  <c r="T273" i="2"/>
  <c r="S273" i="2"/>
  <c r="R273" i="2"/>
  <c r="Q273" i="2"/>
  <c r="E273" i="2"/>
  <c r="C273" i="2"/>
  <c r="AL272" i="2"/>
  <c r="AK272" i="2"/>
  <c r="AA272" i="2"/>
  <c r="Z272" i="2"/>
  <c r="Y272" i="2"/>
  <c r="X272" i="2"/>
  <c r="W272" i="2"/>
  <c r="V272" i="2"/>
  <c r="U272" i="2"/>
  <c r="T272" i="2"/>
  <c r="S272" i="2"/>
  <c r="R272" i="2"/>
  <c r="Q272" i="2"/>
  <c r="E272" i="2"/>
  <c r="C272" i="2"/>
  <c r="AL271" i="2"/>
  <c r="AK271" i="2"/>
  <c r="AA271" i="2"/>
  <c r="Z271" i="2"/>
  <c r="Y271" i="2"/>
  <c r="X271" i="2"/>
  <c r="W271" i="2"/>
  <c r="V271" i="2"/>
  <c r="U271" i="2"/>
  <c r="T271" i="2"/>
  <c r="S271" i="2"/>
  <c r="R271" i="2"/>
  <c r="Q271" i="2"/>
  <c r="E271" i="2"/>
  <c r="C271" i="2"/>
  <c r="AL270" i="2"/>
  <c r="AK270" i="2"/>
  <c r="AA270" i="2"/>
  <c r="Z270" i="2"/>
  <c r="Y270" i="2"/>
  <c r="X270" i="2"/>
  <c r="W270" i="2"/>
  <c r="V270" i="2"/>
  <c r="U270" i="2"/>
  <c r="T270" i="2"/>
  <c r="S270" i="2"/>
  <c r="R270" i="2"/>
  <c r="Q270" i="2"/>
  <c r="E270" i="2"/>
  <c r="C270" i="2"/>
  <c r="AL269" i="2"/>
  <c r="AK269" i="2"/>
  <c r="AA269" i="2"/>
  <c r="Z269" i="2"/>
  <c r="Y269" i="2"/>
  <c r="X269" i="2"/>
  <c r="W269" i="2"/>
  <c r="V269" i="2"/>
  <c r="U269" i="2"/>
  <c r="T269" i="2"/>
  <c r="S269" i="2"/>
  <c r="R269" i="2"/>
  <c r="Q269" i="2"/>
  <c r="E269" i="2"/>
  <c r="C269" i="2"/>
  <c r="AL268" i="2"/>
  <c r="AK268" i="2"/>
  <c r="AA268" i="2"/>
  <c r="Z268" i="2"/>
  <c r="Y268" i="2"/>
  <c r="X268" i="2"/>
  <c r="W268" i="2"/>
  <c r="V268" i="2"/>
  <c r="U268" i="2"/>
  <c r="T268" i="2"/>
  <c r="S268" i="2"/>
  <c r="R268" i="2"/>
  <c r="Q268" i="2"/>
  <c r="E268" i="2"/>
  <c r="C268" i="2"/>
  <c r="AL267" i="2"/>
  <c r="AK267" i="2"/>
  <c r="AA267" i="2"/>
  <c r="Z267" i="2"/>
  <c r="Y267" i="2"/>
  <c r="X267" i="2"/>
  <c r="W267" i="2"/>
  <c r="V267" i="2"/>
  <c r="U267" i="2"/>
  <c r="T267" i="2"/>
  <c r="S267" i="2"/>
  <c r="R267" i="2"/>
  <c r="Q267" i="2"/>
  <c r="E267" i="2"/>
  <c r="C267" i="2"/>
  <c r="AL266" i="2"/>
  <c r="AK266" i="2"/>
  <c r="AA266" i="2"/>
  <c r="Z266" i="2"/>
  <c r="Y266" i="2"/>
  <c r="X266" i="2"/>
  <c r="W266" i="2"/>
  <c r="V266" i="2"/>
  <c r="U266" i="2"/>
  <c r="T266" i="2"/>
  <c r="S266" i="2"/>
  <c r="R266" i="2"/>
  <c r="Q266" i="2"/>
  <c r="E266" i="2"/>
  <c r="C266" i="2"/>
  <c r="AL265" i="2"/>
  <c r="AK265" i="2"/>
  <c r="AA265" i="2"/>
  <c r="Z265" i="2"/>
  <c r="Y265" i="2"/>
  <c r="X265" i="2"/>
  <c r="W265" i="2"/>
  <c r="V265" i="2"/>
  <c r="U265" i="2"/>
  <c r="T265" i="2"/>
  <c r="S265" i="2"/>
  <c r="R265" i="2"/>
  <c r="Q265" i="2"/>
  <c r="E265" i="2"/>
  <c r="C265" i="2"/>
  <c r="AL264" i="2"/>
  <c r="AK264" i="2"/>
  <c r="AA264" i="2"/>
  <c r="Z264" i="2"/>
  <c r="Y264" i="2"/>
  <c r="X264" i="2"/>
  <c r="W264" i="2"/>
  <c r="V264" i="2"/>
  <c r="U264" i="2"/>
  <c r="T264" i="2"/>
  <c r="S264" i="2"/>
  <c r="R264" i="2"/>
  <c r="Q264" i="2"/>
  <c r="E264" i="2"/>
  <c r="C264" i="2"/>
  <c r="AL263" i="2"/>
  <c r="AK263" i="2"/>
  <c r="AA263" i="2"/>
  <c r="Z263" i="2"/>
  <c r="Y263" i="2"/>
  <c r="X263" i="2"/>
  <c r="W263" i="2"/>
  <c r="V263" i="2"/>
  <c r="U263" i="2"/>
  <c r="T263" i="2"/>
  <c r="S263" i="2"/>
  <c r="R263" i="2"/>
  <c r="Q263" i="2"/>
  <c r="E263" i="2"/>
  <c r="C263" i="2"/>
  <c r="AL262" i="2"/>
  <c r="AK262" i="2"/>
  <c r="AA262" i="2"/>
  <c r="Z262" i="2"/>
  <c r="Y262" i="2"/>
  <c r="X262" i="2"/>
  <c r="W262" i="2"/>
  <c r="V262" i="2"/>
  <c r="U262" i="2"/>
  <c r="T262" i="2"/>
  <c r="S262" i="2"/>
  <c r="R262" i="2"/>
  <c r="Q262" i="2"/>
  <c r="E262" i="2"/>
  <c r="C262" i="2"/>
  <c r="AL261" i="2"/>
  <c r="AK261" i="2"/>
  <c r="AA261" i="2"/>
  <c r="Z261" i="2"/>
  <c r="Y261" i="2"/>
  <c r="X261" i="2"/>
  <c r="W261" i="2"/>
  <c r="V261" i="2"/>
  <c r="U261" i="2"/>
  <c r="T261" i="2"/>
  <c r="S261" i="2"/>
  <c r="R261" i="2"/>
  <c r="Q261" i="2"/>
  <c r="E261" i="2"/>
  <c r="C261" i="2"/>
  <c r="AL260" i="2"/>
  <c r="AK260" i="2"/>
  <c r="AA260" i="2"/>
  <c r="Z260" i="2"/>
  <c r="Y260" i="2"/>
  <c r="X260" i="2"/>
  <c r="W260" i="2"/>
  <c r="V260" i="2"/>
  <c r="U260" i="2"/>
  <c r="T260" i="2"/>
  <c r="S260" i="2"/>
  <c r="R260" i="2"/>
  <c r="Q260" i="2"/>
  <c r="E260" i="2"/>
  <c r="C260" i="2"/>
  <c r="AL259" i="2"/>
  <c r="AK259" i="2"/>
  <c r="AA259" i="2"/>
  <c r="Z259" i="2"/>
  <c r="Y259" i="2"/>
  <c r="X259" i="2"/>
  <c r="W259" i="2"/>
  <c r="V259" i="2"/>
  <c r="U259" i="2"/>
  <c r="T259" i="2"/>
  <c r="S259" i="2"/>
  <c r="R259" i="2"/>
  <c r="Q259" i="2"/>
  <c r="E259" i="2"/>
  <c r="C259" i="2"/>
  <c r="AL258" i="2"/>
  <c r="AK258" i="2"/>
  <c r="AA258" i="2"/>
  <c r="Z258" i="2"/>
  <c r="Y258" i="2"/>
  <c r="X258" i="2"/>
  <c r="W258" i="2"/>
  <c r="V258" i="2"/>
  <c r="U258" i="2"/>
  <c r="T258" i="2"/>
  <c r="S258" i="2"/>
  <c r="R258" i="2"/>
  <c r="Q258" i="2"/>
  <c r="E258" i="2"/>
  <c r="C258" i="2"/>
  <c r="AL257" i="2"/>
  <c r="AK257" i="2"/>
  <c r="AA257" i="2"/>
  <c r="Z257" i="2"/>
  <c r="Y257" i="2"/>
  <c r="X257" i="2"/>
  <c r="W257" i="2"/>
  <c r="V257" i="2"/>
  <c r="U257" i="2"/>
  <c r="T257" i="2"/>
  <c r="S257" i="2"/>
  <c r="R257" i="2"/>
  <c r="Q257" i="2"/>
  <c r="E257" i="2"/>
  <c r="C257" i="2"/>
  <c r="AL256" i="2"/>
  <c r="AK256" i="2"/>
  <c r="AA256" i="2"/>
  <c r="Z256" i="2"/>
  <c r="Y256" i="2"/>
  <c r="X256" i="2"/>
  <c r="W256" i="2"/>
  <c r="V256" i="2"/>
  <c r="U256" i="2"/>
  <c r="T256" i="2"/>
  <c r="S256" i="2"/>
  <c r="R256" i="2"/>
  <c r="Q256" i="2"/>
  <c r="E256" i="2"/>
  <c r="C256" i="2"/>
  <c r="AL255" i="2"/>
  <c r="AK255" i="2"/>
  <c r="AA255" i="2"/>
  <c r="Z255" i="2"/>
  <c r="Y255" i="2"/>
  <c r="X255" i="2"/>
  <c r="W255" i="2"/>
  <c r="V255" i="2"/>
  <c r="U255" i="2"/>
  <c r="T255" i="2"/>
  <c r="S255" i="2"/>
  <c r="R255" i="2"/>
  <c r="Q255" i="2"/>
  <c r="E255" i="2"/>
  <c r="C255" i="2"/>
  <c r="AL254" i="2"/>
  <c r="AK254" i="2"/>
  <c r="AA254" i="2"/>
  <c r="Z254" i="2"/>
  <c r="Y254" i="2"/>
  <c r="X254" i="2"/>
  <c r="W254" i="2"/>
  <c r="V254" i="2"/>
  <c r="U254" i="2"/>
  <c r="T254" i="2"/>
  <c r="S254" i="2"/>
  <c r="R254" i="2"/>
  <c r="Q254" i="2"/>
  <c r="E254" i="2"/>
  <c r="C254" i="2"/>
  <c r="AL253" i="2"/>
  <c r="AK253" i="2"/>
  <c r="AA253" i="2"/>
  <c r="Z253" i="2"/>
  <c r="Y253" i="2"/>
  <c r="X253" i="2"/>
  <c r="W253" i="2"/>
  <c r="V253" i="2"/>
  <c r="U253" i="2"/>
  <c r="T253" i="2"/>
  <c r="S253" i="2"/>
  <c r="R253" i="2"/>
  <c r="Q253" i="2"/>
  <c r="E253" i="2"/>
  <c r="C253" i="2"/>
  <c r="AL252" i="2"/>
  <c r="AK252" i="2"/>
  <c r="AA252" i="2"/>
  <c r="Z252" i="2"/>
  <c r="Y252" i="2"/>
  <c r="X252" i="2"/>
  <c r="W252" i="2"/>
  <c r="V252" i="2"/>
  <c r="U252" i="2"/>
  <c r="T252" i="2"/>
  <c r="S252" i="2"/>
  <c r="R252" i="2"/>
  <c r="Q252" i="2"/>
  <c r="E252" i="2"/>
  <c r="C252" i="2"/>
  <c r="AL251" i="2"/>
  <c r="AK251" i="2"/>
  <c r="AA251" i="2"/>
  <c r="Z251" i="2"/>
  <c r="Y251" i="2"/>
  <c r="X251" i="2"/>
  <c r="W251" i="2"/>
  <c r="V251" i="2"/>
  <c r="U251" i="2"/>
  <c r="T251" i="2"/>
  <c r="S251" i="2"/>
  <c r="R251" i="2"/>
  <c r="Q251" i="2"/>
  <c r="E251" i="2"/>
  <c r="C251" i="2"/>
  <c r="AL250" i="2"/>
  <c r="AK250" i="2"/>
  <c r="AA250" i="2"/>
  <c r="Z250" i="2"/>
  <c r="Y250" i="2"/>
  <c r="X250" i="2"/>
  <c r="W250" i="2"/>
  <c r="V250" i="2"/>
  <c r="U250" i="2"/>
  <c r="T250" i="2"/>
  <c r="S250" i="2"/>
  <c r="R250" i="2"/>
  <c r="Q250" i="2"/>
  <c r="E250" i="2"/>
  <c r="C250" i="2"/>
  <c r="AL249" i="2"/>
  <c r="AK249" i="2"/>
  <c r="AA249" i="2"/>
  <c r="Z249" i="2"/>
  <c r="Y249" i="2"/>
  <c r="X249" i="2"/>
  <c r="W249" i="2"/>
  <c r="V249" i="2"/>
  <c r="U249" i="2"/>
  <c r="T249" i="2"/>
  <c r="S249" i="2"/>
  <c r="R249" i="2"/>
  <c r="Q249" i="2"/>
  <c r="E249" i="2"/>
  <c r="C249" i="2"/>
  <c r="AL248" i="2"/>
  <c r="AK248" i="2"/>
  <c r="AA248" i="2"/>
  <c r="Z248" i="2"/>
  <c r="Y248" i="2"/>
  <c r="X248" i="2"/>
  <c r="W248" i="2"/>
  <c r="V248" i="2"/>
  <c r="U248" i="2"/>
  <c r="T248" i="2"/>
  <c r="S248" i="2"/>
  <c r="R248" i="2"/>
  <c r="Q248" i="2"/>
  <c r="E248" i="2"/>
  <c r="C248" i="2"/>
  <c r="AL247" i="2"/>
  <c r="AK247" i="2"/>
  <c r="AA247" i="2"/>
  <c r="Z247" i="2"/>
  <c r="Y247" i="2"/>
  <c r="X247" i="2"/>
  <c r="W247" i="2"/>
  <c r="V247" i="2"/>
  <c r="U247" i="2"/>
  <c r="T247" i="2"/>
  <c r="S247" i="2"/>
  <c r="R247" i="2"/>
  <c r="Q247" i="2"/>
  <c r="E247" i="2"/>
  <c r="C247" i="2"/>
  <c r="AL246" i="2"/>
  <c r="AK246" i="2"/>
  <c r="AA246" i="2"/>
  <c r="Z246" i="2"/>
  <c r="Y246" i="2"/>
  <c r="X246" i="2"/>
  <c r="W246" i="2"/>
  <c r="V246" i="2"/>
  <c r="U246" i="2"/>
  <c r="T246" i="2"/>
  <c r="S246" i="2"/>
  <c r="R246" i="2"/>
  <c r="Q246" i="2"/>
  <c r="E246" i="2"/>
  <c r="C246" i="2"/>
  <c r="AL245" i="2"/>
  <c r="AK245" i="2"/>
  <c r="AA245" i="2"/>
  <c r="Z245" i="2"/>
  <c r="Y245" i="2"/>
  <c r="X245" i="2"/>
  <c r="W245" i="2"/>
  <c r="V245" i="2"/>
  <c r="U245" i="2"/>
  <c r="T245" i="2"/>
  <c r="S245" i="2"/>
  <c r="R245" i="2"/>
  <c r="Q245" i="2"/>
  <c r="E245" i="2"/>
  <c r="C245" i="2"/>
  <c r="AL244" i="2"/>
  <c r="AK244" i="2"/>
  <c r="AA244" i="2"/>
  <c r="Z244" i="2"/>
  <c r="Y244" i="2"/>
  <c r="X244" i="2"/>
  <c r="W244" i="2"/>
  <c r="V244" i="2"/>
  <c r="U244" i="2"/>
  <c r="T244" i="2"/>
  <c r="S244" i="2"/>
  <c r="R244" i="2"/>
  <c r="Q244" i="2"/>
  <c r="E244" i="2"/>
  <c r="C244" i="2"/>
  <c r="AL243" i="2"/>
  <c r="AK243" i="2"/>
  <c r="AA243" i="2"/>
  <c r="Z243" i="2"/>
  <c r="Y243" i="2"/>
  <c r="X243" i="2"/>
  <c r="W243" i="2"/>
  <c r="V243" i="2"/>
  <c r="U243" i="2"/>
  <c r="T243" i="2"/>
  <c r="S243" i="2"/>
  <c r="R243" i="2"/>
  <c r="Q243" i="2"/>
  <c r="E243" i="2"/>
  <c r="C243" i="2"/>
  <c r="AL242" i="2"/>
  <c r="AK242" i="2"/>
  <c r="AA242" i="2"/>
  <c r="Z242" i="2"/>
  <c r="Y242" i="2"/>
  <c r="X242" i="2"/>
  <c r="W242" i="2"/>
  <c r="V242" i="2"/>
  <c r="U242" i="2"/>
  <c r="T242" i="2"/>
  <c r="S242" i="2"/>
  <c r="R242" i="2"/>
  <c r="Q242" i="2"/>
  <c r="E242" i="2"/>
  <c r="C242" i="2"/>
  <c r="AL241" i="2"/>
  <c r="AK241" i="2"/>
  <c r="AA241" i="2"/>
  <c r="Z241" i="2"/>
  <c r="Y241" i="2"/>
  <c r="X241" i="2"/>
  <c r="W241" i="2"/>
  <c r="V241" i="2"/>
  <c r="U241" i="2"/>
  <c r="T241" i="2"/>
  <c r="S241" i="2"/>
  <c r="R241" i="2"/>
  <c r="Q241" i="2"/>
  <c r="E241" i="2"/>
  <c r="C241" i="2"/>
  <c r="AL240" i="2"/>
  <c r="AK240" i="2"/>
  <c r="AA240" i="2"/>
  <c r="Z240" i="2"/>
  <c r="Y240" i="2"/>
  <c r="X240" i="2"/>
  <c r="W240" i="2"/>
  <c r="V240" i="2"/>
  <c r="U240" i="2"/>
  <c r="T240" i="2"/>
  <c r="S240" i="2"/>
  <c r="R240" i="2"/>
  <c r="Q240" i="2"/>
  <c r="E240" i="2"/>
  <c r="C240" i="2"/>
  <c r="AL239" i="2"/>
  <c r="AK239" i="2"/>
  <c r="AA239" i="2"/>
  <c r="Z239" i="2"/>
  <c r="Y239" i="2"/>
  <c r="X239" i="2"/>
  <c r="W239" i="2"/>
  <c r="V239" i="2"/>
  <c r="U239" i="2"/>
  <c r="T239" i="2"/>
  <c r="S239" i="2"/>
  <c r="R239" i="2"/>
  <c r="Q239" i="2"/>
  <c r="E239" i="2"/>
  <c r="C239" i="2"/>
  <c r="AL238" i="2"/>
  <c r="AK238" i="2"/>
  <c r="AA238" i="2"/>
  <c r="Z238" i="2"/>
  <c r="Y238" i="2"/>
  <c r="X238" i="2"/>
  <c r="W238" i="2"/>
  <c r="V238" i="2"/>
  <c r="U238" i="2"/>
  <c r="T238" i="2"/>
  <c r="S238" i="2"/>
  <c r="R238" i="2"/>
  <c r="Q238" i="2"/>
  <c r="E238" i="2"/>
  <c r="C238" i="2"/>
  <c r="AL237" i="2"/>
  <c r="AK237" i="2"/>
  <c r="AA237" i="2"/>
  <c r="Z237" i="2"/>
  <c r="Y237" i="2"/>
  <c r="X237" i="2"/>
  <c r="W237" i="2"/>
  <c r="V237" i="2"/>
  <c r="U237" i="2"/>
  <c r="T237" i="2"/>
  <c r="S237" i="2"/>
  <c r="R237" i="2"/>
  <c r="Q237" i="2"/>
  <c r="E237" i="2"/>
  <c r="C237" i="2"/>
  <c r="AL236" i="2"/>
  <c r="AK236" i="2"/>
  <c r="AA236" i="2"/>
  <c r="Z236" i="2"/>
  <c r="Y236" i="2"/>
  <c r="X236" i="2"/>
  <c r="W236" i="2"/>
  <c r="V236" i="2"/>
  <c r="U236" i="2"/>
  <c r="T236" i="2"/>
  <c r="S236" i="2"/>
  <c r="R236" i="2"/>
  <c r="Q236" i="2"/>
  <c r="E236" i="2"/>
  <c r="C236" i="2"/>
  <c r="AL235" i="2"/>
  <c r="AK235" i="2"/>
  <c r="AA235" i="2"/>
  <c r="Z235" i="2"/>
  <c r="Y235" i="2"/>
  <c r="X235" i="2"/>
  <c r="W235" i="2"/>
  <c r="V235" i="2"/>
  <c r="U235" i="2"/>
  <c r="T235" i="2"/>
  <c r="S235" i="2"/>
  <c r="R235" i="2"/>
  <c r="Q235" i="2"/>
  <c r="E235" i="2"/>
  <c r="C235" i="2"/>
  <c r="AL234" i="2"/>
  <c r="AK234" i="2"/>
  <c r="AA234" i="2"/>
  <c r="Z234" i="2"/>
  <c r="Y234" i="2"/>
  <c r="X234" i="2"/>
  <c r="W234" i="2"/>
  <c r="V234" i="2"/>
  <c r="U234" i="2"/>
  <c r="T234" i="2"/>
  <c r="S234" i="2"/>
  <c r="R234" i="2"/>
  <c r="Q234" i="2"/>
  <c r="E234" i="2"/>
  <c r="C234" i="2"/>
  <c r="AL233" i="2"/>
  <c r="AK233" i="2"/>
  <c r="AA233" i="2"/>
  <c r="Z233" i="2"/>
  <c r="Y233" i="2"/>
  <c r="X233" i="2"/>
  <c r="W233" i="2"/>
  <c r="V233" i="2"/>
  <c r="U233" i="2"/>
  <c r="T233" i="2"/>
  <c r="S233" i="2"/>
  <c r="R233" i="2"/>
  <c r="Q233" i="2"/>
  <c r="E233" i="2"/>
  <c r="C233" i="2"/>
  <c r="AL232" i="2"/>
  <c r="AK232" i="2"/>
  <c r="AA232" i="2"/>
  <c r="Z232" i="2"/>
  <c r="Y232" i="2"/>
  <c r="X232" i="2"/>
  <c r="W232" i="2"/>
  <c r="V232" i="2"/>
  <c r="U232" i="2"/>
  <c r="T232" i="2"/>
  <c r="S232" i="2"/>
  <c r="R232" i="2"/>
  <c r="Q232" i="2"/>
  <c r="E232" i="2"/>
  <c r="C232" i="2"/>
  <c r="AL231" i="2"/>
  <c r="AK231" i="2"/>
  <c r="AA231" i="2"/>
  <c r="Z231" i="2"/>
  <c r="Y231" i="2"/>
  <c r="X231" i="2"/>
  <c r="W231" i="2"/>
  <c r="V231" i="2"/>
  <c r="U231" i="2"/>
  <c r="T231" i="2"/>
  <c r="S231" i="2"/>
  <c r="R231" i="2"/>
  <c r="Q231" i="2"/>
  <c r="E231" i="2"/>
  <c r="C231" i="2"/>
  <c r="AL230" i="2"/>
  <c r="AK230" i="2"/>
  <c r="AA230" i="2"/>
  <c r="Z230" i="2"/>
  <c r="Y230" i="2"/>
  <c r="X230" i="2"/>
  <c r="W230" i="2"/>
  <c r="V230" i="2"/>
  <c r="U230" i="2"/>
  <c r="T230" i="2"/>
  <c r="S230" i="2"/>
  <c r="R230" i="2"/>
  <c r="Q230" i="2"/>
  <c r="E230" i="2"/>
  <c r="C230" i="2"/>
  <c r="AL229" i="2"/>
  <c r="AK229" i="2"/>
  <c r="AA229" i="2"/>
  <c r="Z229" i="2"/>
  <c r="Y229" i="2"/>
  <c r="X229" i="2"/>
  <c r="W229" i="2"/>
  <c r="V229" i="2"/>
  <c r="U229" i="2"/>
  <c r="T229" i="2"/>
  <c r="S229" i="2"/>
  <c r="R229" i="2"/>
  <c r="Q229" i="2"/>
  <c r="E229" i="2"/>
  <c r="C229" i="2"/>
  <c r="AL228" i="2"/>
  <c r="AK228" i="2"/>
  <c r="AA228" i="2"/>
  <c r="Z228" i="2"/>
  <c r="Y228" i="2"/>
  <c r="X228" i="2"/>
  <c r="W228" i="2"/>
  <c r="V228" i="2"/>
  <c r="U228" i="2"/>
  <c r="T228" i="2"/>
  <c r="S228" i="2"/>
  <c r="R228" i="2"/>
  <c r="Q228" i="2"/>
  <c r="E228" i="2"/>
  <c r="C228" i="2"/>
  <c r="AL227" i="2"/>
  <c r="AK227" i="2"/>
  <c r="AA227" i="2"/>
  <c r="Z227" i="2"/>
  <c r="Y227" i="2"/>
  <c r="X227" i="2"/>
  <c r="W227" i="2"/>
  <c r="V227" i="2"/>
  <c r="U227" i="2"/>
  <c r="T227" i="2"/>
  <c r="S227" i="2"/>
  <c r="R227" i="2"/>
  <c r="Q227" i="2"/>
  <c r="E227" i="2"/>
  <c r="C227" i="2"/>
  <c r="AL226" i="2"/>
  <c r="AK226" i="2"/>
  <c r="AA226" i="2"/>
  <c r="Z226" i="2"/>
  <c r="Y226" i="2"/>
  <c r="X226" i="2"/>
  <c r="W226" i="2"/>
  <c r="V226" i="2"/>
  <c r="U226" i="2"/>
  <c r="T226" i="2"/>
  <c r="S226" i="2"/>
  <c r="R226" i="2"/>
  <c r="Q226" i="2"/>
  <c r="E226" i="2"/>
  <c r="C226" i="2"/>
  <c r="AL225" i="2"/>
  <c r="AK225" i="2"/>
  <c r="AA225" i="2"/>
  <c r="Z225" i="2"/>
  <c r="Y225" i="2"/>
  <c r="X225" i="2"/>
  <c r="W225" i="2"/>
  <c r="V225" i="2"/>
  <c r="U225" i="2"/>
  <c r="T225" i="2"/>
  <c r="S225" i="2"/>
  <c r="R225" i="2"/>
  <c r="Q225" i="2"/>
  <c r="E225" i="2"/>
  <c r="C225" i="2"/>
  <c r="AL224" i="2"/>
  <c r="AK224" i="2"/>
  <c r="AA224" i="2"/>
  <c r="Z224" i="2"/>
  <c r="Y224" i="2"/>
  <c r="X224" i="2"/>
  <c r="W224" i="2"/>
  <c r="V224" i="2"/>
  <c r="U224" i="2"/>
  <c r="T224" i="2"/>
  <c r="S224" i="2"/>
  <c r="R224" i="2"/>
  <c r="Q224" i="2"/>
  <c r="E224" i="2"/>
  <c r="C224" i="2"/>
  <c r="AL223" i="2"/>
  <c r="AK223" i="2"/>
  <c r="AA223" i="2"/>
  <c r="Z223" i="2"/>
  <c r="Y223" i="2"/>
  <c r="X223" i="2"/>
  <c r="W223" i="2"/>
  <c r="V223" i="2"/>
  <c r="U223" i="2"/>
  <c r="T223" i="2"/>
  <c r="S223" i="2"/>
  <c r="R223" i="2"/>
  <c r="Q223" i="2"/>
  <c r="E223" i="2"/>
  <c r="C223" i="2"/>
  <c r="AL222" i="2"/>
  <c r="AK222" i="2"/>
  <c r="AA222" i="2"/>
  <c r="Z222" i="2"/>
  <c r="Y222" i="2"/>
  <c r="X222" i="2"/>
  <c r="W222" i="2"/>
  <c r="V222" i="2"/>
  <c r="U222" i="2"/>
  <c r="T222" i="2"/>
  <c r="S222" i="2"/>
  <c r="R222" i="2"/>
  <c r="Q222" i="2"/>
  <c r="E222" i="2"/>
  <c r="C222" i="2"/>
  <c r="AL221" i="2"/>
  <c r="AK221" i="2"/>
  <c r="AA221" i="2"/>
  <c r="Z221" i="2"/>
  <c r="Y221" i="2"/>
  <c r="X221" i="2"/>
  <c r="W221" i="2"/>
  <c r="V221" i="2"/>
  <c r="U221" i="2"/>
  <c r="T221" i="2"/>
  <c r="S221" i="2"/>
  <c r="R221" i="2"/>
  <c r="Q221" i="2"/>
  <c r="E221" i="2"/>
  <c r="C221" i="2"/>
  <c r="AL220" i="2"/>
  <c r="AK220" i="2"/>
  <c r="AA220" i="2"/>
  <c r="Z220" i="2"/>
  <c r="Y220" i="2"/>
  <c r="X220" i="2"/>
  <c r="W220" i="2"/>
  <c r="V220" i="2"/>
  <c r="U220" i="2"/>
  <c r="T220" i="2"/>
  <c r="S220" i="2"/>
  <c r="R220" i="2"/>
  <c r="Q220" i="2"/>
  <c r="E220" i="2"/>
  <c r="C220" i="2"/>
  <c r="AL219" i="2"/>
  <c r="AK219" i="2"/>
  <c r="AA219" i="2"/>
  <c r="Z219" i="2"/>
  <c r="Y219" i="2"/>
  <c r="X219" i="2"/>
  <c r="W219" i="2"/>
  <c r="V219" i="2"/>
  <c r="U219" i="2"/>
  <c r="T219" i="2"/>
  <c r="S219" i="2"/>
  <c r="R219" i="2"/>
  <c r="Q219" i="2"/>
  <c r="E219" i="2"/>
  <c r="C219" i="2"/>
  <c r="AL218" i="2"/>
  <c r="AK218" i="2"/>
  <c r="AA218" i="2"/>
  <c r="Z218" i="2"/>
  <c r="Y218" i="2"/>
  <c r="X218" i="2"/>
  <c r="W218" i="2"/>
  <c r="V218" i="2"/>
  <c r="U218" i="2"/>
  <c r="T218" i="2"/>
  <c r="S218" i="2"/>
  <c r="R218" i="2"/>
  <c r="Q218" i="2"/>
  <c r="E218" i="2"/>
  <c r="C218" i="2"/>
  <c r="AL217" i="2"/>
  <c r="AK217" i="2"/>
  <c r="AA217" i="2"/>
  <c r="Z217" i="2"/>
  <c r="Y217" i="2"/>
  <c r="X217" i="2"/>
  <c r="W217" i="2"/>
  <c r="V217" i="2"/>
  <c r="U217" i="2"/>
  <c r="T217" i="2"/>
  <c r="S217" i="2"/>
  <c r="R217" i="2"/>
  <c r="Q217" i="2"/>
  <c r="E217" i="2"/>
  <c r="C217" i="2"/>
  <c r="AL216" i="2"/>
  <c r="AK216" i="2"/>
  <c r="AA216" i="2"/>
  <c r="Z216" i="2"/>
  <c r="Y216" i="2"/>
  <c r="X216" i="2"/>
  <c r="W216" i="2"/>
  <c r="V216" i="2"/>
  <c r="U216" i="2"/>
  <c r="T216" i="2"/>
  <c r="S216" i="2"/>
  <c r="R216" i="2"/>
  <c r="Q216" i="2"/>
  <c r="E216" i="2"/>
  <c r="C216" i="2"/>
  <c r="AL215" i="2"/>
  <c r="AK215" i="2"/>
  <c r="AA215" i="2"/>
  <c r="Z215" i="2"/>
  <c r="Y215" i="2"/>
  <c r="X215" i="2"/>
  <c r="W215" i="2"/>
  <c r="V215" i="2"/>
  <c r="U215" i="2"/>
  <c r="T215" i="2"/>
  <c r="S215" i="2"/>
  <c r="R215" i="2"/>
  <c r="Q215" i="2"/>
  <c r="E215" i="2"/>
  <c r="C215" i="2"/>
  <c r="AL214" i="2"/>
  <c r="AK214" i="2"/>
  <c r="AA214" i="2"/>
  <c r="Z214" i="2"/>
  <c r="Y214" i="2"/>
  <c r="X214" i="2"/>
  <c r="W214" i="2"/>
  <c r="V214" i="2"/>
  <c r="U214" i="2"/>
  <c r="T214" i="2"/>
  <c r="S214" i="2"/>
  <c r="R214" i="2"/>
  <c r="Q214" i="2"/>
  <c r="E214" i="2"/>
  <c r="C214" i="2"/>
  <c r="AL213" i="2"/>
  <c r="AK213" i="2"/>
  <c r="AA213" i="2"/>
  <c r="Z213" i="2"/>
  <c r="Y213" i="2"/>
  <c r="X213" i="2"/>
  <c r="W213" i="2"/>
  <c r="V213" i="2"/>
  <c r="U213" i="2"/>
  <c r="T213" i="2"/>
  <c r="S213" i="2"/>
  <c r="R213" i="2"/>
  <c r="Q213" i="2"/>
  <c r="E213" i="2"/>
  <c r="C213" i="2"/>
  <c r="AL212" i="2"/>
  <c r="AK212" i="2"/>
  <c r="AA212" i="2"/>
  <c r="Z212" i="2"/>
  <c r="Y212" i="2"/>
  <c r="X212" i="2"/>
  <c r="W212" i="2"/>
  <c r="V212" i="2"/>
  <c r="U212" i="2"/>
  <c r="T212" i="2"/>
  <c r="S212" i="2"/>
  <c r="R212" i="2"/>
  <c r="Q212" i="2"/>
  <c r="E212" i="2"/>
  <c r="C212" i="2"/>
  <c r="AL211" i="2"/>
  <c r="AK211" i="2"/>
  <c r="AA211" i="2"/>
  <c r="Z211" i="2"/>
  <c r="Y211" i="2"/>
  <c r="X211" i="2"/>
  <c r="W211" i="2"/>
  <c r="V211" i="2"/>
  <c r="U211" i="2"/>
  <c r="T211" i="2"/>
  <c r="S211" i="2"/>
  <c r="R211" i="2"/>
  <c r="Q211" i="2"/>
  <c r="E211" i="2"/>
  <c r="C211" i="2"/>
  <c r="AL210" i="2"/>
  <c r="AK210" i="2"/>
  <c r="AA210" i="2"/>
  <c r="Z210" i="2"/>
  <c r="Y210" i="2"/>
  <c r="X210" i="2"/>
  <c r="W210" i="2"/>
  <c r="V210" i="2"/>
  <c r="U210" i="2"/>
  <c r="T210" i="2"/>
  <c r="S210" i="2"/>
  <c r="R210" i="2"/>
  <c r="Q210" i="2"/>
  <c r="E210" i="2"/>
  <c r="C210" i="2"/>
  <c r="AL209" i="2"/>
  <c r="AK209" i="2"/>
  <c r="AA209" i="2"/>
  <c r="Z209" i="2"/>
  <c r="Y209" i="2"/>
  <c r="X209" i="2"/>
  <c r="W209" i="2"/>
  <c r="V209" i="2"/>
  <c r="U209" i="2"/>
  <c r="T209" i="2"/>
  <c r="S209" i="2"/>
  <c r="R209" i="2"/>
  <c r="Q209" i="2"/>
  <c r="E209" i="2"/>
  <c r="C209" i="2"/>
  <c r="AL208" i="2"/>
  <c r="AK208" i="2"/>
  <c r="AA208" i="2"/>
  <c r="Z208" i="2"/>
  <c r="Y208" i="2"/>
  <c r="X208" i="2"/>
  <c r="W208" i="2"/>
  <c r="V208" i="2"/>
  <c r="U208" i="2"/>
  <c r="T208" i="2"/>
  <c r="S208" i="2"/>
  <c r="R208" i="2"/>
  <c r="Q208" i="2"/>
  <c r="E208" i="2"/>
  <c r="C208" i="2"/>
  <c r="AL207" i="2"/>
  <c r="AK207" i="2"/>
  <c r="AA207" i="2"/>
  <c r="Z207" i="2"/>
  <c r="Y207" i="2"/>
  <c r="X207" i="2"/>
  <c r="W207" i="2"/>
  <c r="V207" i="2"/>
  <c r="U207" i="2"/>
  <c r="T207" i="2"/>
  <c r="S207" i="2"/>
  <c r="R207" i="2"/>
  <c r="Q207" i="2"/>
  <c r="E207" i="2"/>
  <c r="C207" i="2"/>
  <c r="AL206" i="2"/>
  <c r="AK206" i="2"/>
  <c r="AA206" i="2"/>
  <c r="Z206" i="2"/>
  <c r="Y206" i="2"/>
  <c r="X206" i="2"/>
  <c r="W206" i="2"/>
  <c r="V206" i="2"/>
  <c r="U206" i="2"/>
  <c r="T206" i="2"/>
  <c r="S206" i="2"/>
  <c r="R206" i="2"/>
  <c r="Q206" i="2"/>
  <c r="E206" i="2"/>
  <c r="C206" i="2"/>
  <c r="AL205" i="2"/>
  <c r="AK205" i="2"/>
  <c r="AA205" i="2"/>
  <c r="Z205" i="2"/>
  <c r="Y205" i="2"/>
  <c r="X205" i="2"/>
  <c r="W205" i="2"/>
  <c r="V205" i="2"/>
  <c r="U205" i="2"/>
  <c r="T205" i="2"/>
  <c r="S205" i="2"/>
  <c r="R205" i="2"/>
  <c r="Q205" i="2"/>
  <c r="E205" i="2"/>
  <c r="C205" i="2"/>
  <c r="AL204" i="2"/>
  <c r="AK204" i="2"/>
  <c r="AA204" i="2"/>
  <c r="Z204" i="2"/>
  <c r="Y204" i="2"/>
  <c r="X204" i="2"/>
  <c r="W204" i="2"/>
  <c r="V204" i="2"/>
  <c r="U204" i="2"/>
  <c r="T204" i="2"/>
  <c r="S204" i="2"/>
  <c r="R204" i="2"/>
  <c r="Q204" i="2"/>
  <c r="E204" i="2"/>
  <c r="C204" i="2"/>
  <c r="AL203" i="2"/>
  <c r="AK203" i="2"/>
  <c r="AA203" i="2"/>
  <c r="Z203" i="2"/>
  <c r="Y203" i="2"/>
  <c r="X203" i="2"/>
  <c r="W203" i="2"/>
  <c r="V203" i="2"/>
  <c r="U203" i="2"/>
  <c r="T203" i="2"/>
  <c r="S203" i="2"/>
  <c r="R203" i="2"/>
  <c r="Q203" i="2"/>
  <c r="E203" i="2"/>
  <c r="C203" i="2"/>
  <c r="AL202" i="2"/>
  <c r="AK202" i="2"/>
  <c r="AA202" i="2"/>
  <c r="Z202" i="2"/>
  <c r="Y202" i="2"/>
  <c r="X202" i="2"/>
  <c r="W202" i="2"/>
  <c r="V202" i="2"/>
  <c r="U202" i="2"/>
  <c r="T202" i="2"/>
  <c r="S202" i="2"/>
  <c r="R202" i="2"/>
  <c r="Q202" i="2"/>
  <c r="E202" i="2"/>
  <c r="C202" i="2"/>
  <c r="AL201" i="2"/>
  <c r="AK201" i="2"/>
  <c r="AA201" i="2"/>
  <c r="Z201" i="2"/>
  <c r="Y201" i="2"/>
  <c r="X201" i="2"/>
  <c r="W201" i="2"/>
  <c r="V201" i="2"/>
  <c r="U201" i="2"/>
  <c r="T201" i="2"/>
  <c r="S201" i="2"/>
  <c r="R201" i="2"/>
  <c r="Q201" i="2"/>
  <c r="E201" i="2"/>
  <c r="C201" i="2"/>
  <c r="AL200" i="2"/>
  <c r="AK200" i="2"/>
  <c r="AA200" i="2"/>
  <c r="Z200" i="2"/>
  <c r="Y200" i="2"/>
  <c r="X200" i="2"/>
  <c r="W200" i="2"/>
  <c r="V200" i="2"/>
  <c r="U200" i="2"/>
  <c r="T200" i="2"/>
  <c r="S200" i="2"/>
  <c r="R200" i="2"/>
  <c r="Q200" i="2"/>
  <c r="E200" i="2"/>
  <c r="C200" i="2"/>
  <c r="AL199" i="2"/>
  <c r="AK199" i="2"/>
  <c r="AA199" i="2"/>
  <c r="Z199" i="2"/>
  <c r="Y199" i="2"/>
  <c r="X199" i="2"/>
  <c r="W199" i="2"/>
  <c r="V199" i="2"/>
  <c r="U199" i="2"/>
  <c r="T199" i="2"/>
  <c r="S199" i="2"/>
  <c r="R199" i="2"/>
  <c r="Q199" i="2"/>
  <c r="E199" i="2"/>
  <c r="C199" i="2"/>
  <c r="AL198" i="2"/>
  <c r="AK198" i="2"/>
  <c r="AA198" i="2"/>
  <c r="Z198" i="2"/>
  <c r="Y198" i="2"/>
  <c r="X198" i="2"/>
  <c r="W198" i="2"/>
  <c r="V198" i="2"/>
  <c r="U198" i="2"/>
  <c r="T198" i="2"/>
  <c r="S198" i="2"/>
  <c r="R198" i="2"/>
  <c r="Q198" i="2"/>
  <c r="E198" i="2"/>
  <c r="C198" i="2"/>
  <c r="AL197" i="2"/>
  <c r="AK197" i="2"/>
  <c r="AA197" i="2"/>
  <c r="Z197" i="2"/>
  <c r="Y197" i="2"/>
  <c r="X197" i="2"/>
  <c r="W197" i="2"/>
  <c r="V197" i="2"/>
  <c r="U197" i="2"/>
  <c r="T197" i="2"/>
  <c r="S197" i="2"/>
  <c r="R197" i="2"/>
  <c r="Q197" i="2"/>
  <c r="E197" i="2"/>
  <c r="C197" i="2"/>
  <c r="AL196" i="2"/>
  <c r="AK196" i="2"/>
  <c r="AA196" i="2"/>
  <c r="Z196" i="2"/>
  <c r="Y196" i="2"/>
  <c r="X196" i="2"/>
  <c r="W196" i="2"/>
  <c r="V196" i="2"/>
  <c r="U196" i="2"/>
  <c r="T196" i="2"/>
  <c r="S196" i="2"/>
  <c r="R196" i="2"/>
  <c r="Q196" i="2"/>
  <c r="E196" i="2"/>
  <c r="C196" i="2"/>
  <c r="AL195" i="2"/>
  <c r="AK195" i="2"/>
  <c r="AA195" i="2"/>
  <c r="Z195" i="2"/>
  <c r="Y195" i="2"/>
  <c r="X195" i="2"/>
  <c r="W195" i="2"/>
  <c r="V195" i="2"/>
  <c r="U195" i="2"/>
  <c r="T195" i="2"/>
  <c r="S195" i="2"/>
  <c r="R195" i="2"/>
  <c r="Q195" i="2"/>
  <c r="E195" i="2"/>
  <c r="C195" i="2"/>
  <c r="AL194" i="2"/>
  <c r="AK194" i="2"/>
  <c r="AA194" i="2"/>
  <c r="Z194" i="2"/>
  <c r="Y194" i="2"/>
  <c r="X194" i="2"/>
  <c r="W194" i="2"/>
  <c r="V194" i="2"/>
  <c r="U194" i="2"/>
  <c r="T194" i="2"/>
  <c r="S194" i="2"/>
  <c r="R194" i="2"/>
  <c r="Q194" i="2"/>
  <c r="E194" i="2"/>
  <c r="C194" i="2"/>
  <c r="AL193" i="2"/>
  <c r="AK193" i="2"/>
  <c r="AA193" i="2"/>
  <c r="Z193" i="2"/>
  <c r="Y193" i="2"/>
  <c r="X193" i="2"/>
  <c r="W193" i="2"/>
  <c r="V193" i="2"/>
  <c r="U193" i="2"/>
  <c r="T193" i="2"/>
  <c r="S193" i="2"/>
  <c r="R193" i="2"/>
  <c r="Q193" i="2"/>
  <c r="E193" i="2"/>
  <c r="C193" i="2"/>
  <c r="AL192" i="2"/>
  <c r="AK192" i="2"/>
  <c r="AA192" i="2"/>
  <c r="Z192" i="2"/>
  <c r="Y192" i="2"/>
  <c r="X192" i="2"/>
  <c r="W192" i="2"/>
  <c r="V192" i="2"/>
  <c r="U192" i="2"/>
  <c r="T192" i="2"/>
  <c r="S192" i="2"/>
  <c r="R192" i="2"/>
  <c r="Q192" i="2"/>
  <c r="E192" i="2"/>
  <c r="C192" i="2"/>
  <c r="AL191" i="2"/>
  <c r="AK191" i="2"/>
  <c r="AA191" i="2"/>
  <c r="Z191" i="2"/>
  <c r="Y191" i="2"/>
  <c r="X191" i="2"/>
  <c r="W191" i="2"/>
  <c r="V191" i="2"/>
  <c r="U191" i="2"/>
  <c r="T191" i="2"/>
  <c r="S191" i="2"/>
  <c r="R191" i="2"/>
  <c r="Q191" i="2"/>
  <c r="E191" i="2"/>
  <c r="C191" i="2"/>
  <c r="AL190" i="2"/>
  <c r="AK190" i="2"/>
  <c r="AA190" i="2"/>
  <c r="Z190" i="2"/>
  <c r="Y190" i="2"/>
  <c r="X190" i="2"/>
  <c r="W190" i="2"/>
  <c r="V190" i="2"/>
  <c r="U190" i="2"/>
  <c r="T190" i="2"/>
  <c r="S190" i="2"/>
  <c r="R190" i="2"/>
  <c r="Q190" i="2"/>
  <c r="E190" i="2"/>
  <c r="C190" i="2"/>
  <c r="AL189" i="2"/>
  <c r="AK189" i="2"/>
  <c r="AA189" i="2"/>
  <c r="Z189" i="2"/>
  <c r="Y189" i="2"/>
  <c r="X189" i="2"/>
  <c r="W189" i="2"/>
  <c r="V189" i="2"/>
  <c r="U189" i="2"/>
  <c r="T189" i="2"/>
  <c r="S189" i="2"/>
  <c r="R189" i="2"/>
  <c r="Q189" i="2"/>
  <c r="E189" i="2"/>
  <c r="C189" i="2"/>
  <c r="AL188" i="2"/>
  <c r="AK188" i="2"/>
  <c r="AA188" i="2"/>
  <c r="Z188" i="2"/>
  <c r="Y188" i="2"/>
  <c r="X188" i="2"/>
  <c r="W188" i="2"/>
  <c r="V188" i="2"/>
  <c r="U188" i="2"/>
  <c r="T188" i="2"/>
  <c r="S188" i="2"/>
  <c r="R188" i="2"/>
  <c r="Q188" i="2"/>
  <c r="E188" i="2"/>
  <c r="C188" i="2"/>
  <c r="AL187" i="2"/>
  <c r="AK187" i="2"/>
  <c r="AA187" i="2"/>
  <c r="Z187" i="2"/>
  <c r="Y187" i="2"/>
  <c r="X187" i="2"/>
  <c r="W187" i="2"/>
  <c r="V187" i="2"/>
  <c r="U187" i="2"/>
  <c r="T187" i="2"/>
  <c r="S187" i="2"/>
  <c r="R187" i="2"/>
  <c r="Q187" i="2"/>
  <c r="E187" i="2"/>
  <c r="C187" i="2"/>
  <c r="AL186" i="2"/>
  <c r="AK186" i="2"/>
  <c r="AA186" i="2"/>
  <c r="Z186" i="2"/>
  <c r="Y186" i="2"/>
  <c r="X186" i="2"/>
  <c r="W186" i="2"/>
  <c r="V186" i="2"/>
  <c r="U186" i="2"/>
  <c r="T186" i="2"/>
  <c r="S186" i="2"/>
  <c r="R186" i="2"/>
  <c r="Q186" i="2"/>
  <c r="E186" i="2"/>
  <c r="C186" i="2"/>
  <c r="AL185" i="2"/>
  <c r="AK185" i="2"/>
  <c r="AA185" i="2"/>
  <c r="Z185" i="2"/>
  <c r="Y185" i="2"/>
  <c r="X185" i="2"/>
  <c r="W185" i="2"/>
  <c r="V185" i="2"/>
  <c r="U185" i="2"/>
  <c r="T185" i="2"/>
  <c r="S185" i="2"/>
  <c r="R185" i="2"/>
  <c r="Q185" i="2"/>
  <c r="E185" i="2"/>
  <c r="C185" i="2"/>
  <c r="AL184" i="2"/>
  <c r="AK184" i="2"/>
  <c r="AA184" i="2"/>
  <c r="Z184" i="2"/>
  <c r="Y184" i="2"/>
  <c r="X184" i="2"/>
  <c r="W184" i="2"/>
  <c r="V184" i="2"/>
  <c r="U184" i="2"/>
  <c r="T184" i="2"/>
  <c r="S184" i="2"/>
  <c r="R184" i="2"/>
  <c r="Q184" i="2"/>
  <c r="E184" i="2"/>
  <c r="C184" i="2"/>
  <c r="AL183" i="2"/>
  <c r="AK183" i="2"/>
  <c r="AA183" i="2"/>
  <c r="Z183" i="2"/>
  <c r="Y183" i="2"/>
  <c r="X183" i="2"/>
  <c r="W183" i="2"/>
  <c r="V183" i="2"/>
  <c r="U183" i="2"/>
  <c r="T183" i="2"/>
  <c r="S183" i="2"/>
  <c r="R183" i="2"/>
  <c r="Q183" i="2"/>
  <c r="E183" i="2"/>
  <c r="C183" i="2"/>
  <c r="AL182" i="2"/>
  <c r="AK182" i="2"/>
  <c r="AA182" i="2"/>
  <c r="Z182" i="2"/>
  <c r="Y182" i="2"/>
  <c r="X182" i="2"/>
  <c r="W182" i="2"/>
  <c r="V182" i="2"/>
  <c r="U182" i="2"/>
  <c r="T182" i="2"/>
  <c r="S182" i="2"/>
  <c r="R182" i="2"/>
  <c r="Q182" i="2"/>
  <c r="E182" i="2"/>
  <c r="C182" i="2"/>
  <c r="AL181" i="2"/>
  <c r="AK181" i="2"/>
  <c r="AA181" i="2"/>
  <c r="Z181" i="2"/>
  <c r="Y181" i="2"/>
  <c r="X181" i="2"/>
  <c r="W181" i="2"/>
  <c r="V181" i="2"/>
  <c r="U181" i="2"/>
  <c r="T181" i="2"/>
  <c r="S181" i="2"/>
  <c r="R181" i="2"/>
  <c r="Q181" i="2"/>
  <c r="E181" i="2"/>
  <c r="C181" i="2"/>
  <c r="AL180" i="2"/>
  <c r="AK180" i="2"/>
  <c r="AA180" i="2"/>
  <c r="Z180" i="2"/>
  <c r="Y180" i="2"/>
  <c r="X180" i="2"/>
  <c r="W180" i="2"/>
  <c r="V180" i="2"/>
  <c r="U180" i="2"/>
  <c r="T180" i="2"/>
  <c r="S180" i="2"/>
  <c r="R180" i="2"/>
  <c r="Q180" i="2"/>
  <c r="E180" i="2"/>
  <c r="C180" i="2"/>
  <c r="AL179" i="2"/>
  <c r="AK179" i="2"/>
  <c r="AA179" i="2"/>
  <c r="Z179" i="2"/>
  <c r="Y179" i="2"/>
  <c r="X179" i="2"/>
  <c r="W179" i="2"/>
  <c r="V179" i="2"/>
  <c r="U179" i="2"/>
  <c r="T179" i="2"/>
  <c r="S179" i="2"/>
  <c r="R179" i="2"/>
  <c r="Q179" i="2"/>
  <c r="E179" i="2"/>
  <c r="C179" i="2"/>
  <c r="AL178" i="2"/>
  <c r="AK178" i="2"/>
  <c r="AA178" i="2"/>
  <c r="Z178" i="2"/>
  <c r="Y178" i="2"/>
  <c r="X178" i="2"/>
  <c r="W178" i="2"/>
  <c r="V178" i="2"/>
  <c r="U178" i="2"/>
  <c r="T178" i="2"/>
  <c r="S178" i="2"/>
  <c r="R178" i="2"/>
  <c r="Q178" i="2"/>
  <c r="E178" i="2"/>
  <c r="C178" i="2"/>
  <c r="AL177" i="2"/>
  <c r="AK177" i="2"/>
  <c r="AA177" i="2"/>
  <c r="Z177" i="2"/>
  <c r="Y177" i="2"/>
  <c r="X177" i="2"/>
  <c r="W177" i="2"/>
  <c r="V177" i="2"/>
  <c r="U177" i="2"/>
  <c r="T177" i="2"/>
  <c r="S177" i="2"/>
  <c r="R177" i="2"/>
  <c r="Q177" i="2"/>
  <c r="E177" i="2"/>
  <c r="C177" i="2"/>
  <c r="AL176" i="2"/>
  <c r="AK176" i="2"/>
  <c r="AA176" i="2"/>
  <c r="Z176" i="2"/>
  <c r="Y176" i="2"/>
  <c r="X176" i="2"/>
  <c r="W176" i="2"/>
  <c r="V176" i="2"/>
  <c r="U176" i="2"/>
  <c r="T176" i="2"/>
  <c r="S176" i="2"/>
  <c r="R176" i="2"/>
  <c r="Q176" i="2"/>
  <c r="E176" i="2"/>
  <c r="C176" i="2"/>
  <c r="AL175" i="2"/>
  <c r="AK175" i="2"/>
  <c r="AA175" i="2"/>
  <c r="Z175" i="2"/>
  <c r="Y175" i="2"/>
  <c r="X175" i="2"/>
  <c r="W175" i="2"/>
  <c r="V175" i="2"/>
  <c r="U175" i="2"/>
  <c r="T175" i="2"/>
  <c r="S175" i="2"/>
  <c r="R175" i="2"/>
  <c r="Q175" i="2"/>
  <c r="E175" i="2"/>
  <c r="C175" i="2"/>
  <c r="AL174" i="2"/>
  <c r="AK174" i="2"/>
  <c r="AA174" i="2"/>
  <c r="Z174" i="2"/>
  <c r="Y174" i="2"/>
  <c r="X174" i="2"/>
  <c r="W174" i="2"/>
  <c r="V174" i="2"/>
  <c r="U174" i="2"/>
  <c r="T174" i="2"/>
  <c r="S174" i="2"/>
  <c r="R174" i="2"/>
  <c r="Q174" i="2"/>
  <c r="E174" i="2"/>
  <c r="C174" i="2"/>
  <c r="AL173" i="2"/>
  <c r="AK173" i="2"/>
  <c r="AA173" i="2"/>
  <c r="Z173" i="2"/>
  <c r="Y173" i="2"/>
  <c r="X173" i="2"/>
  <c r="W173" i="2"/>
  <c r="V173" i="2"/>
  <c r="U173" i="2"/>
  <c r="T173" i="2"/>
  <c r="S173" i="2"/>
  <c r="R173" i="2"/>
  <c r="Q173" i="2"/>
  <c r="E173" i="2"/>
  <c r="C173" i="2"/>
  <c r="AL172" i="2"/>
  <c r="AK172" i="2"/>
  <c r="AA172" i="2"/>
  <c r="Z172" i="2"/>
  <c r="Y172" i="2"/>
  <c r="X172" i="2"/>
  <c r="W172" i="2"/>
  <c r="V172" i="2"/>
  <c r="U172" i="2"/>
  <c r="T172" i="2"/>
  <c r="S172" i="2"/>
  <c r="R172" i="2"/>
  <c r="Q172" i="2"/>
  <c r="E172" i="2"/>
  <c r="C172" i="2"/>
  <c r="AL171" i="2"/>
  <c r="AK171" i="2"/>
  <c r="AA171" i="2"/>
  <c r="Z171" i="2"/>
  <c r="Y171" i="2"/>
  <c r="X171" i="2"/>
  <c r="W171" i="2"/>
  <c r="V171" i="2"/>
  <c r="U171" i="2"/>
  <c r="T171" i="2"/>
  <c r="S171" i="2"/>
  <c r="R171" i="2"/>
  <c r="Q171" i="2"/>
  <c r="E171" i="2"/>
  <c r="C171" i="2"/>
  <c r="AL170" i="2"/>
  <c r="AK170" i="2"/>
  <c r="AA170" i="2"/>
  <c r="Z170" i="2"/>
  <c r="Y170" i="2"/>
  <c r="X170" i="2"/>
  <c r="W170" i="2"/>
  <c r="V170" i="2"/>
  <c r="U170" i="2"/>
  <c r="T170" i="2"/>
  <c r="S170" i="2"/>
  <c r="R170" i="2"/>
  <c r="Q170" i="2"/>
  <c r="E170" i="2"/>
  <c r="C170" i="2"/>
  <c r="AL169" i="2"/>
  <c r="AK169" i="2"/>
  <c r="AA169" i="2"/>
  <c r="Z169" i="2"/>
  <c r="Y169" i="2"/>
  <c r="X169" i="2"/>
  <c r="W169" i="2"/>
  <c r="V169" i="2"/>
  <c r="U169" i="2"/>
  <c r="T169" i="2"/>
  <c r="S169" i="2"/>
  <c r="R169" i="2"/>
  <c r="Q169" i="2"/>
  <c r="E169" i="2"/>
  <c r="C169" i="2"/>
  <c r="AL168" i="2"/>
  <c r="AK168" i="2"/>
  <c r="AA168" i="2"/>
  <c r="Z168" i="2"/>
  <c r="Y168" i="2"/>
  <c r="X168" i="2"/>
  <c r="W168" i="2"/>
  <c r="V168" i="2"/>
  <c r="U168" i="2"/>
  <c r="T168" i="2"/>
  <c r="S168" i="2"/>
  <c r="R168" i="2"/>
  <c r="Q168" i="2"/>
  <c r="E168" i="2"/>
  <c r="C168" i="2"/>
  <c r="AL167" i="2"/>
  <c r="AK167" i="2"/>
  <c r="AA167" i="2"/>
  <c r="Z167" i="2"/>
  <c r="Y167" i="2"/>
  <c r="X167" i="2"/>
  <c r="W167" i="2"/>
  <c r="V167" i="2"/>
  <c r="U167" i="2"/>
  <c r="T167" i="2"/>
  <c r="S167" i="2"/>
  <c r="R167" i="2"/>
  <c r="Q167" i="2"/>
  <c r="E167" i="2"/>
  <c r="C167" i="2"/>
  <c r="AL166" i="2"/>
  <c r="AK166" i="2"/>
  <c r="AA166" i="2"/>
  <c r="Z166" i="2"/>
  <c r="Y166" i="2"/>
  <c r="X166" i="2"/>
  <c r="W166" i="2"/>
  <c r="V166" i="2"/>
  <c r="U166" i="2"/>
  <c r="T166" i="2"/>
  <c r="S166" i="2"/>
  <c r="R166" i="2"/>
  <c r="Q166" i="2"/>
  <c r="E166" i="2"/>
  <c r="C166" i="2"/>
  <c r="AL165" i="2"/>
  <c r="AK165" i="2"/>
  <c r="AA165" i="2"/>
  <c r="Z165" i="2"/>
  <c r="Y165" i="2"/>
  <c r="X165" i="2"/>
  <c r="W165" i="2"/>
  <c r="V165" i="2"/>
  <c r="U165" i="2"/>
  <c r="T165" i="2"/>
  <c r="S165" i="2"/>
  <c r="R165" i="2"/>
  <c r="Q165" i="2"/>
  <c r="E165" i="2"/>
  <c r="C165" i="2"/>
  <c r="AL164" i="2"/>
  <c r="AK164" i="2"/>
  <c r="AA164" i="2"/>
  <c r="Z164" i="2"/>
  <c r="Y164" i="2"/>
  <c r="X164" i="2"/>
  <c r="W164" i="2"/>
  <c r="V164" i="2"/>
  <c r="U164" i="2"/>
  <c r="T164" i="2"/>
  <c r="S164" i="2"/>
  <c r="R164" i="2"/>
  <c r="Q164" i="2"/>
  <c r="E164" i="2"/>
  <c r="C164" i="2"/>
  <c r="AL163" i="2"/>
  <c r="AK163" i="2"/>
  <c r="AA163" i="2"/>
  <c r="Z163" i="2"/>
  <c r="Y163" i="2"/>
  <c r="X163" i="2"/>
  <c r="W163" i="2"/>
  <c r="V163" i="2"/>
  <c r="U163" i="2"/>
  <c r="T163" i="2"/>
  <c r="S163" i="2"/>
  <c r="R163" i="2"/>
  <c r="Q163" i="2"/>
  <c r="E163" i="2"/>
  <c r="C163" i="2"/>
  <c r="AL162" i="2"/>
  <c r="AK162" i="2"/>
  <c r="AA162" i="2"/>
  <c r="Z162" i="2"/>
  <c r="Y162" i="2"/>
  <c r="X162" i="2"/>
  <c r="W162" i="2"/>
  <c r="V162" i="2"/>
  <c r="U162" i="2"/>
  <c r="T162" i="2"/>
  <c r="S162" i="2"/>
  <c r="R162" i="2"/>
  <c r="Q162" i="2"/>
  <c r="E162" i="2"/>
  <c r="C162" i="2"/>
  <c r="AL161" i="2"/>
  <c r="AK161" i="2"/>
  <c r="AA161" i="2"/>
  <c r="Z161" i="2"/>
  <c r="Y161" i="2"/>
  <c r="X161" i="2"/>
  <c r="W161" i="2"/>
  <c r="V161" i="2"/>
  <c r="U161" i="2"/>
  <c r="T161" i="2"/>
  <c r="S161" i="2"/>
  <c r="R161" i="2"/>
  <c r="Q161" i="2"/>
  <c r="E161" i="2"/>
  <c r="C161" i="2"/>
  <c r="AL160" i="2"/>
  <c r="AK160" i="2"/>
  <c r="AA160" i="2"/>
  <c r="Z160" i="2"/>
  <c r="Y160" i="2"/>
  <c r="X160" i="2"/>
  <c r="W160" i="2"/>
  <c r="V160" i="2"/>
  <c r="U160" i="2"/>
  <c r="T160" i="2"/>
  <c r="S160" i="2"/>
  <c r="R160" i="2"/>
  <c r="Q160" i="2"/>
  <c r="E160" i="2"/>
  <c r="C160" i="2"/>
  <c r="AL159" i="2"/>
  <c r="AK159" i="2"/>
  <c r="AA159" i="2"/>
  <c r="Z159" i="2"/>
  <c r="Y159" i="2"/>
  <c r="X159" i="2"/>
  <c r="W159" i="2"/>
  <c r="V159" i="2"/>
  <c r="U159" i="2"/>
  <c r="T159" i="2"/>
  <c r="S159" i="2"/>
  <c r="R159" i="2"/>
  <c r="Q159" i="2"/>
  <c r="E159" i="2"/>
  <c r="C159" i="2"/>
  <c r="AL158" i="2"/>
  <c r="AK158" i="2"/>
  <c r="AA158" i="2"/>
  <c r="Z158" i="2"/>
  <c r="Y158" i="2"/>
  <c r="X158" i="2"/>
  <c r="W158" i="2"/>
  <c r="V158" i="2"/>
  <c r="U158" i="2"/>
  <c r="T158" i="2"/>
  <c r="S158" i="2"/>
  <c r="R158" i="2"/>
  <c r="Q158" i="2"/>
  <c r="E158" i="2"/>
  <c r="C158" i="2"/>
  <c r="AL157" i="2"/>
  <c r="AK157" i="2"/>
  <c r="AA157" i="2"/>
  <c r="Z157" i="2"/>
  <c r="Y157" i="2"/>
  <c r="X157" i="2"/>
  <c r="W157" i="2"/>
  <c r="V157" i="2"/>
  <c r="U157" i="2"/>
  <c r="T157" i="2"/>
  <c r="S157" i="2"/>
  <c r="R157" i="2"/>
  <c r="Q157" i="2"/>
  <c r="E157" i="2"/>
  <c r="C157" i="2"/>
  <c r="AL156" i="2"/>
  <c r="AK156" i="2"/>
  <c r="AA156" i="2"/>
  <c r="Z156" i="2"/>
  <c r="Y156" i="2"/>
  <c r="X156" i="2"/>
  <c r="W156" i="2"/>
  <c r="V156" i="2"/>
  <c r="U156" i="2"/>
  <c r="T156" i="2"/>
  <c r="S156" i="2"/>
  <c r="R156" i="2"/>
  <c r="Q156" i="2"/>
  <c r="E156" i="2"/>
  <c r="C156" i="2"/>
  <c r="AL155" i="2"/>
  <c r="AK155" i="2"/>
  <c r="AA155" i="2"/>
  <c r="Z155" i="2"/>
  <c r="Y155" i="2"/>
  <c r="X155" i="2"/>
  <c r="W155" i="2"/>
  <c r="V155" i="2"/>
  <c r="U155" i="2"/>
  <c r="T155" i="2"/>
  <c r="S155" i="2"/>
  <c r="R155" i="2"/>
  <c r="Q155" i="2"/>
  <c r="E155" i="2"/>
  <c r="C155" i="2"/>
  <c r="AL154" i="2"/>
  <c r="AK154" i="2"/>
  <c r="AA154" i="2"/>
  <c r="Z154" i="2"/>
  <c r="Y154" i="2"/>
  <c r="X154" i="2"/>
  <c r="W154" i="2"/>
  <c r="V154" i="2"/>
  <c r="U154" i="2"/>
  <c r="T154" i="2"/>
  <c r="S154" i="2"/>
  <c r="R154" i="2"/>
  <c r="Q154" i="2"/>
  <c r="E154" i="2"/>
  <c r="C154" i="2"/>
  <c r="AL153" i="2"/>
  <c r="AK153" i="2"/>
  <c r="AA153" i="2"/>
  <c r="Z153" i="2"/>
  <c r="Y153" i="2"/>
  <c r="X153" i="2"/>
  <c r="W153" i="2"/>
  <c r="V153" i="2"/>
  <c r="U153" i="2"/>
  <c r="T153" i="2"/>
  <c r="S153" i="2"/>
  <c r="R153" i="2"/>
  <c r="Q153" i="2"/>
  <c r="E153" i="2"/>
  <c r="C153" i="2"/>
  <c r="AL152" i="2"/>
  <c r="AK152" i="2"/>
  <c r="AA152" i="2"/>
  <c r="Z152" i="2"/>
  <c r="Y152" i="2"/>
  <c r="X152" i="2"/>
  <c r="W152" i="2"/>
  <c r="V152" i="2"/>
  <c r="U152" i="2"/>
  <c r="T152" i="2"/>
  <c r="S152" i="2"/>
  <c r="R152" i="2"/>
  <c r="Q152" i="2"/>
  <c r="E152" i="2"/>
  <c r="C152" i="2"/>
  <c r="AL151" i="2"/>
  <c r="AK151" i="2"/>
  <c r="AA151" i="2"/>
  <c r="Z151" i="2"/>
  <c r="Y151" i="2"/>
  <c r="X151" i="2"/>
  <c r="W151" i="2"/>
  <c r="V151" i="2"/>
  <c r="U151" i="2"/>
  <c r="T151" i="2"/>
  <c r="S151" i="2"/>
  <c r="R151" i="2"/>
  <c r="Q151" i="2"/>
  <c r="E151" i="2"/>
  <c r="C151" i="2"/>
  <c r="AL150" i="2"/>
  <c r="AK150" i="2"/>
  <c r="AA150" i="2"/>
  <c r="Z150" i="2"/>
  <c r="Y150" i="2"/>
  <c r="X150" i="2"/>
  <c r="W150" i="2"/>
  <c r="V150" i="2"/>
  <c r="U150" i="2"/>
  <c r="T150" i="2"/>
  <c r="S150" i="2"/>
  <c r="R150" i="2"/>
  <c r="Q150" i="2"/>
  <c r="E150" i="2"/>
  <c r="C150" i="2"/>
  <c r="AL149" i="2"/>
  <c r="AK149" i="2"/>
  <c r="AA149" i="2"/>
  <c r="Z149" i="2"/>
  <c r="Y149" i="2"/>
  <c r="X149" i="2"/>
  <c r="W149" i="2"/>
  <c r="V149" i="2"/>
  <c r="U149" i="2"/>
  <c r="T149" i="2"/>
  <c r="S149" i="2"/>
  <c r="R149" i="2"/>
  <c r="Q149" i="2"/>
  <c r="E149" i="2"/>
  <c r="C149" i="2"/>
  <c r="AL148" i="2"/>
  <c r="AK148" i="2"/>
  <c r="AA148" i="2"/>
  <c r="Z148" i="2"/>
  <c r="Y148" i="2"/>
  <c r="X148" i="2"/>
  <c r="W148" i="2"/>
  <c r="V148" i="2"/>
  <c r="U148" i="2"/>
  <c r="T148" i="2"/>
  <c r="S148" i="2"/>
  <c r="R148" i="2"/>
  <c r="Q148" i="2"/>
  <c r="E148" i="2"/>
  <c r="C148" i="2"/>
  <c r="AL147" i="2"/>
  <c r="AK147" i="2"/>
  <c r="AA147" i="2"/>
  <c r="Z147" i="2"/>
  <c r="Y147" i="2"/>
  <c r="X147" i="2"/>
  <c r="W147" i="2"/>
  <c r="V147" i="2"/>
  <c r="U147" i="2"/>
  <c r="T147" i="2"/>
  <c r="S147" i="2"/>
  <c r="R147" i="2"/>
  <c r="Q147" i="2"/>
  <c r="E147" i="2"/>
  <c r="C147" i="2"/>
  <c r="AL146" i="2"/>
  <c r="AK146" i="2"/>
  <c r="AA146" i="2"/>
  <c r="Z146" i="2"/>
  <c r="Y146" i="2"/>
  <c r="X146" i="2"/>
  <c r="W146" i="2"/>
  <c r="V146" i="2"/>
  <c r="U146" i="2"/>
  <c r="T146" i="2"/>
  <c r="S146" i="2"/>
  <c r="R146" i="2"/>
  <c r="Q146" i="2"/>
  <c r="E146" i="2"/>
  <c r="C146" i="2"/>
  <c r="AL145" i="2"/>
  <c r="AK145" i="2"/>
  <c r="AA145" i="2"/>
  <c r="Z145" i="2"/>
  <c r="Y145" i="2"/>
  <c r="X145" i="2"/>
  <c r="W145" i="2"/>
  <c r="V145" i="2"/>
  <c r="U145" i="2"/>
  <c r="T145" i="2"/>
  <c r="S145" i="2"/>
  <c r="R145" i="2"/>
  <c r="Q145" i="2"/>
  <c r="E145" i="2"/>
  <c r="C145" i="2"/>
  <c r="AL144" i="2"/>
  <c r="AK144" i="2"/>
  <c r="AA144" i="2"/>
  <c r="Z144" i="2"/>
  <c r="Y144" i="2"/>
  <c r="X144" i="2"/>
  <c r="W144" i="2"/>
  <c r="V144" i="2"/>
  <c r="U144" i="2"/>
  <c r="T144" i="2"/>
  <c r="S144" i="2"/>
  <c r="R144" i="2"/>
  <c r="Q144" i="2"/>
  <c r="E144" i="2"/>
  <c r="C144" i="2"/>
  <c r="AL143" i="2"/>
  <c r="AK143" i="2"/>
  <c r="AA143" i="2"/>
  <c r="Z143" i="2"/>
  <c r="Y143" i="2"/>
  <c r="X143" i="2"/>
  <c r="W143" i="2"/>
  <c r="V143" i="2"/>
  <c r="U143" i="2"/>
  <c r="T143" i="2"/>
  <c r="S143" i="2"/>
  <c r="R143" i="2"/>
  <c r="Q143" i="2"/>
  <c r="E143" i="2"/>
  <c r="C143" i="2"/>
  <c r="AL142" i="2"/>
  <c r="AK142" i="2"/>
  <c r="AA142" i="2"/>
  <c r="Z142" i="2"/>
  <c r="Y142" i="2"/>
  <c r="X142" i="2"/>
  <c r="W142" i="2"/>
  <c r="V142" i="2"/>
  <c r="U142" i="2"/>
  <c r="T142" i="2"/>
  <c r="S142" i="2"/>
  <c r="R142" i="2"/>
  <c r="Q142" i="2"/>
  <c r="E142" i="2"/>
  <c r="C142" i="2"/>
  <c r="AL141" i="2"/>
  <c r="AK141" i="2"/>
  <c r="AA141" i="2"/>
  <c r="Z141" i="2"/>
  <c r="Y141" i="2"/>
  <c r="X141" i="2"/>
  <c r="W141" i="2"/>
  <c r="V141" i="2"/>
  <c r="U141" i="2"/>
  <c r="T141" i="2"/>
  <c r="S141" i="2"/>
  <c r="R141" i="2"/>
  <c r="Q141" i="2"/>
  <c r="E141" i="2"/>
  <c r="C141" i="2"/>
  <c r="AL140" i="2"/>
  <c r="AK140" i="2"/>
  <c r="AA140" i="2"/>
  <c r="Z140" i="2"/>
  <c r="Y140" i="2"/>
  <c r="X140" i="2"/>
  <c r="W140" i="2"/>
  <c r="V140" i="2"/>
  <c r="U140" i="2"/>
  <c r="T140" i="2"/>
  <c r="S140" i="2"/>
  <c r="R140" i="2"/>
  <c r="Q140" i="2"/>
  <c r="E140" i="2"/>
  <c r="C140" i="2"/>
  <c r="AL139" i="2"/>
  <c r="AK139" i="2"/>
  <c r="AA139" i="2"/>
  <c r="Z139" i="2"/>
  <c r="Y139" i="2"/>
  <c r="X139" i="2"/>
  <c r="W139" i="2"/>
  <c r="V139" i="2"/>
  <c r="U139" i="2"/>
  <c r="T139" i="2"/>
  <c r="S139" i="2"/>
  <c r="R139" i="2"/>
  <c r="Q139" i="2"/>
  <c r="E139" i="2"/>
  <c r="C139" i="2"/>
  <c r="AL138" i="2"/>
  <c r="AK138" i="2"/>
  <c r="AA138" i="2"/>
  <c r="Z138" i="2"/>
  <c r="Y138" i="2"/>
  <c r="X138" i="2"/>
  <c r="W138" i="2"/>
  <c r="V138" i="2"/>
  <c r="U138" i="2"/>
  <c r="T138" i="2"/>
  <c r="S138" i="2"/>
  <c r="R138" i="2"/>
  <c r="Q138" i="2"/>
  <c r="E138" i="2"/>
  <c r="C138" i="2"/>
  <c r="AL137" i="2"/>
  <c r="AK137" i="2"/>
  <c r="AA137" i="2"/>
  <c r="Z137" i="2"/>
  <c r="Y137" i="2"/>
  <c r="X137" i="2"/>
  <c r="W137" i="2"/>
  <c r="V137" i="2"/>
  <c r="U137" i="2"/>
  <c r="T137" i="2"/>
  <c r="S137" i="2"/>
  <c r="R137" i="2"/>
  <c r="Q137" i="2"/>
  <c r="E137" i="2"/>
  <c r="C137" i="2"/>
  <c r="AL136" i="2"/>
  <c r="AK136" i="2"/>
  <c r="AA136" i="2"/>
  <c r="Z136" i="2"/>
  <c r="Y136" i="2"/>
  <c r="X136" i="2"/>
  <c r="W136" i="2"/>
  <c r="V136" i="2"/>
  <c r="U136" i="2"/>
  <c r="T136" i="2"/>
  <c r="S136" i="2"/>
  <c r="R136" i="2"/>
  <c r="Q136" i="2"/>
  <c r="E136" i="2"/>
  <c r="C136" i="2"/>
  <c r="AL135" i="2"/>
  <c r="AK135" i="2"/>
  <c r="AA135" i="2"/>
  <c r="Z135" i="2"/>
  <c r="Y135" i="2"/>
  <c r="X135" i="2"/>
  <c r="W135" i="2"/>
  <c r="V135" i="2"/>
  <c r="U135" i="2"/>
  <c r="T135" i="2"/>
  <c r="S135" i="2"/>
  <c r="R135" i="2"/>
  <c r="Q135" i="2"/>
  <c r="E135" i="2"/>
  <c r="C135" i="2"/>
  <c r="AL134" i="2"/>
  <c r="AK134" i="2"/>
  <c r="AA134" i="2"/>
  <c r="Z134" i="2"/>
  <c r="Y134" i="2"/>
  <c r="X134" i="2"/>
  <c r="W134" i="2"/>
  <c r="V134" i="2"/>
  <c r="U134" i="2"/>
  <c r="T134" i="2"/>
  <c r="S134" i="2"/>
  <c r="R134" i="2"/>
  <c r="Q134" i="2"/>
  <c r="E134" i="2"/>
  <c r="C134" i="2"/>
  <c r="AL133" i="2"/>
  <c r="AK133" i="2"/>
  <c r="AA133" i="2"/>
  <c r="Z133" i="2"/>
  <c r="Y133" i="2"/>
  <c r="X133" i="2"/>
  <c r="W133" i="2"/>
  <c r="V133" i="2"/>
  <c r="U133" i="2"/>
  <c r="T133" i="2"/>
  <c r="S133" i="2"/>
  <c r="R133" i="2"/>
  <c r="Q133" i="2"/>
  <c r="E133" i="2"/>
  <c r="C133" i="2"/>
  <c r="AL132" i="2"/>
  <c r="AK132" i="2"/>
  <c r="AA132" i="2"/>
  <c r="Z132" i="2"/>
  <c r="Y132" i="2"/>
  <c r="X132" i="2"/>
  <c r="W132" i="2"/>
  <c r="V132" i="2"/>
  <c r="U132" i="2"/>
  <c r="T132" i="2"/>
  <c r="S132" i="2"/>
  <c r="R132" i="2"/>
  <c r="Q132" i="2"/>
  <c r="E132" i="2"/>
  <c r="C132" i="2"/>
  <c r="AL131" i="2"/>
  <c r="AK131" i="2"/>
  <c r="AA131" i="2"/>
  <c r="Z131" i="2"/>
  <c r="Y131" i="2"/>
  <c r="X131" i="2"/>
  <c r="W131" i="2"/>
  <c r="V131" i="2"/>
  <c r="U131" i="2"/>
  <c r="T131" i="2"/>
  <c r="S131" i="2"/>
  <c r="R131" i="2"/>
  <c r="Q131" i="2"/>
  <c r="E131" i="2"/>
  <c r="C131" i="2"/>
  <c r="AL130" i="2"/>
  <c r="AK130" i="2"/>
  <c r="AA130" i="2"/>
  <c r="Z130" i="2"/>
  <c r="Y130" i="2"/>
  <c r="X130" i="2"/>
  <c r="W130" i="2"/>
  <c r="V130" i="2"/>
  <c r="U130" i="2"/>
  <c r="T130" i="2"/>
  <c r="S130" i="2"/>
  <c r="R130" i="2"/>
  <c r="Q130" i="2"/>
  <c r="E130" i="2"/>
  <c r="C130" i="2"/>
  <c r="AL129" i="2"/>
  <c r="AK129" i="2"/>
  <c r="AA129" i="2"/>
  <c r="Z129" i="2"/>
  <c r="Y129" i="2"/>
  <c r="X129" i="2"/>
  <c r="W129" i="2"/>
  <c r="V129" i="2"/>
  <c r="U129" i="2"/>
  <c r="T129" i="2"/>
  <c r="S129" i="2"/>
  <c r="R129" i="2"/>
  <c r="Q129" i="2"/>
  <c r="E129" i="2"/>
  <c r="C129" i="2"/>
  <c r="AL128" i="2"/>
  <c r="AK128" i="2"/>
  <c r="AA128" i="2"/>
  <c r="Z128" i="2"/>
  <c r="Y128" i="2"/>
  <c r="X128" i="2"/>
  <c r="W128" i="2"/>
  <c r="V128" i="2"/>
  <c r="U128" i="2"/>
  <c r="T128" i="2"/>
  <c r="S128" i="2"/>
  <c r="R128" i="2"/>
  <c r="Q128" i="2"/>
  <c r="E128" i="2"/>
  <c r="C128" i="2"/>
  <c r="AL127" i="2"/>
  <c r="AK127" i="2"/>
  <c r="AA127" i="2"/>
  <c r="Z127" i="2"/>
  <c r="Y127" i="2"/>
  <c r="X127" i="2"/>
  <c r="W127" i="2"/>
  <c r="V127" i="2"/>
  <c r="U127" i="2"/>
  <c r="T127" i="2"/>
  <c r="S127" i="2"/>
  <c r="R127" i="2"/>
  <c r="Q127" i="2"/>
  <c r="E127" i="2"/>
  <c r="C127" i="2"/>
  <c r="AL126" i="2"/>
  <c r="AK126" i="2"/>
  <c r="AA126" i="2"/>
  <c r="Z126" i="2"/>
  <c r="Y126" i="2"/>
  <c r="X126" i="2"/>
  <c r="W126" i="2"/>
  <c r="V126" i="2"/>
  <c r="U126" i="2"/>
  <c r="T126" i="2"/>
  <c r="S126" i="2"/>
  <c r="R126" i="2"/>
  <c r="Q126" i="2"/>
  <c r="E126" i="2"/>
  <c r="C126" i="2"/>
  <c r="AL125" i="2"/>
  <c r="AK125" i="2"/>
  <c r="AA125" i="2"/>
  <c r="Z125" i="2"/>
  <c r="Y125" i="2"/>
  <c r="X125" i="2"/>
  <c r="W125" i="2"/>
  <c r="V125" i="2"/>
  <c r="U125" i="2"/>
  <c r="T125" i="2"/>
  <c r="S125" i="2"/>
  <c r="R125" i="2"/>
  <c r="Q125" i="2"/>
  <c r="E125" i="2"/>
  <c r="C125" i="2"/>
  <c r="AL124" i="2"/>
  <c r="AK124" i="2"/>
  <c r="AA124" i="2"/>
  <c r="Z124" i="2"/>
  <c r="Y124" i="2"/>
  <c r="X124" i="2"/>
  <c r="W124" i="2"/>
  <c r="V124" i="2"/>
  <c r="U124" i="2"/>
  <c r="T124" i="2"/>
  <c r="S124" i="2"/>
  <c r="R124" i="2"/>
  <c r="Q124" i="2"/>
  <c r="E124" i="2"/>
  <c r="C124" i="2"/>
  <c r="AL123" i="2"/>
  <c r="AK123" i="2"/>
  <c r="AA123" i="2"/>
  <c r="Z123" i="2"/>
  <c r="Y123" i="2"/>
  <c r="X123" i="2"/>
  <c r="W123" i="2"/>
  <c r="V123" i="2"/>
  <c r="U123" i="2"/>
  <c r="T123" i="2"/>
  <c r="S123" i="2"/>
  <c r="R123" i="2"/>
  <c r="Q123" i="2"/>
  <c r="E123" i="2"/>
  <c r="C123" i="2"/>
  <c r="AL122" i="2"/>
  <c r="AK122" i="2"/>
  <c r="AA122" i="2"/>
  <c r="Z122" i="2"/>
  <c r="Y122" i="2"/>
  <c r="X122" i="2"/>
  <c r="W122" i="2"/>
  <c r="V122" i="2"/>
  <c r="U122" i="2"/>
  <c r="T122" i="2"/>
  <c r="S122" i="2"/>
  <c r="R122" i="2"/>
  <c r="Q122" i="2"/>
  <c r="E122" i="2"/>
  <c r="C122" i="2"/>
  <c r="AL121" i="2"/>
  <c r="AK121" i="2"/>
  <c r="AA121" i="2"/>
  <c r="Z121" i="2"/>
  <c r="Y121" i="2"/>
  <c r="X121" i="2"/>
  <c r="W121" i="2"/>
  <c r="V121" i="2"/>
  <c r="U121" i="2"/>
  <c r="T121" i="2"/>
  <c r="S121" i="2"/>
  <c r="R121" i="2"/>
  <c r="Q121" i="2"/>
  <c r="E121" i="2"/>
  <c r="C121" i="2"/>
  <c r="AL120" i="2"/>
  <c r="AK120" i="2"/>
  <c r="AA120" i="2"/>
  <c r="Z120" i="2"/>
  <c r="Y120" i="2"/>
  <c r="X120" i="2"/>
  <c r="W120" i="2"/>
  <c r="V120" i="2"/>
  <c r="U120" i="2"/>
  <c r="T120" i="2"/>
  <c r="S120" i="2"/>
  <c r="R120" i="2"/>
  <c r="Q120" i="2"/>
  <c r="E120" i="2"/>
  <c r="C120" i="2"/>
  <c r="AL119" i="2"/>
  <c r="AK119" i="2"/>
  <c r="AA119" i="2"/>
  <c r="Z119" i="2"/>
  <c r="Y119" i="2"/>
  <c r="X119" i="2"/>
  <c r="W119" i="2"/>
  <c r="V119" i="2"/>
  <c r="U119" i="2"/>
  <c r="T119" i="2"/>
  <c r="S119" i="2"/>
  <c r="R119" i="2"/>
  <c r="Q119" i="2"/>
  <c r="E119" i="2"/>
  <c r="C119" i="2"/>
  <c r="AL118" i="2"/>
  <c r="AK118" i="2"/>
  <c r="AA118" i="2"/>
  <c r="Z118" i="2"/>
  <c r="Y118" i="2"/>
  <c r="X118" i="2"/>
  <c r="W118" i="2"/>
  <c r="V118" i="2"/>
  <c r="U118" i="2"/>
  <c r="T118" i="2"/>
  <c r="S118" i="2"/>
  <c r="R118" i="2"/>
  <c r="Q118" i="2"/>
  <c r="E118" i="2"/>
  <c r="C118" i="2"/>
  <c r="AL117" i="2"/>
  <c r="AK117" i="2"/>
  <c r="AA117" i="2"/>
  <c r="Z117" i="2"/>
  <c r="Y117" i="2"/>
  <c r="X117" i="2"/>
  <c r="W117" i="2"/>
  <c r="V117" i="2"/>
  <c r="U117" i="2"/>
  <c r="T117" i="2"/>
  <c r="S117" i="2"/>
  <c r="R117" i="2"/>
  <c r="Q117" i="2"/>
  <c r="E117" i="2"/>
  <c r="C117" i="2"/>
  <c r="AL116" i="2"/>
  <c r="AK116" i="2"/>
  <c r="AA116" i="2"/>
  <c r="Z116" i="2"/>
  <c r="Y116" i="2"/>
  <c r="X116" i="2"/>
  <c r="W116" i="2"/>
  <c r="V116" i="2"/>
  <c r="U116" i="2"/>
  <c r="T116" i="2"/>
  <c r="S116" i="2"/>
  <c r="R116" i="2"/>
  <c r="Q116" i="2"/>
  <c r="E116" i="2"/>
  <c r="C116" i="2"/>
  <c r="AL115" i="2"/>
  <c r="AK115" i="2"/>
  <c r="AA115" i="2"/>
  <c r="Z115" i="2"/>
  <c r="Y115" i="2"/>
  <c r="X115" i="2"/>
  <c r="W115" i="2"/>
  <c r="V115" i="2"/>
  <c r="U115" i="2"/>
  <c r="T115" i="2"/>
  <c r="S115" i="2"/>
  <c r="R115" i="2"/>
  <c r="Q115" i="2"/>
  <c r="E115" i="2"/>
  <c r="C115" i="2"/>
  <c r="AL114" i="2"/>
  <c r="AK114" i="2"/>
  <c r="AA114" i="2"/>
  <c r="Z114" i="2"/>
  <c r="Y114" i="2"/>
  <c r="X114" i="2"/>
  <c r="W114" i="2"/>
  <c r="V114" i="2"/>
  <c r="U114" i="2"/>
  <c r="T114" i="2"/>
  <c r="S114" i="2"/>
  <c r="R114" i="2"/>
  <c r="Q114" i="2"/>
  <c r="E114" i="2"/>
  <c r="C114" i="2"/>
  <c r="AL113" i="2"/>
  <c r="AK113" i="2"/>
  <c r="AA113" i="2"/>
  <c r="Z113" i="2"/>
  <c r="Y113" i="2"/>
  <c r="X113" i="2"/>
  <c r="W113" i="2"/>
  <c r="V113" i="2"/>
  <c r="U113" i="2"/>
  <c r="T113" i="2"/>
  <c r="S113" i="2"/>
  <c r="R113" i="2"/>
  <c r="Q113" i="2"/>
  <c r="E113" i="2"/>
  <c r="C113" i="2"/>
  <c r="AL112" i="2"/>
  <c r="AK112" i="2"/>
  <c r="AA112" i="2"/>
  <c r="Z112" i="2"/>
  <c r="Y112" i="2"/>
  <c r="X112" i="2"/>
  <c r="W112" i="2"/>
  <c r="V112" i="2"/>
  <c r="U112" i="2"/>
  <c r="T112" i="2"/>
  <c r="S112" i="2"/>
  <c r="R112" i="2"/>
  <c r="Q112" i="2"/>
  <c r="E112" i="2"/>
  <c r="C112" i="2"/>
  <c r="AL111" i="2"/>
  <c r="AK111" i="2"/>
  <c r="AA111" i="2"/>
  <c r="Z111" i="2"/>
  <c r="Y111" i="2"/>
  <c r="X111" i="2"/>
  <c r="W111" i="2"/>
  <c r="V111" i="2"/>
  <c r="U111" i="2"/>
  <c r="T111" i="2"/>
  <c r="S111" i="2"/>
  <c r="R111" i="2"/>
  <c r="Q111" i="2"/>
  <c r="E111" i="2"/>
  <c r="C111" i="2"/>
  <c r="AL110" i="2"/>
  <c r="AK110" i="2"/>
  <c r="AA110" i="2"/>
  <c r="Z110" i="2"/>
  <c r="Y110" i="2"/>
  <c r="X110" i="2"/>
  <c r="W110" i="2"/>
  <c r="V110" i="2"/>
  <c r="U110" i="2"/>
  <c r="T110" i="2"/>
  <c r="S110" i="2"/>
  <c r="R110" i="2"/>
  <c r="Q110" i="2"/>
  <c r="E110" i="2"/>
  <c r="C110" i="2"/>
  <c r="AL109" i="2"/>
  <c r="AK109" i="2"/>
  <c r="AA109" i="2"/>
  <c r="Z109" i="2"/>
  <c r="Y109" i="2"/>
  <c r="X109" i="2"/>
  <c r="W109" i="2"/>
  <c r="V109" i="2"/>
  <c r="U109" i="2"/>
  <c r="T109" i="2"/>
  <c r="S109" i="2"/>
  <c r="R109" i="2"/>
  <c r="Q109" i="2"/>
  <c r="E109" i="2"/>
  <c r="C109" i="2"/>
  <c r="AL108" i="2"/>
  <c r="AK108" i="2"/>
  <c r="AA108" i="2"/>
  <c r="Z108" i="2"/>
  <c r="Y108" i="2"/>
  <c r="X108" i="2"/>
  <c r="W108" i="2"/>
  <c r="V108" i="2"/>
  <c r="U108" i="2"/>
  <c r="T108" i="2"/>
  <c r="S108" i="2"/>
  <c r="R108" i="2"/>
  <c r="Q108" i="2"/>
  <c r="E108" i="2"/>
  <c r="C108" i="2"/>
  <c r="AL107" i="2"/>
  <c r="AK107" i="2"/>
  <c r="AA107" i="2"/>
  <c r="Z107" i="2"/>
  <c r="Y107" i="2"/>
  <c r="X107" i="2"/>
  <c r="W107" i="2"/>
  <c r="V107" i="2"/>
  <c r="U107" i="2"/>
  <c r="T107" i="2"/>
  <c r="S107" i="2"/>
  <c r="R107" i="2"/>
  <c r="Q107" i="2"/>
  <c r="E107" i="2"/>
  <c r="C107" i="2"/>
  <c r="AL106" i="2"/>
  <c r="AK106" i="2"/>
  <c r="AA106" i="2"/>
  <c r="Z106" i="2"/>
  <c r="Y106" i="2"/>
  <c r="X106" i="2"/>
  <c r="W106" i="2"/>
  <c r="V106" i="2"/>
  <c r="U106" i="2"/>
  <c r="T106" i="2"/>
  <c r="S106" i="2"/>
  <c r="R106" i="2"/>
  <c r="Q106" i="2"/>
  <c r="E106" i="2"/>
  <c r="C106" i="2"/>
  <c r="AL105" i="2"/>
  <c r="AK105" i="2"/>
  <c r="AA105" i="2"/>
  <c r="Z105" i="2"/>
  <c r="Y105" i="2"/>
  <c r="X105" i="2"/>
  <c r="W105" i="2"/>
  <c r="V105" i="2"/>
  <c r="U105" i="2"/>
  <c r="T105" i="2"/>
  <c r="S105" i="2"/>
  <c r="R105" i="2"/>
  <c r="Q105" i="2"/>
  <c r="E105" i="2"/>
  <c r="C105" i="2"/>
  <c r="AL104" i="2"/>
  <c r="AK104" i="2"/>
  <c r="AA104" i="2"/>
  <c r="Z104" i="2"/>
  <c r="Y104" i="2"/>
  <c r="X104" i="2"/>
  <c r="W104" i="2"/>
  <c r="V104" i="2"/>
  <c r="U104" i="2"/>
  <c r="T104" i="2"/>
  <c r="S104" i="2"/>
  <c r="R104" i="2"/>
  <c r="Q104" i="2"/>
  <c r="E104" i="2"/>
  <c r="C104" i="2"/>
  <c r="AL103" i="2"/>
  <c r="AK103" i="2"/>
  <c r="AA103" i="2"/>
  <c r="Z103" i="2"/>
  <c r="Y103" i="2"/>
  <c r="X103" i="2"/>
  <c r="W103" i="2"/>
  <c r="V103" i="2"/>
  <c r="U103" i="2"/>
  <c r="T103" i="2"/>
  <c r="S103" i="2"/>
  <c r="R103" i="2"/>
  <c r="Q103" i="2"/>
  <c r="E103" i="2"/>
  <c r="C103" i="2"/>
  <c r="AL102" i="2"/>
  <c r="AK102" i="2"/>
  <c r="AA102" i="2"/>
  <c r="Z102" i="2"/>
  <c r="Y102" i="2"/>
  <c r="X102" i="2"/>
  <c r="W102" i="2"/>
  <c r="V102" i="2"/>
  <c r="U102" i="2"/>
  <c r="T102" i="2"/>
  <c r="S102" i="2"/>
  <c r="R102" i="2"/>
  <c r="Q102" i="2"/>
  <c r="E102" i="2"/>
  <c r="C102" i="2"/>
  <c r="AL101" i="2"/>
  <c r="AK101" i="2"/>
  <c r="AA101" i="2"/>
  <c r="Z101" i="2"/>
  <c r="Y101" i="2"/>
  <c r="X101" i="2"/>
  <c r="W101" i="2"/>
  <c r="V101" i="2"/>
  <c r="U101" i="2"/>
  <c r="T101" i="2"/>
  <c r="S101" i="2"/>
  <c r="R101" i="2"/>
  <c r="Q101" i="2"/>
  <c r="E101" i="2"/>
  <c r="C101" i="2"/>
  <c r="AL100" i="2"/>
  <c r="AK100" i="2"/>
  <c r="AA100" i="2"/>
  <c r="Z100" i="2"/>
  <c r="Y100" i="2"/>
  <c r="X100" i="2"/>
  <c r="W100" i="2"/>
  <c r="V100" i="2"/>
  <c r="U100" i="2"/>
  <c r="T100" i="2"/>
  <c r="S100" i="2"/>
  <c r="R100" i="2"/>
  <c r="Q100" i="2"/>
  <c r="E100" i="2"/>
  <c r="C100" i="2"/>
  <c r="AL99" i="2"/>
  <c r="AK99" i="2"/>
  <c r="AA99" i="2"/>
  <c r="Z99" i="2"/>
  <c r="Y99" i="2"/>
  <c r="X99" i="2"/>
  <c r="W99" i="2"/>
  <c r="V99" i="2"/>
  <c r="U99" i="2"/>
  <c r="T99" i="2"/>
  <c r="S99" i="2"/>
  <c r="R99" i="2"/>
  <c r="Q99" i="2"/>
  <c r="E99" i="2"/>
  <c r="C99" i="2"/>
  <c r="AL98" i="2"/>
  <c r="AK98" i="2"/>
  <c r="AA98" i="2"/>
  <c r="Z98" i="2"/>
  <c r="Y98" i="2"/>
  <c r="X98" i="2"/>
  <c r="W98" i="2"/>
  <c r="V98" i="2"/>
  <c r="U98" i="2"/>
  <c r="T98" i="2"/>
  <c r="S98" i="2"/>
  <c r="R98" i="2"/>
  <c r="Q98" i="2"/>
  <c r="E98" i="2"/>
  <c r="C98" i="2"/>
  <c r="AL97" i="2"/>
  <c r="AK97" i="2"/>
  <c r="AA97" i="2"/>
  <c r="Z97" i="2"/>
  <c r="Y97" i="2"/>
  <c r="X97" i="2"/>
  <c r="W97" i="2"/>
  <c r="V97" i="2"/>
  <c r="U97" i="2"/>
  <c r="T97" i="2"/>
  <c r="S97" i="2"/>
  <c r="R97" i="2"/>
  <c r="Q97" i="2"/>
  <c r="E97" i="2"/>
  <c r="C97" i="2"/>
  <c r="AL96" i="2"/>
  <c r="AK96" i="2"/>
  <c r="AA96" i="2"/>
  <c r="Z96" i="2"/>
  <c r="Y96" i="2"/>
  <c r="X96" i="2"/>
  <c r="W96" i="2"/>
  <c r="V96" i="2"/>
  <c r="U96" i="2"/>
  <c r="T96" i="2"/>
  <c r="S96" i="2"/>
  <c r="R96" i="2"/>
  <c r="Q96" i="2"/>
  <c r="E96" i="2"/>
  <c r="C96" i="2"/>
  <c r="AL95" i="2"/>
  <c r="AK95" i="2"/>
  <c r="AA95" i="2"/>
  <c r="Z95" i="2"/>
  <c r="Y95" i="2"/>
  <c r="X95" i="2"/>
  <c r="W95" i="2"/>
  <c r="V95" i="2"/>
  <c r="U95" i="2"/>
  <c r="T95" i="2"/>
  <c r="S95" i="2"/>
  <c r="R95" i="2"/>
  <c r="Q95" i="2"/>
  <c r="E95" i="2"/>
  <c r="C95" i="2"/>
  <c r="AL94" i="2"/>
  <c r="AK94" i="2"/>
  <c r="AA94" i="2"/>
  <c r="Z94" i="2"/>
  <c r="Y94" i="2"/>
  <c r="X94" i="2"/>
  <c r="W94" i="2"/>
  <c r="V94" i="2"/>
  <c r="U94" i="2"/>
  <c r="T94" i="2"/>
  <c r="S94" i="2"/>
  <c r="R94" i="2"/>
  <c r="Q94" i="2"/>
  <c r="E94" i="2"/>
  <c r="C94" i="2"/>
  <c r="AL93" i="2"/>
  <c r="AK93" i="2"/>
  <c r="AA93" i="2"/>
  <c r="Z93" i="2"/>
  <c r="Y93" i="2"/>
  <c r="X93" i="2"/>
  <c r="W93" i="2"/>
  <c r="V93" i="2"/>
  <c r="U93" i="2"/>
  <c r="T93" i="2"/>
  <c r="S93" i="2"/>
  <c r="R93" i="2"/>
  <c r="Q93" i="2"/>
  <c r="E93" i="2"/>
  <c r="C93" i="2"/>
  <c r="AL92" i="2"/>
  <c r="AK92" i="2"/>
  <c r="AA92" i="2"/>
  <c r="Z92" i="2"/>
  <c r="Y92" i="2"/>
  <c r="X92" i="2"/>
  <c r="W92" i="2"/>
  <c r="V92" i="2"/>
  <c r="U92" i="2"/>
  <c r="T92" i="2"/>
  <c r="S92" i="2"/>
  <c r="R92" i="2"/>
  <c r="Q92" i="2"/>
  <c r="E92" i="2"/>
  <c r="C92" i="2"/>
  <c r="AL91" i="2"/>
  <c r="AK91" i="2"/>
  <c r="AA91" i="2"/>
  <c r="Z91" i="2"/>
  <c r="Y91" i="2"/>
  <c r="X91" i="2"/>
  <c r="W91" i="2"/>
  <c r="V91" i="2"/>
  <c r="U91" i="2"/>
  <c r="T91" i="2"/>
  <c r="S91" i="2"/>
  <c r="R91" i="2"/>
  <c r="Q91" i="2"/>
  <c r="E91" i="2"/>
  <c r="C91" i="2"/>
  <c r="AL90" i="2"/>
  <c r="AK90" i="2"/>
  <c r="AA90" i="2"/>
  <c r="Z90" i="2"/>
  <c r="Y90" i="2"/>
  <c r="X90" i="2"/>
  <c r="W90" i="2"/>
  <c r="V90" i="2"/>
  <c r="U90" i="2"/>
  <c r="T90" i="2"/>
  <c r="S90" i="2"/>
  <c r="R90" i="2"/>
  <c r="Q90" i="2"/>
  <c r="E90" i="2"/>
  <c r="C90" i="2"/>
  <c r="AL89" i="2"/>
  <c r="AK89" i="2"/>
  <c r="AA89" i="2"/>
  <c r="Z89" i="2"/>
  <c r="Y89" i="2"/>
  <c r="X89" i="2"/>
  <c r="W89" i="2"/>
  <c r="V89" i="2"/>
  <c r="U89" i="2"/>
  <c r="T89" i="2"/>
  <c r="S89" i="2"/>
  <c r="R89" i="2"/>
  <c r="Q89" i="2"/>
  <c r="E89" i="2"/>
  <c r="C89" i="2"/>
  <c r="AL88" i="2"/>
  <c r="AK88" i="2"/>
  <c r="AA88" i="2"/>
  <c r="Z88" i="2"/>
  <c r="Y88" i="2"/>
  <c r="X88" i="2"/>
  <c r="W88" i="2"/>
  <c r="V88" i="2"/>
  <c r="U88" i="2"/>
  <c r="T88" i="2"/>
  <c r="S88" i="2"/>
  <c r="R88" i="2"/>
  <c r="Q88" i="2"/>
  <c r="E88" i="2"/>
  <c r="C88" i="2"/>
  <c r="AL87" i="2"/>
  <c r="AK87" i="2"/>
  <c r="AA87" i="2"/>
  <c r="Z87" i="2"/>
  <c r="Y87" i="2"/>
  <c r="X87" i="2"/>
  <c r="W87" i="2"/>
  <c r="V87" i="2"/>
  <c r="U87" i="2"/>
  <c r="T87" i="2"/>
  <c r="S87" i="2"/>
  <c r="R87" i="2"/>
  <c r="Q87" i="2"/>
  <c r="E87" i="2"/>
  <c r="C87" i="2"/>
  <c r="AL86" i="2"/>
  <c r="AK86" i="2"/>
  <c r="AA86" i="2"/>
  <c r="Z86" i="2"/>
  <c r="Y86" i="2"/>
  <c r="X86" i="2"/>
  <c r="W86" i="2"/>
  <c r="V86" i="2"/>
  <c r="U86" i="2"/>
  <c r="T86" i="2"/>
  <c r="S86" i="2"/>
  <c r="R86" i="2"/>
  <c r="Q86" i="2"/>
  <c r="E86" i="2"/>
  <c r="C86" i="2"/>
  <c r="AL85" i="2"/>
  <c r="AK85" i="2"/>
  <c r="AA85" i="2"/>
  <c r="Z85" i="2"/>
  <c r="Y85" i="2"/>
  <c r="X85" i="2"/>
  <c r="W85" i="2"/>
  <c r="V85" i="2"/>
  <c r="U85" i="2"/>
  <c r="T85" i="2"/>
  <c r="S85" i="2"/>
  <c r="R85" i="2"/>
  <c r="Q85" i="2"/>
  <c r="E85" i="2"/>
  <c r="C85" i="2"/>
  <c r="AL84" i="2"/>
  <c r="AK84" i="2"/>
  <c r="AA84" i="2"/>
  <c r="Z84" i="2"/>
  <c r="Y84" i="2"/>
  <c r="X84" i="2"/>
  <c r="W84" i="2"/>
  <c r="V84" i="2"/>
  <c r="U84" i="2"/>
  <c r="T84" i="2"/>
  <c r="S84" i="2"/>
  <c r="R84" i="2"/>
  <c r="Q84" i="2"/>
  <c r="E84" i="2"/>
  <c r="C84" i="2"/>
  <c r="AL83" i="2"/>
  <c r="AK83" i="2"/>
  <c r="AA83" i="2"/>
  <c r="Z83" i="2"/>
  <c r="Y83" i="2"/>
  <c r="X83" i="2"/>
  <c r="W83" i="2"/>
  <c r="V83" i="2"/>
  <c r="U83" i="2"/>
  <c r="T83" i="2"/>
  <c r="S83" i="2"/>
  <c r="R83" i="2"/>
  <c r="Q83" i="2"/>
  <c r="E83" i="2"/>
  <c r="C83" i="2"/>
  <c r="AL82" i="2"/>
  <c r="AK82" i="2"/>
  <c r="AA82" i="2"/>
  <c r="Z82" i="2"/>
  <c r="Y82" i="2"/>
  <c r="X82" i="2"/>
  <c r="W82" i="2"/>
  <c r="V82" i="2"/>
  <c r="U82" i="2"/>
  <c r="T82" i="2"/>
  <c r="S82" i="2"/>
  <c r="R82" i="2"/>
  <c r="Q82" i="2"/>
  <c r="E82" i="2"/>
  <c r="C82" i="2"/>
  <c r="AL81" i="2"/>
  <c r="AK81" i="2"/>
  <c r="AA81" i="2"/>
  <c r="Z81" i="2"/>
  <c r="Y81" i="2"/>
  <c r="X81" i="2"/>
  <c r="W81" i="2"/>
  <c r="V81" i="2"/>
  <c r="U81" i="2"/>
  <c r="T81" i="2"/>
  <c r="S81" i="2"/>
  <c r="R81" i="2"/>
  <c r="Q81" i="2"/>
  <c r="E81" i="2"/>
  <c r="C81" i="2"/>
  <c r="AL80" i="2"/>
  <c r="AK80" i="2"/>
  <c r="AA80" i="2"/>
  <c r="Z80" i="2"/>
  <c r="Y80" i="2"/>
  <c r="X80" i="2"/>
  <c r="W80" i="2"/>
  <c r="V80" i="2"/>
  <c r="U80" i="2"/>
  <c r="T80" i="2"/>
  <c r="S80" i="2"/>
  <c r="R80" i="2"/>
  <c r="Q80" i="2"/>
  <c r="E80" i="2"/>
  <c r="C80" i="2"/>
  <c r="AL79" i="2"/>
  <c r="AK79" i="2"/>
  <c r="AA79" i="2"/>
  <c r="Z79" i="2"/>
  <c r="Y79" i="2"/>
  <c r="X79" i="2"/>
  <c r="W79" i="2"/>
  <c r="V79" i="2"/>
  <c r="U79" i="2"/>
  <c r="T79" i="2"/>
  <c r="S79" i="2"/>
  <c r="R79" i="2"/>
  <c r="Q79" i="2"/>
  <c r="E79" i="2"/>
  <c r="C79" i="2"/>
  <c r="AL78" i="2"/>
  <c r="AK78" i="2"/>
  <c r="AA78" i="2"/>
  <c r="Z78" i="2"/>
  <c r="Y78" i="2"/>
  <c r="X78" i="2"/>
  <c r="W78" i="2"/>
  <c r="V78" i="2"/>
  <c r="U78" i="2"/>
  <c r="T78" i="2"/>
  <c r="S78" i="2"/>
  <c r="R78" i="2"/>
  <c r="Q78" i="2"/>
  <c r="E78" i="2"/>
  <c r="C78" i="2"/>
  <c r="AL77" i="2"/>
  <c r="AK77" i="2"/>
  <c r="AA77" i="2"/>
  <c r="Z77" i="2"/>
  <c r="Y77" i="2"/>
  <c r="X77" i="2"/>
  <c r="W77" i="2"/>
  <c r="V77" i="2"/>
  <c r="U77" i="2"/>
  <c r="T77" i="2"/>
  <c r="S77" i="2"/>
  <c r="R77" i="2"/>
  <c r="Q77" i="2"/>
  <c r="E77" i="2"/>
  <c r="C77" i="2"/>
  <c r="AL76" i="2"/>
  <c r="AK76" i="2"/>
  <c r="AA76" i="2"/>
  <c r="Z76" i="2"/>
  <c r="Y76" i="2"/>
  <c r="X76" i="2"/>
  <c r="W76" i="2"/>
  <c r="V76" i="2"/>
  <c r="U76" i="2"/>
  <c r="T76" i="2"/>
  <c r="S76" i="2"/>
  <c r="R76" i="2"/>
  <c r="Q76" i="2"/>
  <c r="E76" i="2"/>
  <c r="C76" i="2"/>
  <c r="AL75" i="2"/>
  <c r="AK75" i="2"/>
  <c r="AA75" i="2"/>
  <c r="Z75" i="2"/>
  <c r="Y75" i="2"/>
  <c r="X75" i="2"/>
  <c r="W75" i="2"/>
  <c r="V75" i="2"/>
  <c r="U75" i="2"/>
  <c r="T75" i="2"/>
  <c r="S75" i="2"/>
  <c r="R75" i="2"/>
  <c r="Q75" i="2"/>
  <c r="E75" i="2"/>
  <c r="C75" i="2"/>
  <c r="AL74" i="2"/>
  <c r="AK74" i="2"/>
  <c r="AA74" i="2"/>
  <c r="Z74" i="2"/>
  <c r="Y74" i="2"/>
  <c r="X74" i="2"/>
  <c r="W74" i="2"/>
  <c r="V74" i="2"/>
  <c r="U74" i="2"/>
  <c r="T74" i="2"/>
  <c r="S74" i="2"/>
  <c r="R74" i="2"/>
  <c r="Q74" i="2"/>
  <c r="E74" i="2"/>
  <c r="C74" i="2"/>
  <c r="AL73" i="2"/>
  <c r="AK73" i="2"/>
  <c r="AA73" i="2"/>
  <c r="Z73" i="2"/>
  <c r="Y73" i="2"/>
  <c r="X73" i="2"/>
  <c r="W73" i="2"/>
  <c r="V73" i="2"/>
  <c r="U73" i="2"/>
  <c r="T73" i="2"/>
  <c r="S73" i="2"/>
  <c r="R73" i="2"/>
  <c r="Q73" i="2"/>
  <c r="E73" i="2"/>
  <c r="C73" i="2"/>
  <c r="AL72" i="2"/>
  <c r="AK72" i="2"/>
  <c r="AA72" i="2"/>
  <c r="Z72" i="2"/>
  <c r="Y72" i="2"/>
  <c r="X72" i="2"/>
  <c r="W72" i="2"/>
  <c r="V72" i="2"/>
  <c r="U72" i="2"/>
  <c r="T72" i="2"/>
  <c r="S72" i="2"/>
  <c r="R72" i="2"/>
  <c r="Q72" i="2"/>
  <c r="E72" i="2"/>
  <c r="C72" i="2"/>
  <c r="AL71" i="2"/>
  <c r="AK71" i="2"/>
  <c r="AA71" i="2"/>
  <c r="Z71" i="2"/>
  <c r="Y71" i="2"/>
  <c r="X71" i="2"/>
  <c r="W71" i="2"/>
  <c r="V71" i="2"/>
  <c r="U71" i="2"/>
  <c r="T71" i="2"/>
  <c r="S71" i="2"/>
  <c r="R71" i="2"/>
  <c r="Q71" i="2"/>
  <c r="E71" i="2"/>
  <c r="C71" i="2"/>
  <c r="AL70" i="2"/>
  <c r="AK70" i="2"/>
  <c r="AA70" i="2"/>
  <c r="Z70" i="2"/>
  <c r="Y70" i="2"/>
  <c r="X70" i="2"/>
  <c r="W70" i="2"/>
  <c r="V70" i="2"/>
  <c r="U70" i="2"/>
  <c r="T70" i="2"/>
  <c r="S70" i="2"/>
  <c r="R70" i="2"/>
  <c r="Q70" i="2"/>
  <c r="E70" i="2"/>
  <c r="C70" i="2"/>
  <c r="AL69" i="2"/>
  <c r="AK69" i="2"/>
  <c r="AA69" i="2"/>
  <c r="Z69" i="2"/>
  <c r="Y69" i="2"/>
  <c r="X69" i="2"/>
  <c r="W69" i="2"/>
  <c r="V69" i="2"/>
  <c r="U69" i="2"/>
  <c r="T69" i="2"/>
  <c r="S69" i="2"/>
  <c r="R69" i="2"/>
  <c r="Q69" i="2"/>
  <c r="E69" i="2"/>
  <c r="C69" i="2"/>
  <c r="AL68" i="2"/>
  <c r="AK68" i="2"/>
  <c r="AA68" i="2"/>
  <c r="Z68" i="2"/>
  <c r="Y68" i="2"/>
  <c r="X68" i="2"/>
  <c r="W68" i="2"/>
  <c r="V68" i="2"/>
  <c r="U68" i="2"/>
  <c r="T68" i="2"/>
  <c r="S68" i="2"/>
  <c r="R68" i="2"/>
  <c r="Q68" i="2"/>
  <c r="E68" i="2"/>
  <c r="C68" i="2"/>
  <c r="AL67" i="2"/>
  <c r="AK67" i="2"/>
  <c r="AA67" i="2"/>
  <c r="Z67" i="2"/>
  <c r="Y67" i="2"/>
  <c r="X67" i="2"/>
  <c r="W67" i="2"/>
  <c r="V67" i="2"/>
  <c r="U67" i="2"/>
  <c r="T67" i="2"/>
  <c r="S67" i="2"/>
  <c r="R67" i="2"/>
  <c r="Q67" i="2"/>
  <c r="E67" i="2"/>
  <c r="C67" i="2"/>
  <c r="AL66" i="2"/>
  <c r="AK66" i="2"/>
  <c r="AA66" i="2"/>
  <c r="Z66" i="2"/>
  <c r="Y66" i="2"/>
  <c r="X66" i="2"/>
  <c r="W66" i="2"/>
  <c r="V66" i="2"/>
  <c r="U66" i="2"/>
  <c r="T66" i="2"/>
  <c r="S66" i="2"/>
  <c r="R66" i="2"/>
  <c r="Q66" i="2"/>
  <c r="E66" i="2"/>
  <c r="C66" i="2"/>
  <c r="AL65" i="2"/>
  <c r="AK65" i="2"/>
  <c r="AA65" i="2"/>
  <c r="Z65" i="2"/>
  <c r="Y65" i="2"/>
  <c r="X65" i="2"/>
  <c r="W65" i="2"/>
  <c r="V65" i="2"/>
  <c r="U65" i="2"/>
  <c r="T65" i="2"/>
  <c r="S65" i="2"/>
  <c r="R65" i="2"/>
  <c r="Q65" i="2"/>
  <c r="E65" i="2"/>
  <c r="C65" i="2"/>
  <c r="AL64" i="2"/>
  <c r="AK64" i="2"/>
  <c r="AA64" i="2"/>
  <c r="Z64" i="2"/>
  <c r="Y64" i="2"/>
  <c r="X64" i="2"/>
  <c r="W64" i="2"/>
  <c r="V64" i="2"/>
  <c r="U64" i="2"/>
  <c r="T64" i="2"/>
  <c r="S64" i="2"/>
  <c r="R64" i="2"/>
  <c r="Q64" i="2"/>
  <c r="E64" i="2"/>
  <c r="C64" i="2"/>
  <c r="AL63" i="2"/>
  <c r="AK63" i="2"/>
  <c r="AA63" i="2"/>
  <c r="Z63" i="2"/>
  <c r="Y63" i="2"/>
  <c r="X63" i="2"/>
  <c r="W63" i="2"/>
  <c r="V63" i="2"/>
  <c r="U63" i="2"/>
  <c r="T63" i="2"/>
  <c r="S63" i="2"/>
  <c r="R63" i="2"/>
  <c r="Q63" i="2"/>
  <c r="E63" i="2"/>
  <c r="C63" i="2"/>
  <c r="AL62" i="2"/>
  <c r="AK62" i="2"/>
  <c r="AA62" i="2"/>
  <c r="Z62" i="2"/>
  <c r="Y62" i="2"/>
  <c r="X62" i="2"/>
  <c r="W62" i="2"/>
  <c r="V62" i="2"/>
  <c r="U62" i="2"/>
  <c r="T62" i="2"/>
  <c r="S62" i="2"/>
  <c r="R62" i="2"/>
  <c r="Q62" i="2"/>
  <c r="E62" i="2"/>
  <c r="C62" i="2"/>
  <c r="AL61" i="2"/>
  <c r="AK61" i="2"/>
  <c r="AA61" i="2"/>
  <c r="Z61" i="2"/>
  <c r="Y61" i="2"/>
  <c r="X61" i="2"/>
  <c r="W61" i="2"/>
  <c r="V61" i="2"/>
  <c r="U61" i="2"/>
  <c r="T61" i="2"/>
  <c r="S61" i="2"/>
  <c r="R61" i="2"/>
  <c r="Q61" i="2"/>
  <c r="E61" i="2"/>
  <c r="C61" i="2"/>
  <c r="AL60" i="2"/>
  <c r="AK60" i="2"/>
  <c r="AA60" i="2"/>
  <c r="Z60" i="2"/>
  <c r="Y60" i="2"/>
  <c r="X60" i="2"/>
  <c r="W60" i="2"/>
  <c r="V60" i="2"/>
  <c r="U60" i="2"/>
  <c r="T60" i="2"/>
  <c r="S60" i="2"/>
  <c r="R60" i="2"/>
  <c r="Q60" i="2"/>
  <c r="E60" i="2"/>
  <c r="C60" i="2"/>
  <c r="AL59" i="2"/>
  <c r="AK59" i="2"/>
  <c r="AA59" i="2"/>
  <c r="Z59" i="2"/>
  <c r="Y59" i="2"/>
  <c r="X59" i="2"/>
  <c r="W59" i="2"/>
  <c r="V59" i="2"/>
  <c r="U59" i="2"/>
  <c r="T59" i="2"/>
  <c r="S59" i="2"/>
  <c r="R59" i="2"/>
  <c r="Q59" i="2"/>
  <c r="E59" i="2"/>
  <c r="C59" i="2"/>
  <c r="AL58" i="2"/>
  <c r="AK58" i="2"/>
  <c r="AA58" i="2"/>
  <c r="Z58" i="2"/>
  <c r="Y58" i="2"/>
  <c r="X58" i="2"/>
  <c r="W58" i="2"/>
  <c r="V58" i="2"/>
  <c r="U58" i="2"/>
  <c r="T58" i="2"/>
  <c r="S58" i="2"/>
  <c r="R58" i="2"/>
  <c r="Q58" i="2"/>
  <c r="E58" i="2"/>
  <c r="C58" i="2"/>
  <c r="AL57" i="2"/>
  <c r="AK57" i="2"/>
  <c r="AA57" i="2"/>
  <c r="Z57" i="2"/>
  <c r="Y57" i="2"/>
  <c r="X57" i="2"/>
  <c r="W57" i="2"/>
  <c r="V57" i="2"/>
  <c r="U57" i="2"/>
  <c r="T57" i="2"/>
  <c r="S57" i="2"/>
  <c r="R57" i="2"/>
  <c r="Q57" i="2"/>
  <c r="E57" i="2"/>
  <c r="C57" i="2"/>
  <c r="AL56" i="2"/>
  <c r="AK56" i="2"/>
  <c r="AA56" i="2"/>
  <c r="Z56" i="2"/>
  <c r="Y56" i="2"/>
  <c r="X56" i="2"/>
  <c r="W56" i="2"/>
  <c r="V56" i="2"/>
  <c r="U56" i="2"/>
  <c r="T56" i="2"/>
  <c r="S56" i="2"/>
  <c r="R56" i="2"/>
  <c r="Q56" i="2"/>
  <c r="E56" i="2"/>
  <c r="C56" i="2"/>
  <c r="AL55" i="2"/>
  <c r="AK55" i="2"/>
  <c r="AA55" i="2"/>
  <c r="Z55" i="2"/>
  <c r="Y55" i="2"/>
  <c r="X55" i="2"/>
  <c r="W55" i="2"/>
  <c r="V55" i="2"/>
  <c r="U55" i="2"/>
  <c r="T55" i="2"/>
  <c r="S55" i="2"/>
  <c r="R55" i="2"/>
  <c r="Q55" i="2"/>
  <c r="E55" i="2"/>
  <c r="C55" i="2"/>
  <c r="AL54" i="2"/>
  <c r="AK54" i="2"/>
  <c r="AA54" i="2"/>
  <c r="Z54" i="2"/>
  <c r="Y54" i="2"/>
  <c r="X54" i="2"/>
  <c r="W54" i="2"/>
  <c r="V54" i="2"/>
  <c r="U54" i="2"/>
  <c r="T54" i="2"/>
  <c r="S54" i="2"/>
  <c r="R54" i="2"/>
  <c r="Q54" i="2"/>
  <c r="E54" i="2"/>
  <c r="C54" i="2"/>
  <c r="AL53" i="2"/>
  <c r="AK53" i="2"/>
  <c r="AA53" i="2"/>
  <c r="Z53" i="2"/>
  <c r="Y53" i="2"/>
  <c r="X53" i="2"/>
  <c r="W53" i="2"/>
  <c r="V53" i="2"/>
  <c r="U53" i="2"/>
  <c r="T53" i="2"/>
  <c r="S53" i="2"/>
  <c r="R53" i="2"/>
  <c r="Q53" i="2"/>
  <c r="E53" i="2"/>
  <c r="C53" i="2"/>
  <c r="AL52" i="2"/>
  <c r="AK52" i="2"/>
  <c r="AA52" i="2"/>
  <c r="Z52" i="2"/>
  <c r="Y52" i="2"/>
  <c r="X52" i="2"/>
  <c r="W52" i="2"/>
  <c r="V52" i="2"/>
  <c r="U52" i="2"/>
  <c r="T52" i="2"/>
  <c r="S52" i="2"/>
  <c r="R52" i="2"/>
  <c r="Q52" i="2"/>
  <c r="E52" i="2"/>
  <c r="C52" i="2"/>
  <c r="AL51" i="2"/>
  <c r="AK51" i="2"/>
  <c r="AA51" i="2"/>
  <c r="Z51" i="2"/>
  <c r="Y51" i="2"/>
  <c r="X51" i="2"/>
  <c r="W51" i="2"/>
  <c r="V51" i="2"/>
  <c r="U51" i="2"/>
  <c r="T51" i="2"/>
  <c r="S51" i="2"/>
  <c r="R51" i="2"/>
  <c r="Q51" i="2"/>
  <c r="E51" i="2"/>
  <c r="C51" i="2"/>
  <c r="AL50" i="2"/>
  <c r="AK50" i="2"/>
  <c r="AA50" i="2"/>
  <c r="Z50" i="2"/>
  <c r="Y50" i="2"/>
  <c r="X50" i="2"/>
  <c r="W50" i="2"/>
  <c r="V50" i="2"/>
  <c r="U50" i="2"/>
  <c r="T50" i="2"/>
  <c r="S50" i="2"/>
  <c r="R50" i="2"/>
  <c r="Q50" i="2"/>
  <c r="E50" i="2"/>
  <c r="C50" i="2"/>
  <c r="AL49" i="2"/>
  <c r="AK49" i="2"/>
  <c r="AA49" i="2"/>
  <c r="Z49" i="2"/>
  <c r="Y49" i="2"/>
  <c r="X49" i="2"/>
  <c r="W49" i="2"/>
  <c r="V49" i="2"/>
  <c r="U49" i="2"/>
  <c r="T49" i="2"/>
  <c r="S49" i="2"/>
  <c r="R49" i="2"/>
  <c r="Q49" i="2"/>
  <c r="E49" i="2"/>
  <c r="C49" i="2"/>
  <c r="AL48" i="2"/>
  <c r="AK48" i="2"/>
  <c r="AA48" i="2"/>
  <c r="Z48" i="2"/>
  <c r="Y48" i="2"/>
  <c r="X48" i="2"/>
  <c r="W48" i="2"/>
  <c r="V48" i="2"/>
  <c r="U48" i="2"/>
  <c r="T48" i="2"/>
  <c r="S48" i="2"/>
  <c r="R48" i="2"/>
  <c r="Q48" i="2"/>
  <c r="E48" i="2"/>
  <c r="C48" i="2"/>
  <c r="AL47" i="2"/>
  <c r="AK47" i="2"/>
  <c r="AA47" i="2"/>
  <c r="Z47" i="2"/>
  <c r="Y47" i="2"/>
  <c r="X47" i="2"/>
  <c r="W47" i="2"/>
  <c r="V47" i="2"/>
  <c r="U47" i="2"/>
  <c r="T47" i="2"/>
  <c r="S47" i="2"/>
  <c r="R47" i="2"/>
  <c r="Q47" i="2"/>
  <c r="E47" i="2"/>
  <c r="C47" i="2"/>
  <c r="AL46" i="2"/>
  <c r="AK46" i="2"/>
  <c r="AA46" i="2"/>
  <c r="Z46" i="2"/>
  <c r="Y46" i="2"/>
  <c r="X46" i="2"/>
  <c r="W46" i="2"/>
  <c r="V46" i="2"/>
  <c r="U46" i="2"/>
  <c r="T46" i="2"/>
  <c r="S46" i="2"/>
  <c r="R46" i="2"/>
  <c r="Q46" i="2"/>
  <c r="E46" i="2"/>
  <c r="C46" i="2"/>
  <c r="AL45" i="2"/>
  <c r="AK45" i="2"/>
  <c r="AA45" i="2"/>
  <c r="Z45" i="2"/>
  <c r="Y45" i="2"/>
  <c r="X45" i="2"/>
  <c r="W45" i="2"/>
  <c r="V45" i="2"/>
  <c r="U45" i="2"/>
  <c r="T45" i="2"/>
  <c r="S45" i="2"/>
  <c r="R45" i="2"/>
  <c r="Q45" i="2"/>
  <c r="E45" i="2"/>
  <c r="C45" i="2"/>
  <c r="AL44" i="2"/>
  <c r="AK44" i="2"/>
  <c r="AA44" i="2"/>
  <c r="Z44" i="2"/>
  <c r="Y44" i="2"/>
  <c r="X44" i="2"/>
  <c r="W44" i="2"/>
  <c r="V44" i="2"/>
  <c r="U44" i="2"/>
  <c r="T44" i="2"/>
  <c r="S44" i="2"/>
  <c r="R44" i="2"/>
  <c r="Q44" i="2"/>
  <c r="E44" i="2"/>
  <c r="C44" i="2"/>
  <c r="AL43" i="2"/>
  <c r="AK43" i="2"/>
  <c r="AA43" i="2"/>
  <c r="Z43" i="2"/>
  <c r="Y43" i="2"/>
  <c r="X43" i="2"/>
  <c r="W43" i="2"/>
  <c r="V43" i="2"/>
  <c r="U43" i="2"/>
  <c r="T43" i="2"/>
  <c r="S43" i="2"/>
  <c r="R43" i="2"/>
  <c r="Q43" i="2"/>
  <c r="E43" i="2"/>
  <c r="C43" i="2"/>
  <c r="AL42" i="2"/>
  <c r="AK42" i="2"/>
  <c r="AA42" i="2"/>
  <c r="Z42" i="2"/>
  <c r="Y42" i="2"/>
  <c r="X42" i="2"/>
  <c r="W42" i="2"/>
  <c r="V42" i="2"/>
  <c r="U42" i="2"/>
  <c r="T42" i="2"/>
  <c r="S42" i="2"/>
  <c r="R42" i="2"/>
  <c r="Q42" i="2"/>
  <c r="E42" i="2"/>
  <c r="C42" i="2"/>
  <c r="AL41" i="2"/>
  <c r="AK41" i="2"/>
  <c r="AA41" i="2"/>
  <c r="Z41" i="2"/>
  <c r="Y41" i="2"/>
  <c r="X41" i="2"/>
  <c r="W41" i="2"/>
  <c r="V41" i="2"/>
  <c r="U41" i="2"/>
  <c r="T41" i="2"/>
  <c r="S41" i="2"/>
  <c r="R41" i="2"/>
  <c r="Q41" i="2"/>
  <c r="E41" i="2"/>
  <c r="C41" i="2"/>
  <c r="AL40" i="2"/>
  <c r="AK40" i="2"/>
  <c r="AA40" i="2"/>
  <c r="Z40" i="2"/>
  <c r="Y40" i="2"/>
  <c r="X40" i="2"/>
  <c r="W40" i="2"/>
  <c r="V40" i="2"/>
  <c r="U40" i="2"/>
  <c r="T40" i="2"/>
  <c r="S40" i="2"/>
  <c r="R40" i="2"/>
  <c r="Q40" i="2"/>
  <c r="E40" i="2"/>
  <c r="C40" i="2"/>
  <c r="AL39" i="2"/>
  <c r="AK39" i="2"/>
  <c r="AA39" i="2"/>
  <c r="Z39" i="2"/>
  <c r="Y39" i="2"/>
  <c r="X39" i="2"/>
  <c r="W39" i="2"/>
  <c r="V39" i="2"/>
  <c r="U39" i="2"/>
  <c r="T39" i="2"/>
  <c r="S39" i="2"/>
  <c r="R39" i="2"/>
  <c r="Q39" i="2"/>
  <c r="E39" i="2"/>
  <c r="C39" i="2"/>
  <c r="AL38" i="2"/>
  <c r="AK38" i="2"/>
  <c r="AA38" i="2"/>
  <c r="Z38" i="2"/>
  <c r="Y38" i="2"/>
  <c r="X38" i="2"/>
  <c r="W38" i="2"/>
  <c r="V38" i="2"/>
  <c r="U38" i="2"/>
  <c r="T38" i="2"/>
  <c r="S38" i="2"/>
  <c r="R38" i="2"/>
  <c r="Q38" i="2"/>
  <c r="E38" i="2"/>
  <c r="C38" i="2"/>
  <c r="AL37" i="2"/>
  <c r="AK37" i="2"/>
  <c r="AA37" i="2"/>
  <c r="Z37" i="2"/>
  <c r="Y37" i="2"/>
  <c r="X37" i="2"/>
  <c r="W37" i="2"/>
  <c r="V37" i="2"/>
  <c r="U37" i="2"/>
  <c r="T37" i="2"/>
  <c r="S37" i="2"/>
  <c r="R37" i="2"/>
  <c r="Q37" i="2"/>
  <c r="E37" i="2"/>
  <c r="C37" i="2"/>
  <c r="AL36" i="2"/>
  <c r="AK36" i="2"/>
  <c r="AA36" i="2"/>
  <c r="Z36" i="2"/>
  <c r="Y36" i="2"/>
  <c r="X36" i="2"/>
  <c r="W36" i="2"/>
  <c r="V36" i="2"/>
  <c r="U36" i="2"/>
  <c r="T36" i="2"/>
  <c r="S36" i="2"/>
  <c r="R36" i="2"/>
  <c r="Q36" i="2"/>
  <c r="E36" i="2"/>
  <c r="C36" i="2"/>
  <c r="AL35" i="2"/>
  <c r="AK35" i="2"/>
  <c r="AA35" i="2"/>
  <c r="Z35" i="2"/>
  <c r="Y35" i="2"/>
  <c r="X35" i="2"/>
  <c r="W35" i="2"/>
  <c r="V35" i="2"/>
  <c r="U35" i="2"/>
  <c r="T35" i="2"/>
  <c r="S35" i="2"/>
  <c r="R35" i="2"/>
  <c r="Q35" i="2"/>
  <c r="E35" i="2"/>
  <c r="C35" i="2"/>
  <c r="AL34" i="2"/>
  <c r="AK34" i="2"/>
  <c r="AA34" i="2"/>
  <c r="Z34" i="2"/>
  <c r="Y34" i="2"/>
  <c r="X34" i="2"/>
  <c r="W34" i="2"/>
  <c r="V34" i="2"/>
  <c r="U34" i="2"/>
  <c r="T34" i="2"/>
  <c r="S34" i="2"/>
  <c r="R34" i="2"/>
  <c r="Q34" i="2"/>
  <c r="E34" i="2"/>
  <c r="C34" i="2"/>
  <c r="AL33" i="2"/>
  <c r="AK33" i="2"/>
  <c r="AA33" i="2"/>
  <c r="Z33" i="2"/>
  <c r="Y33" i="2"/>
  <c r="X33" i="2"/>
  <c r="W33" i="2"/>
  <c r="V33" i="2"/>
  <c r="U33" i="2"/>
  <c r="T33" i="2"/>
  <c r="S33" i="2"/>
  <c r="R33" i="2"/>
  <c r="Q33" i="2"/>
  <c r="E33" i="2"/>
  <c r="C33" i="2"/>
  <c r="AL32" i="2"/>
  <c r="AK32" i="2"/>
  <c r="AA32" i="2"/>
  <c r="Z32" i="2"/>
  <c r="Y32" i="2"/>
  <c r="X32" i="2"/>
  <c r="W32" i="2"/>
  <c r="V32" i="2"/>
  <c r="U32" i="2"/>
  <c r="T32" i="2"/>
  <c r="S32" i="2"/>
  <c r="R32" i="2"/>
  <c r="Q32" i="2"/>
  <c r="E32" i="2"/>
  <c r="C32" i="2"/>
  <c r="AL31" i="2"/>
  <c r="AK31" i="2"/>
  <c r="AA31" i="2"/>
  <c r="Z31" i="2"/>
  <c r="Y31" i="2"/>
  <c r="X31" i="2"/>
  <c r="W31" i="2"/>
  <c r="V31" i="2"/>
  <c r="U31" i="2"/>
  <c r="T31" i="2"/>
  <c r="S31" i="2"/>
  <c r="R31" i="2"/>
  <c r="Q31" i="2"/>
  <c r="E31" i="2"/>
  <c r="C31" i="2"/>
  <c r="AL30" i="2"/>
  <c r="AK30" i="2"/>
  <c r="AA30" i="2"/>
  <c r="Z30" i="2"/>
  <c r="Y30" i="2"/>
  <c r="X30" i="2"/>
  <c r="W30" i="2"/>
  <c r="V30" i="2"/>
  <c r="U30" i="2"/>
  <c r="T30" i="2"/>
  <c r="S30" i="2"/>
  <c r="R30" i="2"/>
  <c r="Q30" i="2"/>
  <c r="E30" i="2"/>
  <c r="C30" i="2"/>
  <c r="AL29" i="2"/>
  <c r="AK29" i="2"/>
  <c r="AA29" i="2"/>
  <c r="Z29" i="2"/>
  <c r="Y29" i="2"/>
  <c r="X29" i="2"/>
  <c r="W29" i="2"/>
  <c r="V29" i="2"/>
  <c r="U29" i="2"/>
  <c r="T29" i="2"/>
  <c r="S29" i="2"/>
  <c r="R29" i="2"/>
  <c r="Q29" i="2"/>
  <c r="E29" i="2"/>
  <c r="C29" i="2"/>
  <c r="B29" i="2"/>
  <c r="AL28" i="2"/>
  <c r="AK28" i="2"/>
  <c r="AA28" i="2"/>
  <c r="Z28" i="2"/>
  <c r="Y28" i="2"/>
  <c r="X28" i="2"/>
  <c r="W28" i="2"/>
  <c r="V28" i="2"/>
  <c r="U28" i="2"/>
  <c r="T28" i="2"/>
  <c r="S28" i="2"/>
  <c r="R28" i="2"/>
  <c r="Q28" i="2"/>
  <c r="E28" i="2"/>
  <c r="C28" i="2"/>
  <c r="B28" i="2"/>
  <c r="AL27" i="2"/>
  <c r="AK27" i="2"/>
  <c r="AA27" i="2"/>
  <c r="Z27" i="2"/>
  <c r="Y27" i="2"/>
  <c r="X27" i="2"/>
  <c r="W27" i="2"/>
  <c r="V27" i="2"/>
  <c r="U27" i="2"/>
  <c r="T27" i="2"/>
  <c r="S27" i="2"/>
  <c r="R27" i="2"/>
  <c r="Q27" i="2"/>
  <c r="E27" i="2"/>
  <c r="C27" i="2"/>
  <c r="B27" i="2"/>
  <c r="AL26" i="2"/>
  <c r="AK26" i="2"/>
  <c r="AA26" i="2"/>
  <c r="Z26" i="2"/>
  <c r="Y26" i="2"/>
  <c r="X26" i="2"/>
  <c r="W26" i="2"/>
  <c r="V26" i="2"/>
  <c r="U26" i="2"/>
  <c r="T26" i="2"/>
  <c r="S26" i="2"/>
  <c r="R26" i="2"/>
  <c r="Q26" i="2"/>
  <c r="E26" i="2"/>
  <c r="C26" i="2"/>
  <c r="B26" i="2"/>
  <c r="AL25" i="2"/>
  <c r="AK25" i="2"/>
  <c r="AA25" i="2"/>
  <c r="Z25" i="2"/>
  <c r="Y25" i="2"/>
  <c r="X25" i="2"/>
  <c r="W25" i="2"/>
  <c r="V25" i="2"/>
  <c r="U25" i="2"/>
  <c r="T25" i="2"/>
  <c r="S25" i="2"/>
  <c r="R25" i="2"/>
  <c r="Q25" i="2"/>
  <c r="E25" i="2"/>
  <c r="C25" i="2"/>
  <c r="B25" i="2"/>
  <c r="AL24" i="2"/>
  <c r="AK24" i="2"/>
  <c r="AA24" i="2"/>
  <c r="Z24" i="2"/>
  <c r="Y24" i="2"/>
  <c r="X24" i="2"/>
  <c r="W24" i="2"/>
  <c r="V24" i="2"/>
  <c r="U24" i="2"/>
  <c r="T24" i="2"/>
  <c r="S24" i="2"/>
  <c r="R24" i="2"/>
  <c r="Q24" i="2"/>
  <c r="E24" i="2"/>
  <c r="C24" i="2"/>
  <c r="B24" i="2"/>
  <c r="AL23" i="2"/>
  <c r="AK23" i="2"/>
  <c r="AA23" i="2"/>
  <c r="Z23" i="2"/>
  <c r="Y23" i="2"/>
  <c r="X23" i="2"/>
  <c r="W23" i="2"/>
  <c r="V23" i="2"/>
  <c r="U23" i="2"/>
  <c r="T23" i="2"/>
  <c r="S23" i="2"/>
  <c r="R23" i="2"/>
  <c r="Q23" i="2"/>
  <c r="E23" i="2"/>
  <c r="C23" i="2"/>
  <c r="B23" i="2"/>
  <c r="AL22" i="2"/>
  <c r="AK22" i="2"/>
  <c r="AA22" i="2"/>
  <c r="Z22" i="2"/>
  <c r="Y22" i="2"/>
  <c r="X22" i="2"/>
  <c r="W22" i="2"/>
  <c r="V22" i="2"/>
  <c r="U22" i="2"/>
  <c r="T22" i="2"/>
  <c r="S22" i="2"/>
  <c r="R22" i="2"/>
  <c r="Q22" i="2"/>
  <c r="E22" i="2"/>
  <c r="C22" i="2"/>
  <c r="B22" i="2"/>
  <c r="AL21" i="2"/>
  <c r="AK21" i="2"/>
  <c r="AA21" i="2"/>
  <c r="Z21" i="2"/>
  <c r="Y21" i="2"/>
  <c r="X21" i="2"/>
  <c r="W21" i="2"/>
  <c r="V21" i="2"/>
  <c r="U21" i="2"/>
  <c r="T21" i="2"/>
  <c r="S21" i="2"/>
  <c r="R21" i="2"/>
  <c r="Q21" i="2"/>
  <c r="E21" i="2"/>
  <c r="C21" i="2"/>
  <c r="B21" i="2"/>
  <c r="AL20" i="2"/>
  <c r="AK20" i="2"/>
  <c r="AA20" i="2"/>
  <c r="Z20" i="2"/>
  <c r="Y20" i="2"/>
  <c r="X20" i="2"/>
  <c r="W20" i="2"/>
  <c r="V20" i="2"/>
  <c r="U20" i="2"/>
  <c r="T20" i="2"/>
  <c r="S20" i="2"/>
  <c r="R20" i="2"/>
  <c r="Q20" i="2"/>
  <c r="E20" i="2"/>
  <c r="C20" i="2"/>
  <c r="B20" i="2"/>
  <c r="AL19" i="2"/>
  <c r="AK19" i="2"/>
  <c r="AA19" i="2"/>
  <c r="Z19" i="2"/>
  <c r="Y19" i="2"/>
  <c r="X19" i="2"/>
  <c r="W19" i="2"/>
  <c r="V19" i="2"/>
  <c r="U19" i="2"/>
  <c r="T19" i="2"/>
  <c r="S19" i="2"/>
  <c r="R19" i="2"/>
  <c r="Q19" i="2"/>
  <c r="E19" i="2"/>
  <c r="C19" i="2"/>
  <c r="B19" i="2"/>
  <c r="AL18" i="2"/>
  <c r="AK18" i="2"/>
  <c r="AA18" i="2"/>
  <c r="Z18" i="2"/>
  <c r="Y18" i="2"/>
  <c r="X18" i="2"/>
  <c r="W18" i="2"/>
  <c r="V18" i="2"/>
  <c r="U18" i="2"/>
  <c r="T18" i="2"/>
  <c r="S18" i="2"/>
  <c r="R18" i="2"/>
  <c r="Q18" i="2"/>
  <c r="E18" i="2"/>
  <c r="C18" i="2"/>
  <c r="B18" i="2"/>
  <c r="AL17" i="2"/>
  <c r="AK17" i="2"/>
  <c r="AA17" i="2"/>
  <c r="Z17" i="2"/>
  <c r="Y17" i="2"/>
  <c r="X17" i="2"/>
  <c r="W17" i="2"/>
  <c r="V17" i="2"/>
  <c r="U17" i="2"/>
  <c r="T17" i="2"/>
  <c r="S17" i="2"/>
  <c r="R17" i="2"/>
  <c r="Q17" i="2"/>
  <c r="E17" i="2"/>
  <c r="C17" i="2"/>
  <c r="B17" i="2"/>
  <c r="AL16" i="2"/>
  <c r="AK16" i="2"/>
  <c r="AA16" i="2"/>
  <c r="Z16" i="2"/>
  <c r="Y16" i="2"/>
  <c r="X16" i="2"/>
  <c r="W16" i="2"/>
  <c r="V16" i="2"/>
  <c r="U16" i="2"/>
  <c r="T16" i="2"/>
  <c r="S16" i="2"/>
  <c r="R16" i="2"/>
  <c r="Q16" i="2"/>
  <c r="E16" i="2"/>
  <c r="C16" i="2"/>
  <c r="B16" i="2"/>
  <c r="AL15" i="2"/>
  <c r="AK15" i="2"/>
  <c r="AA15" i="2"/>
  <c r="Z15" i="2"/>
  <c r="Y15" i="2"/>
  <c r="X15" i="2"/>
  <c r="W15" i="2"/>
  <c r="V15" i="2"/>
  <c r="U15" i="2"/>
  <c r="T15" i="2"/>
  <c r="S15" i="2"/>
  <c r="R15" i="2"/>
  <c r="Q15" i="2"/>
  <c r="E15" i="2"/>
  <c r="C15" i="2"/>
  <c r="B15" i="2"/>
  <c r="AL14" i="2"/>
  <c r="AK14" i="2"/>
  <c r="AA14" i="2"/>
  <c r="Z14" i="2"/>
  <c r="Y14" i="2"/>
  <c r="X14" i="2"/>
  <c r="W14" i="2"/>
  <c r="V14" i="2"/>
  <c r="U14" i="2"/>
  <c r="T14" i="2"/>
  <c r="S14" i="2"/>
  <c r="R14" i="2"/>
  <c r="Q14" i="2"/>
  <c r="E14" i="2"/>
  <c r="C14" i="2"/>
  <c r="B14" i="2"/>
  <c r="AL13" i="2"/>
  <c r="AK13" i="2"/>
  <c r="AA13" i="2"/>
  <c r="Z13" i="2"/>
  <c r="Y13" i="2"/>
  <c r="X13" i="2"/>
  <c r="W13" i="2"/>
  <c r="V13" i="2"/>
  <c r="U13" i="2"/>
  <c r="T13" i="2"/>
  <c r="S13" i="2"/>
  <c r="R13" i="2"/>
  <c r="Q13" i="2"/>
  <c r="E13" i="2"/>
  <c r="C13" i="2"/>
  <c r="B13" i="2"/>
  <c r="AL12" i="2"/>
  <c r="AK12" i="2"/>
  <c r="AA12" i="2"/>
  <c r="Z12" i="2"/>
  <c r="Y12" i="2"/>
  <c r="X12" i="2"/>
  <c r="W12" i="2"/>
  <c r="V12" i="2"/>
  <c r="U12" i="2"/>
  <c r="T12" i="2"/>
  <c r="S12" i="2"/>
  <c r="R12" i="2"/>
  <c r="Q12" i="2"/>
  <c r="E12" i="2"/>
  <c r="C12" i="2"/>
  <c r="B12" i="2"/>
  <c r="AL11" i="2"/>
  <c r="AK11" i="2"/>
  <c r="AA11" i="2"/>
  <c r="Z11" i="2"/>
  <c r="Y11" i="2"/>
  <c r="X11" i="2"/>
  <c r="W11" i="2"/>
  <c r="V11" i="2"/>
  <c r="U11" i="2"/>
  <c r="T11" i="2"/>
  <c r="S11" i="2"/>
  <c r="R11" i="2"/>
  <c r="Q11" i="2"/>
  <c r="E11" i="2"/>
  <c r="C11" i="2"/>
  <c r="B11" i="2"/>
  <c r="AL10" i="2"/>
  <c r="AK10" i="2"/>
  <c r="AA10" i="2"/>
  <c r="Z10" i="2"/>
  <c r="Y10" i="2"/>
  <c r="X10" i="2"/>
  <c r="W10" i="2"/>
  <c r="V10" i="2"/>
  <c r="U10" i="2"/>
  <c r="T10" i="2"/>
  <c r="S10" i="2"/>
  <c r="R10" i="2"/>
  <c r="Q10" i="2"/>
  <c r="E10" i="2"/>
  <c r="C10" i="2"/>
  <c r="B10" i="2"/>
  <c r="AL9" i="2"/>
  <c r="AK9" i="2"/>
  <c r="AA9" i="2"/>
  <c r="Z9" i="2"/>
  <c r="Y9" i="2"/>
  <c r="X9" i="2"/>
  <c r="W9" i="2"/>
  <c r="V9" i="2"/>
  <c r="U9" i="2"/>
  <c r="T9" i="2"/>
  <c r="S9" i="2"/>
  <c r="R9" i="2"/>
  <c r="Q9" i="2"/>
  <c r="E9" i="2"/>
  <c r="C9" i="2"/>
  <c r="B9" i="2"/>
  <c r="AL8" i="2"/>
  <c r="AK8" i="2"/>
  <c r="AA8" i="2"/>
  <c r="Z8" i="2"/>
  <c r="Y8" i="2"/>
  <c r="X8" i="2"/>
  <c r="W8" i="2"/>
  <c r="V8" i="2"/>
  <c r="U8" i="2"/>
  <c r="T8" i="2"/>
  <c r="S8" i="2"/>
  <c r="R8" i="2"/>
  <c r="Q8" i="2"/>
  <c r="E8" i="2"/>
  <c r="C8" i="2"/>
  <c r="B8" i="2"/>
  <c r="AL7" i="2"/>
  <c r="AK7" i="2"/>
  <c r="AA7" i="2"/>
  <c r="Z7" i="2"/>
  <c r="Y7" i="2"/>
  <c r="X7" i="2"/>
  <c r="W7" i="2"/>
  <c r="V7" i="2"/>
  <c r="U7" i="2"/>
  <c r="T7" i="2"/>
  <c r="S7" i="2"/>
  <c r="R7" i="2"/>
  <c r="Q7" i="2"/>
  <c r="E7" i="2"/>
  <c r="C7" i="2"/>
  <c r="B7" i="2"/>
  <c r="AL6" i="2"/>
  <c r="AK6" i="2"/>
  <c r="AA6" i="2"/>
  <c r="Z6" i="2"/>
  <c r="Y6" i="2"/>
  <c r="X6" i="2"/>
  <c r="W6" i="2"/>
  <c r="V6" i="2"/>
  <c r="U6" i="2"/>
  <c r="T6" i="2"/>
  <c r="S6" i="2"/>
  <c r="R6" i="2"/>
  <c r="Q6" i="2"/>
  <c r="E6" i="2"/>
  <c r="C6" i="2"/>
  <c r="B6" i="2"/>
  <c r="AL5" i="2"/>
  <c r="AK5" i="2"/>
  <c r="AA5" i="2"/>
  <c r="Z5" i="2"/>
  <c r="Y5" i="2"/>
  <c r="X5" i="2"/>
  <c r="W5" i="2"/>
  <c r="V5" i="2"/>
  <c r="U5" i="2"/>
  <c r="T5" i="2"/>
  <c r="S5" i="2"/>
  <c r="R5" i="2"/>
  <c r="Q5" i="2"/>
  <c r="E5" i="2"/>
  <c r="C5" i="2"/>
  <c r="B5" i="2"/>
  <c r="AL4" i="2"/>
  <c r="AK4" i="2"/>
  <c r="AA4" i="2"/>
  <c r="Z4" i="2"/>
  <c r="Y4" i="2"/>
  <c r="X4" i="2"/>
  <c r="W4" i="2"/>
  <c r="V4" i="2"/>
  <c r="U4" i="2"/>
  <c r="T4" i="2"/>
  <c r="S4" i="2"/>
  <c r="R4" i="2"/>
  <c r="Q4" i="2"/>
  <c r="E4" i="2"/>
  <c r="C4" i="2"/>
  <c r="B4" i="2"/>
  <c r="AL3" i="2"/>
  <c r="AK3" i="2"/>
  <c r="AA3" i="2"/>
  <c r="Z3" i="2"/>
  <c r="Y3" i="2"/>
  <c r="X3" i="2"/>
  <c r="W3" i="2"/>
  <c r="V3" i="2"/>
  <c r="U3" i="2"/>
  <c r="T3" i="2"/>
  <c r="S3" i="2"/>
  <c r="R3" i="2"/>
  <c r="Q3" i="2"/>
  <c r="E3" i="2"/>
  <c r="C3" i="2"/>
  <c r="B3" i="2"/>
  <c r="AL2" i="2"/>
  <c r="AK2" i="2"/>
  <c r="AA2" i="2"/>
  <c r="Z2" i="2"/>
  <c r="Y2" i="2"/>
  <c r="X2" i="2"/>
  <c r="W2" i="2"/>
  <c r="V2" i="2"/>
  <c r="U2" i="2"/>
  <c r="T2" i="2"/>
  <c r="S2" i="2"/>
  <c r="R2" i="2"/>
  <c r="Q2" i="2"/>
  <c r="E2" i="2"/>
  <c r="C2" i="2"/>
  <c r="B2" i="2"/>
</calcChain>
</file>

<file path=xl/sharedStrings.xml><?xml version="1.0" encoding="utf-8"?>
<sst xmlns="http://schemas.openxmlformats.org/spreadsheetml/2006/main" count="76" uniqueCount="38">
  <si>
    <t>Gender</t>
  </si>
  <si>
    <t>age</t>
  </si>
  <si>
    <t>HU_disease</t>
  </si>
  <si>
    <t>heart_rate</t>
  </si>
  <si>
    <t>Fever</t>
  </si>
  <si>
    <t>Cough</t>
  </si>
  <si>
    <t>Expectoration</t>
  </si>
  <si>
    <t>Fatigue</t>
  </si>
  <si>
    <t>Dyspnea</t>
  </si>
  <si>
    <t>Diarrhea</t>
  </si>
  <si>
    <t>Poor_appetite</t>
  </si>
  <si>
    <t>Emesis</t>
  </si>
  <si>
    <t>Headache</t>
  </si>
  <si>
    <t>Muscleache</t>
  </si>
  <si>
    <t>Pharynx_Dry</t>
  </si>
  <si>
    <t>WBC2</t>
  </si>
  <si>
    <t>LYMBH2</t>
  </si>
  <si>
    <t>PLT2</t>
  </si>
  <si>
    <t>Prothrombin_time</t>
  </si>
  <si>
    <t>CK</t>
  </si>
  <si>
    <t>CK_MB</t>
  </si>
  <si>
    <t>Procalcitonin</t>
  </si>
  <si>
    <t>D_dimer</t>
  </si>
  <si>
    <t>WBC1</t>
  </si>
  <si>
    <t>LYMBH1</t>
  </si>
  <si>
    <t>PLT1</t>
  </si>
  <si>
    <t>hypertension</t>
  </si>
  <si>
    <t>diabetes</t>
  </si>
  <si>
    <t>Cardiovascular_diseases</t>
  </si>
  <si>
    <t>Chronic_liver_disease</t>
  </si>
  <si>
    <t>Respiratory_disease</t>
  </si>
  <si>
    <t>Nervous_system_disease</t>
  </si>
  <si>
    <t>Metabolic_diseases</t>
  </si>
  <si>
    <t>Chronic_kidney_disease</t>
  </si>
  <si>
    <t>Tumor</t>
  </si>
  <si>
    <t>Neutrophils</t>
  </si>
  <si>
    <t>NLR</t>
  </si>
  <si>
    <t>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</si>
</sst>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E708-A813-4165-BFC7-1F1061745A2F}">
  <dimension ref="A1:AM1100"/>
  <sheetViews>
    <sheetView tabSelected="1" topLeftCell="A1075" zoomScale="51" zoomScaleNormal="51" workbookViewId="0">
      <selection activeCell="A2" sqref="A2:AM1100"/>
    </sheetView>
  </sheetViews>
  <sheetFormatPr defaultRowHeight="15" x14ac:dyDescent="0.25"/>
  <cols>
    <col min="4" max="4" width="11.5703125" customWidth="1"/>
  </cols>
  <sheetData>
    <row r="1" spans="1:39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</row>
    <row r="2" spans="1:39" x14ac:dyDescent="0.25">
      <c r="A2">
        <v>1078</v>
      </c>
      <c r="B2">
        <v>1</v>
      </c>
      <c r="C2">
        <v>59</v>
      </c>
      <c r="D2">
        <v>1</v>
      </c>
      <c r="E2">
        <v>51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5.7398999999999996</v>
      </c>
      <c r="R2">
        <v>1.1083000000000001</v>
      </c>
      <c r="S2">
        <v>248.85</v>
      </c>
      <c r="T2">
        <v>13.206</v>
      </c>
      <c r="U2">
        <v>39.68</v>
      </c>
      <c r="V2">
        <v>6.5039999999999996</v>
      </c>
      <c r="W2">
        <v>0.10299999999999999</v>
      </c>
      <c r="X2">
        <v>0.48649999999999999</v>
      </c>
      <c r="Y2">
        <v>5.86</v>
      </c>
      <c r="Z2">
        <v>1</v>
      </c>
      <c r="AA2">
        <v>232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3.2726000000000002</v>
      </c>
      <c r="AL2">
        <v>2.99</v>
      </c>
      <c r="AM2">
        <v>1</v>
      </c>
    </row>
    <row r="3" spans="1:39" x14ac:dyDescent="0.25">
      <c r="A3">
        <v>207</v>
      </c>
      <c r="B3">
        <v>1</v>
      </c>
      <c r="C3">
        <v>40</v>
      </c>
      <c r="D3">
        <v>1</v>
      </c>
      <c r="E3">
        <v>108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7.04</v>
      </c>
      <c r="R3">
        <v>2.87</v>
      </c>
      <c r="S3">
        <v>372</v>
      </c>
      <c r="T3">
        <v>11</v>
      </c>
      <c r="U3">
        <v>165</v>
      </c>
      <c r="V3">
        <v>8.6</v>
      </c>
      <c r="W3">
        <v>0.02</v>
      </c>
      <c r="X3">
        <v>1.38</v>
      </c>
      <c r="Y3">
        <v>7.4335000000000004</v>
      </c>
      <c r="Z3">
        <v>2.2517999999999998</v>
      </c>
      <c r="AA3">
        <v>247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4.66</v>
      </c>
      <c r="AL3">
        <v>1.98</v>
      </c>
      <c r="AM3">
        <v>1</v>
      </c>
    </row>
    <row r="4" spans="1:39" x14ac:dyDescent="0.25">
      <c r="A4">
        <v>810</v>
      </c>
      <c r="B4">
        <v>1</v>
      </c>
      <c r="C4">
        <v>52</v>
      </c>
      <c r="D4">
        <v>1</v>
      </c>
      <c r="E4">
        <v>66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4.7671000000000001</v>
      </c>
      <c r="R4">
        <v>1.7798</v>
      </c>
      <c r="S4">
        <v>224.56</v>
      </c>
      <c r="T4">
        <v>16.29</v>
      </c>
      <c r="U4">
        <v>34</v>
      </c>
      <c r="V4">
        <v>0.9274</v>
      </c>
      <c r="W4">
        <v>0.48380000000000001</v>
      </c>
      <c r="X4">
        <v>0.77400000000000002</v>
      </c>
      <c r="Y4">
        <v>3.62</v>
      </c>
      <c r="Z4">
        <v>0.89890000000000003</v>
      </c>
      <c r="AA4">
        <v>162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2.6143000000000001</v>
      </c>
      <c r="AL4">
        <v>4.21</v>
      </c>
      <c r="AM4">
        <v>0</v>
      </c>
    </row>
    <row r="5" spans="1:39" x14ac:dyDescent="0.25">
      <c r="A5">
        <v>513</v>
      </c>
      <c r="B5">
        <v>0</v>
      </c>
      <c r="C5">
        <v>47</v>
      </c>
      <c r="D5">
        <v>1</v>
      </c>
      <c r="E5">
        <v>78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4.9034000000000004</v>
      </c>
      <c r="R5">
        <v>1.7664</v>
      </c>
      <c r="S5">
        <v>253.5</v>
      </c>
      <c r="T5">
        <v>15.695</v>
      </c>
      <c r="U5">
        <v>39.86</v>
      </c>
      <c r="V5">
        <v>8.6519999999999992</v>
      </c>
      <c r="W5">
        <v>0.10970000000000001</v>
      </c>
      <c r="X5">
        <v>0.44400000000000001</v>
      </c>
      <c r="Y5">
        <v>5.3696000000000002</v>
      </c>
      <c r="Z5">
        <v>1.4724999999999999</v>
      </c>
      <c r="AA5">
        <v>267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2.9558</v>
      </c>
      <c r="AL5">
        <v>3.17</v>
      </c>
      <c r="AM5">
        <v>1</v>
      </c>
    </row>
    <row r="6" spans="1:39" x14ac:dyDescent="0.25">
      <c r="A6">
        <v>788</v>
      </c>
      <c r="B6">
        <v>1</v>
      </c>
      <c r="C6">
        <v>50</v>
      </c>
      <c r="D6">
        <v>1</v>
      </c>
      <c r="E6">
        <v>70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4.6772999999999998</v>
      </c>
      <c r="R6">
        <v>1.6</v>
      </c>
      <c r="S6">
        <v>229.09</v>
      </c>
      <c r="T6">
        <v>18.579999999999998</v>
      </c>
      <c r="U6">
        <v>37.630000000000003</v>
      </c>
      <c r="V6">
        <v>0.7954</v>
      </c>
      <c r="W6">
        <v>0.52429999999999999</v>
      </c>
      <c r="X6">
        <v>0.77590000000000003</v>
      </c>
      <c r="Y6">
        <v>3.69</v>
      </c>
      <c r="Z6">
        <v>0.89429999999999998</v>
      </c>
      <c r="AA6">
        <v>170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2.6564999999999999</v>
      </c>
      <c r="AL6">
        <v>3.56</v>
      </c>
      <c r="AM6">
        <v>0</v>
      </c>
    </row>
    <row r="7" spans="1:39" x14ac:dyDescent="0.25">
      <c r="A7">
        <v>434</v>
      </c>
      <c r="B7">
        <v>1</v>
      </c>
      <c r="C7">
        <v>21</v>
      </c>
      <c r="D7">
        <v>0</v>
      </c>
      <c r="E7">
        <v>116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6.07</v>
      </c>
      <c r="R7">
        <v>2.78</v>
      </c>
      <c r="S7">
        <v>344</v>
      </c>
      <c r="T7">
        <v>22.4</v>
      </c>
      <c r="U7">
        <v>106</v>
      </c>
      <c r="V7">
        <v>23.79</v>
      </c>
      <c r="W7">
        <v>8.1089999999999995E-2</v>
      </c>
      <c r="X7">
        <v>0.70650000000000002</v>
      </c>
      <c r="Y7">
        <v>7.2110000000000003</v>
      </c>
      <c r="Z7">
        <v>2.9209999999999998</v>
      </c>
      <c r="AA7">
        <v>230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1.8460000000000001</v>
      </c>
      <c r="AL7">
        <v>0.68</v>
      </c>
      <c r="AM7">
        <v>0</v>
      </c>
    </row>
    <row r="8" spans="1:39" x14ac:dyDescent="0.25">
      <c r="A8">
        <v>675</v>
      </c>
      <c r="B8">
        <v>1</v>
      </c>
      <c r="C8">
        <v>7</v>
      </c>
      <c r="D8">
        <v>0</v>
      </c>
      <c r="E8">
        <v>119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12.46</v>
      </c>
      <c r="R8">
        <v>21.17</v>
      </c>
      <c r="S8">
        <v>303</v>
      </c>
      <c r="T8">
        <v>18.489999999999998</v>
      </c>
      <c r="U8">
        <v>82</v>
      </c>
      <c r="V8">
        <v>23.07</v>
      </c>
      <c r="W8">
        <v>0.19</v>
      </c>
      <c r="X8">
        <v>0.83</v>
      </c>
      <c r="Y8">
        <v>5.6210000000000004</v>
      </c>
      <c r="Z8">
        <v>2.4990000000000001</v>
      </c>
      <c r="AA8">
        <v>375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3.04</v>
      </c>
      <c r="AL8">
        <v>1.93</v>
      </c>
      <c r="AM8">
        <v>0</v>
      </c>
    </row>
    <row r="9" spans="1:39" x14ac:dyDescent="0.25">
      <c r="A9">
        <v>1018</v>
      </c>
      <c r="B9">
        <v>1</v>
      </c>
      <c r="C9">
        <v>61</v>
      </c>
      <c r="D9">
        <v>1</v>
      </c>
      <c r="E9">
        <v>59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5.3531000000000004</v>
      </c>
      <c r="R9">
        <v>1.7350000000000001</v>
      </c>
      <c r="S9">
        <v>248.51</v>
      </c>
      <c r="T9">
        <v>12.904999999999999</v>
      </c>
      <c r="U9">
        <v>42.33</v>
      </c>
      <c r="V9">
        <v>6.5110000000000001</v>
      </c>
      <c r="W9">
        <v>0.16800000000000001</v>
      </c>
      <c r="X9">
        <v>0.4642</v>
      </c>
      <c r="Y9">
        <v>6.09</v>
      </c>
      <c r="Z9">
        <v>1.26</v>
      </c>
      <c r="AA9">
        <v>223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3.2334000000000001</v>
      </c>
      <c r="AL9">
        <v>2.96</v>
      </c>
      <c r="AM9">
        <v>1</v>
      </c>
    </row>
    <row r="10" spans="1:39" x14ac:dyDescent="0.25">
      <c r="A10">
        <v>556</v>
      </c>
      <c r="B10">
        <v>0</v>
      </c>
      <c r="C10">
        <v>48</v>
      </c>
      <c r="D10">
        <v>1</v>
      </c>
      <c r="E10">
        <v>76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5.4058000000000002</v>
      </c>
      <c r="R10">
        <v>1.9759</v>
      </c>
      <c r="S10">
        <v>216.4</v>
      </c>
      <c r="T10">
        <v>15.343999999999999</v>
      </c>
      <c r="U10">
        <v>32.81</v>
      </c>
      <c r="V10">
        <v>8.5449999999999999</v>
      </c>
      <c r="W10">
        <v>0.22889999999999999</v>
      </c>
      <c r="X10">
        <v>0.53569999999999995</v>
      </c>
      <c r="Y10">
        <v>5.0452000000000004</v>
      </c>
      <c r="Z10">
        <v>1.3539000000000001</v>
      </c>
      <c r="AA10">
        <v>190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2.9357000000000002</v>
      </c>
      <c r="AL10">
        <v>2.02</v>
      </c>
      <c r="AM10">
        <v>1</v>
      </c>
    </row>
    <row r="11" spans="1:39" x14ac:dyDescent="0.25">
      <c r="A11">
        <v>1021</v>
      </c>
      <c r="B11">
        <v>1</v>
      </c>
      <c r="C11">
        <v>66</v>
      </c>
      <c r="D11">
        <v>1</v>
      </c>
      <c r="E11">
        <v>50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5.4093999999999998</v>
      </c>
      <c r="R11">
        <v>1.3364</v>
      </c>
      <c r="S11">
        <v>261.16000000000003</v>
      </c>
      <c r="T11">
        <v>12.667</v>
      </c>
      <c r="U11">
        <v>39.51</v>
      </c>
      <c r="V11">
        <v>6.2770000000000001</v>
      </c>
      <c r="W11">
        <v>0.155</v>
      </c>
      <c r="X11">
        <v>0.47389999999999999</v>
      </c>
      <c r="Y11">
        <v>6.41</v>
      </c>
      <c r="Z11">
        <v>1.48</v>
      </c>
      <c r="AA11">
        <v>252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3.2138</v>
      </c>
      <c r="AL11">
        <v>2.82</v>
      </c>
      <c r="AM11">
        <v>1</v>
      </c>
    </row>
    <row r="12" spans="1:39" x14ac:dyDescent="0.25">
      <c r="A12">
        <v>58</v>
      </c>
      <c r="B12">
        <v>0</v>
      </c>
      <c r="C12">
        <v>4</v>
      </c>
      <c r="D12">
        <v>0</v>
      </c>
      <c r="E12">
        <v>116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18.149999999999999</v>
      </c>
      <c r="R12">
        <v>8.5399999999999991</v>
      </c>
      <c r="S12">
        <v>10.99</v>
      </c>
      <c r="T12">
        <v>14.8</v>
      </c>
      <c r="U12">
        <v>74.77</v>
      </c>
      <c r="V12">
        <v>40.22</v>
      </c>
      <c r="W12">
        <v>0.01</v>
      </c>
      <c r="X12">
        <v>0.25</v>
      </c>
      <c r="Y12">
        <v>10.199999999999999</v>
      </c>
      <c r="Z12">
        <v>12.69</v>
      </c>
      <c r="AA12">
        <v>222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2.02</v>
      </c>
      <c r="AL12">
        <v>0.52</v>
      </c>
      <c r="AM12">
        <v>0</v>
      </c>
    </row>
    <row r="13" spans="1:39" x14ac:dyDescent="0.25">
      <c r="A13">
        <v>163</v>
      </c>
      <c r="B13">
        <v>0</v>
      </c>
      <c r="C13">
        <v>1</v>
      </c>
      <c r="D13">
        <v>0</v>
      </c>
      <c r="E13">
        <v>105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18.23</v>
      </c>
      <c r="R13">
        <v>7.62</v>
      </c>
      <c r="S13">
        <v>11.88</v>
      </c>
      <c r="T13">
        <v>14.5</v>
      </c>
      <c r="U13">
        <v>74.97</v>
      </c>
      <c r="V13">
        <v>44.23</v>
      </c>
      <c r="W13">
        <v>0.05</v>
      </c>
      <c r="X13">
        <v>0.32</v>
      </c>
      <c r="Y13">
        <v>10.7</v>
      </c>
      <c r="Z13">
        <v>14.6</v>
      </c>
      <c r="AA13">
        <v>258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2.4900000000000002</v>
      </c>
      <c r="AL13">
        <v>0.73</v>
      </c>
      <c r="AM13">
        <v>0</v>
      </c>
    </row>
    <row r="14" spans="1:39" x14ac:dyDescent="0.25">
      <c r="A14">
        <v>257</v>
      </c>
      <c r="B14">
        <v>1</v>
      </c>
      <c r="C14">
        <v>41</v>
      </c>
      <c r="D14">
        <v>1</v>
      </c>
      <c r="E14">
        <v>112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7.9</v>
      </c>
      <c r="R14">
        <v>2.4500000000000002</v>
      </c>
      <c r="S14">
        <v>313</v>
      </c>
      <c r="T14">
        <v>16</v>
      </c>
      <c r="U14">
        <v>161</v>
      </c>
      <c r="V14">
        <v>9.5</v>
      </c>
      <c r="W14">
        <v>0.02</v>
      </c>
      <c r="X14">
        <v>1.33</v>
      </c>
      <c r="Y14">
        <v>7.2614999999999998</v>
      </c>
      <c r="Z14">
        <v>2.3243999999999998</v>
      </c>
      <c r="AA14">
        <v>242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4.83</v>
      </c>
      <c r="AL14">
        <v>1.88</v>
      </c>
      <c r="AM14">
        <v>1</v>
      </c>
    </row>
    <row r="15" spans="1:39" x14ac:dyDescent="0.25">
      <c r="A15">
        <v>97</v>
      </c>
      <c r="B15">
        <v>0</v>
      </c>
      <c r="C15">
        <v>2</v>
      </c>
      <c r="D15">
        <v>0</v>
      </c>
      <c r="E15">
        <v>108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16.14</v>
      </c>
      <c r="R15">
        <v>8.91</v>
      </c>
      <c r="S15">
        <v>10.199999999999999</v>
      </c>
      <c r="T15">
        <v>15.7</v>
      </c>
      <c r="U15">
        <v>72.959999999999994</v>
      </c>
      <c r="V15">
        <v>43.05</v>
      </c>
      <c r="W15">
        <v>7.0000000000000007E-2</v>
      </c>
      <c r="X15">
        <v>0.28000000000000003</v>
      </c>
      <c r="Y15">
        <v>12</v>
      </c>
      <c r="Z15">
        <v>14.51</v>
      </c>
      <c r="AA15">
        <v>230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2.08</v>
      </c>
      <c r="AL15">
        <v>0.19</v>
      </c>
      <c r="AM15">
        <v>0</v>
      </c>
    </row>
    <row r="16" spans="1:39" x14ac:dyDescent="0.25">
      <c r="A16">
        <v>693</v>
      </c>
      <c r="B16">
        <v>1</v>
      </c>
      <c r="C16">
        <v>36</v>
      </c>
      <c r="D16">
        <v>0</v>
      </c>
      <c r="E16">
        <v>88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3.79</v>
      </c>
      <c r="R16">
        <v>1</v>
      </c>
      <c r="S16">
        <v>224</v>
      </c>
      <c r="T16">
        <v>12.3</v>
      </c>
      <c r="U16">
        <v>17</v>
      </c>
      <c r="V16">
        <v>0.626</v>
      </c>
      <c r="W16">
        <v>0.2409</v>
      </c>
      <c r="X16">
        <v>0.44</v>
      </c>
      <c r="Y16">
        <v>5.68</v>
      </c>
      <c r="Z16">
        <v>1</v>
      </c>
      <c r="AA16">
        <v>130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1.63</v>
      </c>
      <c r="AL16">
        <v>2.46</v>
      </c>
      <c r="AM16">
        <v>1</v>
      </c>
    </row>
    <row r="17" spans="1:39" x14ac:dyDescent="0.25">
      <c r="A17">
        <v>295</v>
      </c>
      <c r="B17">
        <v>1</v>
      </c>
      <c r="C17">
        <v>39</v>
      </c>
      <c r="D17">
        <v>1</v>
      </c>
      <c r="E17">
        <v>95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7.07</v>
      </c>
      <c r="R17">
        <v>2.04</v>
      </c>
      <c r="S17">
        <v>330</v>
      </c>
      <c r="T17">
        <v>17</v>
      </c>
      <c r="U17">
        <v>149</v>
      </c>
      <c r="V17">
        <v>9.1999999999999993</v>
      </c>
      <c r="W17">
        <v>7.0000000000000007E-2</v>
      </c>
      <c r="X17">
        <v>1.45</v>
      </c>
      <c r="Y17">
        <v>7.4885000000000002</v>
      </c>
      <c r="Z17">
        <v>2.0162</v>
      </c>
      <c r="AA17">
        <v>231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4.8499999999999996</v>
      </c>
      <c r="AL17">
        <v>1.84</v>
      </c>
      <c r="AM17">
        <v>1</v>
      </c>
    </row>
    <row r="18" spans="1:39" x14ac:dyDescent="0.25">
      <c r="A18">
        <v>423</v>
      </c>
      <c r="B18">
        <v>1</v>
      </c>
      <c r="C18">
        <v>21</v>
      </c>
      <c r="D18">
        <v>0</v>
      </c>
      <c r="E18">
        <v>82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6.23</v>
      </c>
      <c r="R18">
        <v>3.66</v>
      </c>
      <c r="S18">
        <v>327</v>
      </c>
      <c r="T18">
        <v>23.22</v>
      </c>
      <c r="U18">
        <v>75</v>
      </c>
      <c r="V18">
        <v>24.18</v>
      </c>
      <c r="W18">
        <v>5.3690000000000002E-2</v>
      </c>
      <c r="X18">
        <v>0.68400000000000005</v>
      </c>
      <c r="Y18">
        <v>6.7539999999999996</v>
      </c>
      <c r="Z18">
        <v>2.5609999999999999</v>
      </c>
      <c r="AA18">
        <v>226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1.2010000000000001</v>
      </c>
      <c r="AL18">
        <v>0.75</v>
      </c>
      <c r="AM18">
        <v>0</v>
      </c>
    </row>
    <row r="19" spans="1:39" x14ac:dyDescent="0.25">
      <c r="A19">
        <v>997</v>
      </c>
      <c r="B19">
        <v>1</v>
      </c>
      <c r="C19">
        <v>59</v>
      </c>
      <c r="D19">
        <v>1</v>
      </c>
      <c r="E19">
        <v>90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7.93</v>
      </c>
      <c r="R19">
        <v>1.42</v>
      </c>
      <c r="S19">
        <v>195</v>
      </c>
      <c r="T19">
        <v>18.7</v>
      </c>
      <c r="U19">
        <v>38.340000000000003</v>
      </c>
      <c r="V19">
        <v>7.2530000000000001</v>
      </c>
      <c r="W19">
        <v>0.59</v>
      </c>
      <c r="X19">
        <v>0.48</v>
      </c>
      <c r="Y19">
        <v>12.24</v>
      </c>
      <c r="Z19">
        <v>1.99</v>
      </c>
      <c r="AA19">
        <v>278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5.52</v>
      </c>
      <c r="AL19">
        <v>2.15</v>
      </c>
      <c r="AM19">
        <v>1</v>
      </c>
    </row>
    <row r="20" spans="1:39" x14ac:dyDescent="0.25">
      <c r="A20">
        <v>15</v>
      </c>
      <c r="B20">
        <v>1</v>
      </c>
      <c r="C20">
        <v>68</v>
      </c>
      <c r="D20">
        <v>1</v>
      </c>
      <c r="E20">
        <v>88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5.5</v>
      </c>
      <c r="R20">
        <v>0.63</v>
      </c>
      <c r="S20">
        <v>160</v>
      </c>
      <c r="T20">
        <v>11.083</v>
      </c>
      <c r="U20">
        <v>57.35</v>
      </c>
      <c r="V20">
        <v>78.010000000000005</v>
      </c>
      <c r="W20">
        <v>0.5</v>
      </c>
      <c r="X20">
        <v>1.4394</v>
      </c>
      <c r="Y20">
        <v>5.05</v>
      </c>
      <c r="Z20">
        <v>1.331</v>
      </c>
      <c r="AA20">
        <v>265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1</v>
      </c>
      <c r="AK20">
        <v>3.57</v>
      </c>
      <c r="AL20">
        <v>2.5</v>
      </c>
      <c r="AM20">
        <v>1</v>
      </c>
    </row>
    <row r="21" spans="1:39" x14ac:dyDescent="0.25">
      <c r="A21">
        <v>611</v>
      </c>
      <c r="B21">
        <v>1</v>
      </c>
      <c r="C21">
        <v>34</v>
      </c>
      <c r="D21">
        <v>0</v>
      </c>
      <c r="E21">
        <v>89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3.97</v>
      </c>
      <c r="R21">
        <v>1</v>
      </c>
      <c r="S21">
        <v>247</v>
      </c>
      <c r="T21">
        <v>12.3</v>
      </c>
      <c r="U21">
        <v>47</v>
      </c>
      <c r="V21">
        <v>1.105</v>
      </c>
      <c r="W21">
        <v>0.3271</v>
      </c>
      <c r="X21">
        <v>0.79</v>
      </c>
      <c r="Y21">
        <v>6.72</v>
      </c>
      <c r="Z21">
        <v>1.63</v>
      </c>
      <c r="AA21">
        <v>160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1.52</v>
      </c>
      <c r="AL21">
        <v>2.4700000000000002</v>
      </c>
      <c r="AM21">
        <v>1</v>
      </c>
    </row>
    <row r="22" spans="1:39" x14ac:dyDescent="0.25">
      <c r="A22">
        <v>331</v>
      </c>
      <c r="B22">
        <v>1</v>
      </c>
      <c r="C22">
        <v>21</v>
      </c>
      <c r="D22">
        <v>0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4.5999999999999996</v>
      </c>
      <c r="R22">
        <v>1.85</v>
      </c>
      <c r="S22">
        <v>269</v>
      </c>
      <c r="T22">
        <v>14.3</v>
      </c>
      <c r="U22">
        <v>74</v>
      </c>
      <c r="V22">
        <v>29.61</v>
      </c>
      <c r="W22">
        <v>8.0699999999999994E-2</v>
      </c>
      <c r="X22">
        <v>0.43</v>
      </c>
      <c r="Y22">
        <v>3.1</v>
      </c>
      <c r="Z22">
        <v>2.9921000000000002</v>
      </c>
      <c r="AA22">
        <v>205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2.2599999999999998</v>
      </c>
      <c r="AL22">
        <v>1.58</v>
      </c>
      <c r="AM22">
        <v>0</v>
      </c>
    </row>
    <row r="23" spans="1:39" x14ac:dyDescent="0.25">
      <c r="A23">
        <v>67</v>
      </c>
      <c r="B23">
        <v>0</v>
      </c>
      <c r="C23">
        <v>5</v>
      </c>
      <c r="D23">
        <v>0</v>
      </c>
      <c r="E23">
        <v>102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19.760000000000002</v>
      </c>
      <c r="R23">
        <v>7.57</v>
      </c>
      <c r="S23">
        <v>11.46</v>
      </c>
      <c r="T23">
        <v>10.9</v>
      </c>
      <c r="U23">
        <v>76.540000000000006</v>
      </c>
      <c r="V23">
        <v>41.25</v>
      </c>
      <c r="W23">
        <v>0.23</v>
      </c>
      <c r="X23">
        <v>0.2</v>
      </c>
      <c r="Y23">
        <v>10.3</v>
      </c>
      <c r="Z23">
        <v>11</v>
      </c>
      <c r="AA23">
        <v>250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1.82</v>
      </c>
      <c r="AL23">
        <v>0.55000000000000004</v>
      </c>
      <c r="AM23">
        <v>0</v>
      </c>
    </row>
    <row r="24" spans="1:39" x14ac:dyDescent="0.25">
      <c r="A24">
        <v>664</v>
      </c>
      <c r="B24">
        <v>1</v>
      </c>
      <c r="C24">
        <v>22</v>
      </c>
      <c r="D24">
        <v>0</v>
      </c>
      <c r="E24">
        <v>107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10.63</v>
      </c>
      <c r="R24">
        <v>25.2</v>
      </c>
      <c r="S24">
        <v>231</v>
      </c>
      <c r="T24">
        <v>18.73</v>
      </c>
      <c r="U24">
        <v>92</v>
      </c>
      <c r="V24">
        <v>23.1</v>
      </c>
      <c r="W24">
        <v>0.12</v>
      </c>
      <c r="X24">
        <v>0.45</v>
      </c>
      <c r="Y24">
        <v>5.1870000000000003</v>
      </c>
      <c r="Z24">
        <v>2.9009999999999998</v>
      </c>
      <c r="AA24">
        <v>375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1.83</v>
      </c>
      <c r="AL24">
        <v>1.71</v>
      </c>
      <c r="AM24">
        <v>0</v>
      </c>
    </row>
    <row r="25" spans="1:39" x14ac:dyDescent="0.25">
      <c r="A25">
        <v>757</v>
      </c>
      <c r="B25">
        <v>1</v>
      </c>
      <c r="C25">
        <v>44</v>
      </c>
      <c r="D25">
        <v>1</v>
      </c>
      <c r="E25">
        <v>65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5.2709999999999999</v>
      </c>
      <c r="R25">
        <v>1.9821</v>
      </c>
      <c r="S25">
        <v>297.51</v>
      </c>
      <c r="T25">
        <v>18.16</v>
      </c>
      <c r="U25">
        <v>34.24</v>
      </c>
      <c r="V25">
        <v>0.92249999999999999</v>
      </c>
      <c r="W25">
        <v>0.54820000000000002</v>
      </c>
      <c r="X25">
        <v>0.81810000000000005</v>
      </c>
      <c r="Y25">
        <v>3.97</v>
      </c>
      <c r="Z25">
        <v>0.87480000000000002</v>
      </c>
      <c r="AA25">
        <v>168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2.5202</v>
      </c>
      <c r="AL25">
        <v>3.41</v>
      </c>
      <c r="AM25">
        <v>0</v>
      </c>
    </row>
    <row r="26" spans="1:39" x14ac:dyDescent="0.25">
      <c r="A26">
        <v>910</v>
      </c>
      <c r="B26">
        <v>1</v>
      </c>
      <c r="C26">
        <v>51</v>
      </c>
      <c r="D26">
        <v>1</v>
      </c>
      <c r="E26">
        <v>93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8.52</v>
      </c>
      <c r="R26">
        <v>2.0099999999999998</v>
      </c>
      <c r="S26">
        <v>196</v>
      </c>
      <c r="T26">
        <v>18.2</v>
      </c>
      <c r="U26">
        <v>41.19</v>
      </c>
      <c r="V26">
        <v>7.5579999999999998</v>
      </c>
      <c r="W26">
        <v>0.31</v>
      </c>
      <c r="X26">
        <v>0.57999999999999996</v>
      </c>
      <c r="Y26">
        <v>12.99</v>
      </c>
      <c r="Z26">
        <v>2.4900000000000002</v>
      </c>
      <c r="AA26">
        <v>240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5.18</v>
      </c>
      <c r="AL26">
        <v>2.12</v>
      </c>
      <c r="AM26">
        <v>1</v>
      </c>
    </row>
    <row r="27" spans="1:39" x14ac:dyDescent="0.25">
      <c r="A27">
        <v>603</v>
      </c>
      <c r="B27">
        <v>1</v>
      </c>
      <c r="C27">
        <v>32</v>
      </c>
      <c r="D27">
        <v>0</v>
      </c>
      <c r="E27">
        <v>71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3.95</v>
      </c>
      <c r="R27">
        <v>1</v>
      </c>
      <c r="S27">
        <v>258</v>
      </c>
      <c r="T27">
        <v>12.3</v>
      </c>
      <c r="U27">
        <v>57</v>
      </c>
      <c r="V27">
        <v>1.1220000000000001</v>
      </c>
      <c r="W27">
        <v>0.29199999999999998</v>
      </c>
      <c r="X27">
        <v>0.32</v>
      </c>
      <c r="Y27">
        <v>6.25</v>
      </c>
      <c r="Z27">
        <v>1.2</v>
      </c>
      <c r="AA27">
        <v>197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1.44</v>
      </c>
      <c r="AL27">
        <v>2.86</v>
      </c>
      <c r="AM27">
        <v>1</v>
      </c>
    </row>
    <row r="28" spans="1:39" x14ac:dyDescent="0.25">
      <c r="A28">
        <v>927</v>
      </c>
      <c r="B28">
        <v>1</v>
      </c>
      <c r="C28">
        <v>50</v>
      </c>
      <c r="D28">
        <v>1</v>
      </c>
      <c r="E28">
        <v>103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8.9499999999999993</v>
      </c>
      <c r="R28">
        <v>1.43</v>
      </c>
      <c r="S28">
        <v>188</v>
      </c>
      <c r="T28">
        <v>13.5</v>
      </c>
      <c r="U28">
        <v>41.37</v>
      </c>
      <c r="V28">
        <v>7.8620000000000001</v>
      </c>
      <c r="W28">
        <v>0.84</v>
      </c>
      <c r="X28">
        <v>0.94</v>
      </c>
      <c r="Y28">
        <v>15.95</v>
      </c>
      <c r="Z28">
        <v>2.02</v>
      </c>
      <c r="AA28">
        <v>271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5.01</v>
      </c>
      <c r="AL28">
        <v>2.66</v>
      </c>
      <c r="AM28">
        <v>1</v>
      </c>
    </row>
    <row r="29" spans="1:39" x14ac:dyDescent="0.25">
      <c r="A29">
        <v>879</v>
      </c>
      <c r="B29">
        <v>1</v>
      </c>
      <c r="C29">
        <v>52</v>
      </c>
      <c r="D29">
        <v>1</v>
      </c>
      <c r="E29">
        <v>76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1</v>
      </c>
      <c r="Q29">
        <v>5.2178000000000004</v>
      </c>
      <c r="R29">
        <v>1.8765000000000001</v>
      </c>
      <c r="S29">
        <v>222.79</v>
      </c>
      <c r="T29">
        <v>11.01</v>
      </c>
      <c r="U29">
        <v>36.01</v>
      </c>
      <c r="V29">
        <v>0.78959999999999997</v>
      </c>
      <c r="W29">
        <v>0.4778</v>
      </c>
      <c r="X29">
        <v>0.80079999999999996</v>
      </c>
      <c r="Y29">
        <v>4.25</v>
      </c>
      <c r="Z29">
        <v>0.85899999999999999</v>
      </c>
      <c r="AA29">
        <v>155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2.7214</v>
      </c>
      <c r="AL29">
        <v>3.06</v>
      </c>
      <c r="AM29">
        <v>0</v>
      </c>
    </row>
    <row r="30" spans="1:39" x14ac:dyDescent="0.25">
      <c r="A30">
        <v>96</v>
      </c>
      <c r="B30">
        <v>0</v>
      </c>
      <c r="C30">
        <v>3</v>
      </c>
      <c r="D30">
        <v>0</v>
      </c>
      <c r="E30">
        <v>101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17.41</v>
      </c>
      <c r="R30">
        <v>8.26</v>
      </c>
      <c r="S30">
        <v>10.31</v>
      </c>
      <c r="T30">
        <v>13.2</v>
      </c>
      <c r="U30">
        <v>80.08</v>
      </c>
      <c r="V30">
        <v>43.45</v>
      </c>
      <c r="W30">
        <v>0.23</v>
      </c>
      <c r="X30">
        <v>0.51</v>
      </c>
      <c r="Y30">
        <v>14.8</v>
      </c>
      <c r="Z30">
        <v>10.33</v>
      </c>
      <c r="AA30">
        <v>255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2.33</v>
      </c>
      <c r="AL30">
        <v>0.79</v>
      </c>
      <c r="AM30">
        <v>0</v>
      </c>
    </row>
    <row r="31" spans="1:39" x14ac:dyDescent="0.25">
      <c r="A31">
        <v>8</v>
      </c>
      <c r="B31">
        <v>0</v>
      </c>
      <c r="C31">
        <v>69</v>
      </c>
      <c r="D31">
        <v>1</v>
      </c>
      <c r="E31">
        <v>93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4.2</v>
      </c>
      <c r="R31">
        <v>0.74</v>
      </c>
      <c r="S31">
        <v>174</v>
      </c>
      <c r="T31">
        <v>12.534000000000001</v>
      </c>
      <c r="U31">
        <v>56.97</v>
      </c>
      <c r="V31">
        <v>70.83</v>
      </c>
      <c r="W31">
        <v>0.4</v>
      </c>
      <c r="X31">
        <v>1.4590000000000001</v>
      </c>
      <c r="Y31">
        <v>5.89</v>
      </c>
      <c r="Z31">
        <v>1.298</v>
      </c>
      <c r="AA31">
        <v>261</v>
      </c>
      <c r="AB31">
        <v>1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3.5</v>
      </c>
      <c r="AL31">
        <v>2.4900000000000002</v>
      </c>
      <c r="AM31">
        <v>1</v>
      </c>
    </row>
    <row r="32" spans="1:39" x14ac:dyDescent="0.25">
      <c r="A32">
        <v>949</v>
      </c>
      <c r="B32">
        <v>1</v>
      </c>
      <c r="C32">
        <v>50</v>
      </c>
      <c r="D32">
        <v>1</v>
      </c>
      <c r="E32">
        <v>100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7.23</v>
      </c>
      <c r="R32">
        <v>1.03</v>
      </c>
      <c r="S32">
        <v>130</v>
      </c>
      <c r="T32">
        <v>19</v>
      </c>
      <c r="U32">
        <v>40.82</v>
      </c>
      <c r="V32">
        <v>7.5170000000000003</v>
      </c>
      <c r="W32">
        <v>0.23</v>
      </c>
      <c r="X32">
        <v>0.72</v>
      </c>
      <c r="Y32">
        <v>10.06</v>
      </c>
      <c r="Z32">
        <v>2.17</v>
      </c>
      <c r="AA32">
        <v>291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5.54</v>
      </c>
      <c r="AL32">
        <v>3.03</v>
      </c>
      <c r="AM32">
        <v>1</v>
      </c>
    </row>
    <row r="33" spans="1:39" x14ac:dyDescent="0.25">
      <c r="A33">
        <v>347</v>
      </c>
      <c r="B33">
        <v>1</v>
      </c>
      <c r="C33">
        <v>22</v>
      </c>
      <c r="D33">
        <v>0</v>
      </c>
      <c r="E33">
        <v>86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4.8</v>
      </c>
      <c r="R33">
        <v>1.57</v>
      </c>
      <c r="S33">
        <v>213</v>
      </c>
      <c r="T33">
        <v>13.8</v>
      </c>
      <c r="U33">
        <v>58</v>
      </c>
      <c r="V33">
        <v>25.99</v>
      </c>
      <c r="W33">
        <v>8.1000000000000003E-2</v>
      </c>
      <c r="X33">
        <v>0.42</v>
      </c>
      <c r="Y33">
        <v>4.0999999999999996</v>
      </c>
      <c r="Z33">
        <v>2.3633000000000002</v>
      </c>
      <c r="AA33">
        <v>207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2.09</v>
      </c>
      <c r="AL33">
        <v>0.94</v>
      </c>
      <c r="AM33">
        <v>0</v>
      </c>
    </row>
    <row r="34" spans="1:39" x14ac:dyDescent="0.25">
      <c r="A34">
        <v>520</v>
      </c>
      <c r="B34">
        <v>0</v>
      </c>
      <c r="C34">
        <v>40</v>
      </c>
      <c r="D34">
        <v>1</v>
      </c>
      <c r="E34">
        <v>70</v>
      </c>
      <c r="F34">
        <v>0</v>
      </c>
      <c r="G34">
        <v>1</v>
      </c>
      <c r="H34">
        <v>1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5.2693000000000003</v>
      </c>
      <c r="R34">
        <v>2.0972</v>
      </c>
      <c r="S34">
        <v>274.8</v>
      </c>
      <c r="T34">
        <v>12.442</v>
      </c>
      <c r="U34">
        <v>39.799999999999997</v>
      </c>
      <c r="V34">
        <v>8.7970000000000006</v>
      </c>
      <c r="W34">
        <v>0.18</v>
      </c>
      <c r="X34">
        <v>0.54949999999999999</v>
      </c>
      <c r="Y34">
        <v>5.2831000000000001</v>
      </c>
      <c r="Z34">
        <v>2.1343999999999999</v>
      </c>
      <c r="AA34">
        <v>215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2.6819999999999999</v>
      </c>
      <c r="AL34">
        <v>2.2200000000000002</v>
      </c>
      <c r="AM34">
        <v>1</v>
      </c>
    </row>
    <row r="35" spans="1:39" x14ac:dyDescent="0.25">
      <c r="A35">
        <v>284</v>
      </c>
      <c r="B35">
        <v>1</v>
      </c>
      <c r="C35">
        <v>45</v>
      </c>
      <c r="D35">
        <v>1</v>
      </c>
      <c r="E35">
        <v>95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7.34</v>
      </c>
      <c r="R35">
        <v>2.85</v>
      </c>
      <c r="S35">
        <v>371</v>
      </c>
      <c r="T35">
        <v>18</v>
      </c>
      <c r="U35">
        <v>134</v>
      </c>
      <c r="V35">
        <v>8.6999999999999993</v>
      </c>
      <c r="W35">
        <v>7.0000000000000007E-2</v>
      </c>
      <c r="X35">
        <v>1.5</v>
      </c>
      <c r="Y35">
        <v>7.5605000000000002</v>
      </c>
      <c r="Z35">
        <v>2.2307999999999999</v>
      </c>
      <c r="AA35">
        <v>237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4.97</v>
      </c>
      <c r="AL35">
        <v>2.11</v>
      </c>
      <c r="AM35">
        <v>1</v>
      </c>
    </row>
    <row r="36" spans="1:39" x14ac:dyDescent="0.25">
      <c r="A36">
        <v>919</v>
      </c>
      <c r="B36">
        <v>1</v>
      </c>
      <c r="C36">
        <v>50</v>
      </c>
      <c r="D36">
        <v>1</v>
      </c>
      <c r="E36">
        <v>113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8.5</v>
      </c>
      <c r="R36">
        <v>1.52</v>
      </c>
      <c r="S36">
        <v>134</v>
      </c>
      <c r="T36">
        <v>16.3</v>
      </c>
      <c r="U36">
        <v>44.27</v>
      </c>
      <c r="V36">
        <v>7.6520000000000001</v>
      </c>
      <c r="W36">
        <v>0.73</v>
      </c>
      <c r="X36">
        <v>1.0900000000000001</v>
      </c>
      <c r="Y36">
        <v>18.899999999999999</v>
      </c>
      <c r="Z36">
        <v>2.39</v>
      </c>
      <c r="AA36">
        <v>297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6.05</v>
      </c>
      <c r="AL36">
        <v>2.5</v>
      </c>
      <c r="AM36">
        <v>1</v>
      </c>
    </row>
    <row r="37" spans="1:39" x14ac:dyDescent="0.25">
      <c r="A37">
        <v>297</v>
      </c>
      <c r="B37">
        <v>1</v>
      </c>
      <c r="C37">
        <v>45</v>
      </c>
      <c r="D37">
        <v>1</v>
      </c>
      <c r="E37">
        <v>98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7.93</v>
      </c>
      <c r="R37">
        <v>2.15</v>
      </c>
      <c r="S37">
        <v>305</v>
      </c>
      <c r="T37">
        <v>9</v>
      </c>
      <c r="U37">
        <v>168</v>
      </c>
      <c r="V37">
        <v>9.9</v>
      </c>
      <c r="W37">
        <v>0.02</v>
      </c>
      <c r="X37">
        <v>1.42</v>
      </c>
      <c r="Y37">
        <v>7.5970000000000004</v>
      </c>
      <c r="Z37">
        <v>2.4868000000000001</v>
      </c>
      <c r="AA37">
        <v>239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4.96</v>
      </c>
      <c r="AL37">
        <v>2.38</v>
      </c>
      <c r="AM37">
        <v>1</v>
      </c>
    </row>
    <row r="38" spans="1:39" x14ac:dyDescent="0.25">
      <c r="A38">
        <v>101</v>
      </c>
      <c r="B38">
        <v>0</v>
      </c>
      <c r="C38">
        <v>6</v>
      </c>
      <c r="D38">
        <v>0</v>
      </c>
      <c r="E38">
        <v>113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11.54</v>
      </c>
      <c r="R38">
        <v>8.48</v>
      </c>
      <c r="S38">
        <v>10.82</v>
      </c>
      <c r="T38">
        <v>19.3</v>
      </c>
      <c r="U38">
        <v>80.17</v>
      </c>
      <c r="V38">
        <v>38.56</v>
      </c>
      <c r="W38">
        <v>0.03</v>
      </c>
      <c r="X38">
        <v>0.38</v>
      </c>
      <c r="Y38">
        <v>17.5</v>
      </c>
      <c r="Z38">
        <v>12.91</v>
      </c>
      <c r="AA38">
        <v>208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2.94</v>
      </c>
      <c r="AL38">
        <v>0.27</v>
      </c>
      <c r="AM38">
        <v>0</v>
      </c>
    </row>
    <row r="39" spans="1:39" x14ac:dyDescent="0.25">
      <c r="A39">
        <v>253</v>
      </c>
      <c r="B39">
        <v>1</v>
      </c>
      <c r="C39">
        <v>45</v>
      </c>
      <c r="D39">
        <v>1</v>
      </c>
      <c r="E39">
        <v>115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7.28</v>
      </c>
      <c r="R39">
        <v>2.8</v>
      </c>
      <c r="S39">
        <v>327</v>
      </c>
      <c r="T39">
        <v>15</v>
      </c>
      <c r="U39">
        <v>153</v>
      </c>
      <c r="V39">
        <v>9.1</v>
      </c>
      <c r="W39">
        <v>0.1</v>
      </c>
      <c r="X39">
        <v>1.57</v>
      </c>
      <c r="Y39">
        <v>7.4550999999999998</v>
      </c>
      <c r="Z39">
        <v>2.0081000000000002</v>
      </c>
      <c r="AA39">
        <v>233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5</v>
      </c>
      <c r="AL39">
        <v>2.38</v>
      </c>
      <c r="AM39">
        <v>1</v>
      </c>
    </row>
    <row r="40" spans="1:39" x14ac:dyDescent="0.25">
      <c r="A40">
        <v>1055</v>
      </c>
      <c r="B40">
        <v>1</v>
      </c>
      <c r="C40">
        <v>23</v>
      </c>
      <c r="D40">
        <v>0</v>
      </c>
      <c r="E40">
        <v>55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5.7</v>
      </c>
      <c r="R40">
        <v>1.9</v>
      </c>
      <c r="S40">
        <v>232</v>
      </c>
      <c r="T40">
        <v>15.86</v>
      </c>
      <c r="U40">
        <v>106</v>
      </c>
      <c r="V40">
        <v>1</v>
      </c>
      <c r="W40">
        <v>0.37</v>
      </c>
      <c r="X40">
        <v>0.50419999999999998</v>
      </c>
      <c r="Y40">
        <v>5.5029000000000003</v>
      </c>
      <c r="Z40">
        <v>1.2314000000000001</v>
      </c>
      <c r="AA40">
        <v>216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9.07</v>
      </c>
      <c r="AL40">
        <v>5.0199999999999996</v>
      </c>
      <c r="AM40">
        <v>0</v>
      </c>
    </row>
    <row r="41" spans="1:39" x14ac:dyDescent="0.25">
      <c r="A41">
        <v>95</v>
      </c>
      <c r="B41" s="3">
        <v>0</v>
      </c>
      <c r="C41">
        <v>6</v>
      </c>
      <c r="D41" s="3">
        <v>0</v>
      </c>
      <c r="E41">
        <v>113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18.309999999999999</v>
      </c>
      <c r="R41">
        <v>7.58</v>
      </c>
      <c r="S41">
        <v>10.73</v>
      </c>
      <c r="T41">
        <v>10.1</v>
      </c>
      <c r="U41">
        <v>72.959999999999994</v>
      </c>
      <c r="V41">
        <v>44.24</v>
      </c>
      <c r="W41">
        <v>0.21</v>
      </c>
      <c r="X41">
        <v>0.52</v>
      </c>
      <c r="Y41">
        <v>18.2</v>
      </c>
      <c r="Z41">
        <v>11.77</v>
      </c>
      <c r="AA41">
        <v>255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>
        <v>2.15</v>
      </c>
      <c r="AL41">
        <v>0.74</v>
      </c>
      <c r="AM41" s="3">
        <v>0</v>
      </c>
    </row>
    <row r="42" spans="1:39" x14ac:dyDescent="0.25">
      <c r="A42">
        <v>902</v>
      </c>
      <c r="B42" s="3">
        <v>1</v>
      </c>
      <c r="C42">
        <v>47</v>
      </c>
      <c r="D42" s="3">
        <v>1</v>
      </c>
      <c r="E42">
        <v>102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8.01</v>
      </c>
      <c r="R42">
        <v>1.93</v>
      </c>
      <c r="S42">
        <v>161</v>
      </c>
      <c r="T42">
        <v>13.7</v>
      </c>
      <c r="U42">
        <v>42.39</v>
      </c>
      <c r="V42">
        <v>7.5640000000000001</v>
      </c>
      <c r="W42">
        <v>0.69</v>
      </c>
      <c r="X42">
        <v>0.93</v>
      </c>
      <c r="Y42">
        <v>12.5</v>
      </c>
      <c r="Z42">
        <v>2.3199999999999998</v>
      </c>
      <c r="AA42">
        <v>231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>
        <v>5.87</v>
      </c>
      <c r="AL42">
        <v>2.06</v>
      </c>
      <c r="AM42" s="3">
        <v>1</v>
      </c>
    </row>
    <row r="43" spans="1:39" x14ac:dyDescent="0.25">
      <c r="A43">
        <v>134</v>
      </c>
      <c r="B43" s="3">
        <v>0</v>
      </c>
      <c r="C43">
        <v>8</v>
      </c>
      <c r="D43" s="3">
        <v>0</v>
      </c>
      <c r="E43">
        <v>109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15.92</v>
      </c>
      <c r="R43">
        <v>8.1300000000000008</v>
      </c>
      <c r="S43">
        <v>11.78</v>
      </c>
      <c r="T43">
        <v>17.100000000000001</v>
      </c>
      <c r="U43">
        <v>74.73</v>
      </c>
      <c r="V43">
        <v>46.04</v>
      </c>
      <c r="W43">
        <v>0.2</v>
      </c>
      <c r="X43">
        <v>0.19</v>
      </c>
      <c r="Y43">
        <v>10.5</v>
      </c>
      <c r="Z43">
        <v>10</v>
      </c>
      <c r="AA43">
        <v>270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>
        <v>2.87</v>
      </c>
      <c r="AL43">
        <v>0.21</v>
      </c>
      <c r="AM43" s="3">
        <v>0</v>
      </c>
    </row>
    <row r="44" spans="1:39" x14ac:dyDescent="0.25">
      <c r="A44">
        <v>518</v>
      </c>
      <c r="B44" s="3">
        <v>0</v>
      </c>
      <c r="C44">
        <v>54</v>
      </c>
      <c r="D44" s="3">
        <v>1</v>
      </c>
      <c r="E44">
        <v>81</v>
      </c>
      <c r="F44">
        <v>0</v>
      </c>
      <c r="G44">
        <v>1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4.2762000000000002</v>
      </c>
      <c r="R44">
        <v>2.0779999999999998</v>
      </c>
      <c r="S44">
        <v>248.5</v>
      </c>
      <c r="T44">
        <v>11.084</v>
      </c>
      <c r="U44">
        <v>32.799999999999997</v>
      </c>
      <c r="V44">
        <v>8.9239999999999995</v>
      </c>
      <c r="W44">
        <v>0.22750000000000001</v>
      </c>
      <c r="X44">
        <v>0.50070000000000003</v>
      </c>
      <c r="Y44">
        <v>4.0898000000000003</v>
      </c>
      <c r="Z44">
        <v>2.0085000000000002</v>
      </c>
      <c r="AA44">
        <v>219</v>
      </c>
      <c r="AB44" s="3">
        <v>0</v>
      </c>
      <c r="AC44" s="3">
        <v>0</v>
      </c>
      <c r="AD44" s="3">
        <v>0</v>
      </c>
      <c r="AE44" s="3">
        <v>1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>
        <v>2.0606</v>
      </c>
      <c r="AL44">
        <v>2.73</v>
      </c>
      <c r="AM44" s="3">
        <v>1</v>
      </c>
    </row>
    <row r="45" spans="1:39" x14ac:dyDescent="0.25">
      <c r="A45">
        <v>703</v>
      </c>
      <c r="B45" s="3">
        <v>0</v>
      </c>
      <c r="C45">
        <v>66</v>
      </c>
      <c r="D45" s="3">
        <v>1</v>
      </c>
      <c r="E45">
        <v>90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6.0084</v>
      </c>
      <c r="R45">
        <v>1.1990000000000001</v>
      </c>
      <c r="S45">
        <v>243.75</v>
      </c>
      <c r="T45">
        <v>12.776999999999999</v>
      </c>
      <c r="U45">
        <v>37.9</v>
      </c>
      <c r="V45">
        <v>7.7290000000000001</v>
      </c>
      <c r="W45">
        <v>0.11</v>
      </c>
      <c r="X45">
        <v>0.86629999999999996</v>
      </c>
      <c r="Y45">
        <v>4.22</v>
      </c>
      <c r="Z45">
        <v>0.88</v>
      </c>
      <c r="AA45">
        <v>172</v>
      </c>
      <c r="AB45" s="3">
        <v>1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>
        <v>2.8694000000000002</v>
      </c>
      <c r="AL45">
        <v>3.88</v>
      </c>
      <c r="AM45" s="3">
        <v>1</v>
      </c>
    </row>
    <row r="46" spans="1:39" x14ac:dyDescent="0.25">
      <c r="A46">
        <v>1057</v>
      </c>
      <c r="B46" s="3">
        <v>1</v>
      </c>
      <c r="C46">
        <v>22</v>
      </c>
      <c r="D46" s="3">
        <v>0</v>
      </c>
      <c r="E46">
        <v>51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6.6</v>
      </c>
      <c r="R46">
        <v>1.1000000000000001</v>
      </c>
      <c r="S46">
        <v>240</v>
      </c>
      <c r="T46">
        <v>11.25</v>
      </c>
      <c r="U46">
        <v>156</v>
      </c>
      <c r="V46">
        <v>1</v>
      </c>
      <c r="W46">
        <v>0.59</v>
      </c>
      <c r="X46">
        <v>0.52039999999999997</v>
      </c>
      <c r="Y46">
        <v>5.5643000000000002</v>
      </c>
      <c r="Z46">
        <v>1.3633</v>
      </c>
      <c r="AA46">
        <v>231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>
        <v>8.89</v>
      </c>
      <c r="AL46">
        <v>4.4800000000000004</v>
      </c>
      <c r="AM46" s="3">
        <v>0</v>
      </c>
    </row>
    <row r="47" spans="1:39" x14ac:dyDescent="0.25">
      <c r="A47">
        <v>749</v>
      </c>
      <c r="B47" s="3">
        <v>1</v>
      </c>
      <c r="C47">
        <v>54</v>
      </c>
      <c r="D47" s="3">
        <v>1</v>
      </c>
      <c r="E47">
        <v>68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1</v>
      </c>
      <c r="Q47">
        <v>5.9230999999999998</v>
      </c>
      <c r="R47">
        <v>1.5143</v>
      </c>
      <c r="S47">
        <v>296.81</v>
      </c>
      <c r="T47">
        <v>20.010000000000002</v>
      </c>
      <c r="U47">
        <v>38.119999999999997</v>
      </c>
      <c r="V47">
        <v>0.86470000000000002</v>
      </c>
      <c r="W47">
        <v>0.51419999999999999</v>
      </c>
      <c r="X47">
        <v>0.69610000000000005</v>
      </c>
      <c r="Y47">
        <v>3.83</v>
      </c>
      <c r="Z47">
        <v>0.87229999999999996</v>
      </c>
      <c r="AA47">
        <v>176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>
        <v>2.5973000000000002</v>
      </c>
      <c r="AL47">
        <v>4.4000000000000004</v>
      </c>
      <c r="AM47" s="3">
        <v>0</v>
      </c>
    </row>
    <row r="48" spans="1:39" x14ac:dyDescent="0.25">
      <c r="A48">
        <v>694</v>
      </c>
      <c r="B48" s="3">
        <v>1</v>
      </c>
      <c r="C48">
        <v>30</v>
      </c>
      <c r="D48" s="3">
        <v>0</v>
      </c>
      <c r="E48">
        <v>86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3.89</v>
      </c>
      <c r="R48">
        <v>1</v>
      </c>
      <c r="S48">
        <v>200</v>
      </c>
      <c r="T48">
        <v>12.3</v>
      </c>
      <c r="U48">
        <v>45</v>
      </c>
      <c r="V48">
        <v>0.66400000000000003</v>
      </c>
      <c r="W48">
        <v>0.25840000000000002</v>
      </c>
      <c r="X48">
        <v>0.43</v>
      </c>
      <c r="Y48">
        <v>3.29</v>
      </c>
      <c r="Z48">
        <v>1.46</v>
      </c>
      <c r="AA48">
        <v>214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>
        <v>1.23</v>
      </c>
      <c r="AL48">
        <v>2.34</v>
      </c>
      <c r="AM48" s="3">
        <v>1</v>
      </c>
    </row>
    <row r="49" spans="1:39" x14ac:dyDescent="0.25">
      <c r="A49">
        <v>576</v>
      </c>
      <c r="B49" s="3">
        <v>0</v>
      </c>
      <c r="C49">
        <v>46</v>
      </c>
      <c r="D49" s="3">
        <v>1</v>
      </c>
      <c r="E49">
        <v>77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4.3102</v>
      </c>
      <c r="R49">
        <v>1.4830000000000001</v>
      </c>
      <c r="S49">
        <v>213</v>
      </c>
      <c r="T49">
        <v>13.526</v>
      </c>
      <c r="U49">
        <v>39.299999999999997</v>
      </c>
      <c r="V49">
        <v>8.7729999999999997</v>
      </c>
      <c r="W49">
        <v>0.19</v>
      </c>
      <c r="X49">
        <v>0.54700000000000004</v>
      </c>
      <c r="Y49">
        <v>4.6132</v>
      </c>
      <c r="Z49">
        <v>1.4525999999999999</v>
      </c>
      <c r="AA49">
        <v>232</v>
      </c>
      <c r="AB49" s="3">
        <v>0</v>
      </c>
      <c r="AC49" s="3">
        <v>0</v>
      </c>
      <c r="AD49" s="3">
        <v>0</v>
      </c>
      <c r="AE49" s="3">
        <v>1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>
        <v>3.4773000000000001</v>
      </c>
      <c r="AL49">
        <v>2.34</v>
      </c>
      <c r="AM49" s="3">
        <v>1</v>
      </c>
    </row>
    <row r="50" spans="1:39" x14ac:dyDescent="0.25">
      <c r="A50">
        <v>504</v>
      </c>
      <c r="B50" s="3">
        <v>0</v>
      </c>
      <c r="C50">
        <v>51</v>
      </c>
      <c r="D50" s="3">
        <v>1</v>
      </c>
      <c r="E50">
        <v>77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5.1268000000000002</v>
      </c>
      <c r="R50">
        <v>1.613</v>
      </c>
      <c r="S50">
        <v>236.3</v>
      </c>
      <c r="T50">
        <v>12.128</v>
      </c>
      <c r="U50">
        <v>38.42</v>
      </c>
      <c r="V50">
        <v>8.6129999999999995</v>
      </c>
      <c r="W50">
        <v>0.24879999999999999</v>
      </c>
      <c r="X50">
        <v>0.48459999999999998</v>
      </c>
      <c r="Y50">
        <v>4.726</v>
      </c>
      <c r="Z50">
        <v>2.1313</v>
      </c>
      <c r="AA50">
        <v>194</v>
      </c>
      <c r="AB50" s="3">
        <v>0</v>
      </c>
      <c r="AC50" s="3">
        <v>0</v>
      </c>
      <c r="AD50" s="3">
        <v>0</v>
      </c>
      <c r="AE50" s="3">
        <v>1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>
        <v>2.5009999999999999</v>
      </c>
      <c r="AL50">
        <v>2.8</v>
      </c>
      <c r="AM50" s="3">
        <v>1</v>
      </c>
    </row>
    <row r="51" spans="1:39" x14ac:dyDescent="0.25">
      <c r="A51">
        <v>112</v>
      </c>
      <c r="B51" s="3">
        <v>0</v>
      </c>
      <c r="C51">
        <v>9</v>
      </c>
      <c r="D51" s="3">
        <v>0</v>
      </c>
      <c r="E51">
        <v>106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11.33</v>
      </c>
      <c r="R51">
        <v>8.3699999999999992</v>
      </c>
      <c r="S51">
        <v>11.72</v>
      </c>
      <c r="T51">
        <v>13.4</v>
      </c>
      <c r="U51">
        <v>75.459999999999994</v>
      </c>
      <c r="V51">
        <v>44.25</v>
      </c>
      <c r="W51">
        <v>0.12</v>
      </c>
      <c r="X51">
        <v>0.64</v>
      </c>
      <c r="Y51">
        <v>17.3</v>
      </c>
      <c r="Z51">
        <v>12.06</v>
      </c>
      <c r="AA51">
        <v>232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>
        <v>1.84</v>
      </c>
      <c r="AL51">
        <v>0.85</v>
      </c>
      <c r="AM51" s="3">
        <v>0</v>
      </c>
    </row>
    <row r="52" spans="1:39" x14ac:dyDescent="0.25">
      <c r="A52">
        <v>883</v>
      </c>
      <c r="B52" s="3">
        <v>1</v>
      </c>
      <c r="C52">
        <v>47</v>
      </c>
      <c r="D52" s="3">
        <v>1</v>
      </c>
      <c r="E52">
        <v>73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1</v>
      </c>
      <c r="P52">
        <v>1</v>
      </c>
      <c r="Q52">
        <v>5.4691000000000001</v>
      </c>
      <c r="R52">
        <v>1.9239999999999999</v>
      </c>
      <c r="S52">
        <v>265.14999999999998</v>
      </c>
      <c r="T52">
        <v>11.61</v>
      </c>
      <c r="U52">
        <v>26.14</v>
      </c>
      <c r="V52">
        <v>0.84260000000000002</v>
      </c>
      <c r="W52">
        <v>0.49919999999999998</v>
      </c>
      <c r="X52">
        <v>0.72340000000000004</v>
      </c>
      <c r="Y52">
        <v>4.0599999999999996</v>
      </c>
      <c r="Z52">
        <v>0.92049999999999998</v>
      </c>
      <c r="AA52">
        <v>150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>
        <v>2.7381000000000002</v>
      </c>
      <c r="AL52">
        <v>3.92</v>
      </c>
      <c r="AM52" s="3">
        <v>0</v>
      </c>
    </row>
    <row r="53" spans="1:39" x14ac:dyDescent="0.25">
      <c r="A53">
        <v>437</v>
      </c>
      <c r="B53" s="3">
        <v>1</v>
      </c>
      <c r="C53">
        <v>1</v>
      </c>
      <c r="D53" s="3">
        <v>0</v>
      </c>
      <c r="E53">
        <v>91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5.93</v>
      </c>
      <c r="R53">
        <v>3.56</v>
      </c>
      <c r="S53">
        <v>301</v>
      </c>
      <c r="T53">
        <v>25.57</v>
      </c>
      <c r="U53">
        <v>80</v>
      </c>
      <c r="V53">
        <v>21.2</v>
      </c>
      <c r="W53">
        <v>5.1869999999999999E-2</v>
      </c>
      <c r="X53">
        <v>0.56769999999999998</v>
      </c>
      <c r="Y53">
        <v>5.4029999999999996</v>
      </c>
      <c r="Z53">
        <v>2.5070000000000001</v>
      </c>
      <c r="AA53">
        <v>222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>
        <v>1.071</v>
      </c>
      <c r="AL53">
        <v>0.54</v>
      </c>
      <c r="AM53" s="3">
        <v>0</v>
      </c>
    </row>
    <row r="54" spans="1:39" x14ac:dyDescent="0.25">
      <c r="A54">
        <v>173</v>
      </c>
      <c r="B54" s="3">
        <v>0</v>
      </c>
      <c r="C54">
        <v>5</v>
      </c>
      <c r="D54" s="3">
        <v>0</v>
      </c>
      <c r="E54">
        <v>107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11.54</v>
      </c>
      <c r="R54">
        <v>8.77</v>
      </c>
      <c r="S54">
        <v>10.14</v>
      </c>
      <c r="T54">
        <v>13.5</v>
      </c>
      <c r="U54">
        <v>74.06</v>
      </c>
      <c r="V54">
        <v>46.02</v>
      </c>
      <c r="W54">
        <v>0.25</v>
      </c>
      <c r="X54">
        <v>0.15</v>
      </c>
      <c r="Y54">
        <v>13.3</v>
      </c>
      <c r="Z54">
        <v>10.119999999999999</v>
      </c>
      <c r="AA54">
        <v>280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>
        <v>3.15</v>
      </c>
      <c r="AL54">
        <v>0.06</v>
      </c>
      <c r="AM54" s="3">
        <v>0</v>
      </c>
    </row>
    <row r="55" spans="1:39" x14ac:dyDescent="0.25">
      <c r="A55">
        <v>49</v>
      </c>
      <c r="B55" s="3">
        <v>0</v>
      </c>
      <c r="C55">
        <v>10</v>
      </c>
      <c r="D55" s="3">
        <v>0</v>
      </c>
      <c r="E55">
        <v>112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11.15</v>
      </c>
      <c r="R55">
        <v>8.6300000000000008</v>
      </c>
      <c r="S55">
        <v>10.95</v>
      </c>
      <c r="T55">
        <v>11.8</v>
      </c>
      <c r="U55">
        <v>77.05</v>
      </c>
      <c r="V55">
        <v>43.2</v>
      </c>
      <c r="W55">
        <v>0.21</v>
      </c>
      <c r="X55">
        <v>0.54</v>
      </c>
      <c r="Y55">
        <v>12.9</v>
      </c>
      <c r="Z55">
        <v>10.36</v>
      </c>
      <c r="AA55">
        <v>227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>
        <v>2.11</v>
      </c>
      <c r="AL55">
        <v>0.17</v>
      </c>
      <c r="AM55" s="3">
        <v>0</v>
      </c>
    </row>
    <row r="56" spans="1:39" x14ac:dyDescent="0.25">
      <c r="A56">
        <v>738</v>
      </c>
      <c r="B56" s="3">
        <v>1</v>
      </c>
      <c r="C56">
        <v>39</v>
      </c>
      <c r="D56" s="3">
        <v>1</v>
      </c>
      <c r="E56">
        <v>67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1</v>
      </c>
      <c r="Q56">
        <v>5.2779999999999996</v>
      </c>
      <c r="R56">
        <v>1.6694</v>
      </c>
      <c r="S56">
        <v>292.44</v>
      </c>
      <c r="T56">
        <v>20.12</v>
      </c>
      <c r="U56">
        <v>32.35</v>
      </c>
      <c r="V56">
        <v>0.84299999999999997</v>
      </c>
      <c r="W56">
        <v>0.51670000000000005</v>
      </c>
      <c r="X56">
        <v>0.69979999999999998</v>
      </c>
      <c r="Y56">
        <v>3.65</v>
      </c>
      <c r="Z56">
        <v>0.86609999999999998</v>
      </c>
      <c r="AA56">
        <v>162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>
        <v>2.8170999999999999</v>
      </c>
      <c r="AL56">
        <v>3.47</v>
      </c>
      <c r="AM56" s="3">
        <v>0</v>
      </c>
    </row>
    <row r="57" spans="1:39" x14ac:dyDescent="0.25">
      <c r="A57">
        <v>956</v>
      </c>
      <c r="B57" s="3">
        <v>1</v>
      </c>
      <c r="C57">
        <v>46</v>
      </c>
      <c r="D57" s="3">
        <v>1</v>
      </c>
      <c r="E57">
        <v>97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8.69</v>
      </c>
      <c r="R57">
        <v>1.79</v>
      </c>
      <c r="S57">
        <v>182</v>
      </c>
      <c r="T57">
        <v>11.6</v>
      </c>
      <c r="U57">
        <v>39.53</v>
      </c>
      <c r="V57">
        <v>7.4459999999999997</v>
      </c>
      <c r="W57">
        <v>0.62</v>
      </c>
      <c r="X57">
        <v>1.01</v>
      </c>
      <c r="Y57">
        <v>19.28</v>
      </c>
      <c r="Z57">
        <v>1.48</v>
      </c>
      <c r="AA57">
        <v>272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>
        <v>5.86</v>
      </c>
      <c r="AL57">
        <v>2.33</v>
      </c>
      <c r="AM57" s="3">
        <v>1</v>
      </c>
    </row>
    <row r="58" spans="1:39" x14ac:dyDescent="0.25">
      <c r="A58">
        <v>305</v>
      </c>
      <c r="B58" s="3">
        <v>1</v>
      </c>
      <c r="C58">
        <v>17</v>
      </c>
      <c r="D58" s="3">
        <v>0</v>
      </c>
      <c r="E58">
        <v>102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6</v>
      </c>
      <c r="R58">
        <v>1.98</v>
      </c>
      <c r="S58">
        <v>277</v>
      </c>
      <c r="T58">
        <v>20.3</v>
      </c>
      <c r="U58">
        <v>69</v>
      </c>
      <c r="V58">
        <v>21.34</v>
      </c>
      <c r="W58">
        <v>8.3799999999999999E-2</v>
      </c>
      <c r="X58">
        <v>0.37</v>
      </c>
      <c r="Y58">
        <v>3.7</v>
      </c>
      <c r="Z58">
        <v>2.9799000000000002</v>
      </c>
      <c r="AA58">
        <v>230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>
        <v>2.5099999999999998</v>
      </c>
      <c r="AL58">
        <v>1.63</v>
      </c>
      <c r="AM58" s="3">
        <v>0</v>
      </c>
    </row>
    <row r="59" spans="1:39" x14ac:dyDescent="0.25">
      <c r="A59">
        <v>599</v>
      </c>
      <c r="B59" s="3">
        <v>0</v>
      </c>
      <c r="C59">
        <v>52</v>
      </c>
      <c r="D59" s="3">
        <v>1</v>
      </c>
      <c r="E59">
        <v>90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5.1002000000000001</v>
      </c>
      <c r="R59">
        <v>1.4646999999999999</v>
      </c>
      <c r="S59">
        <v>272.89999999999998</v>
      </c>
      <c r="T59">
        <v>13.952999999999999</v>
      </c>
      <c r="U59">
        <v>36.07</v>
      </c>
      <c r="V59">
        <v>8.1430000000000007</v>
      </c>
      <c r="W59">
        <v>0.19409999999999999</v>
      </c>
      <c r="X59">
        <v>0.45960000000000001</v>
      </c>
      <c r="Y59">
        <v>4.9816000000000003</v>
      </c>
      <c r="Z59">
        <v>1.0965</v>
      </c>
      <c r="AA59">
        <v>249</v>
      </c>
      <c r="AB59" s="3">
        <v>0</v>
      </c>
      <c r="AC59" s="3">
        <v>0</v>
      </c>
      <c r="AD59" s="3">
        <v>0</v>
      </c>
      <c r="AE59" s="3">
        <v>1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>
        <v>3.3687</v>
      </c>
      <c r="AL59">
        <v>2.17</v>
      </c>
      <c r="AM59" s="3">
        <v>1</v>
      </c>
    </row>
    <row r="60" spans="1:39" x14ac:dyDescent="0.25">
      <c r="A60">
        <v>623</v>
      </c>
      <c r="B60" s="3">
        <v>1</v>
      </c>
      <c r="C60">
        <v>11</v>
      </c>
      <c r="D60" s="3">
        <v>0</v>
      </c>
      <c r="E60">
        <v>106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15.55</v>
      </c>
      <c r="R60">
        <v>21.11</v>
      </c>
      <c r="S60">
        <v>258</v>
      </c>
      <c r="T60">
        <v>10.61</v>
      </c>
      <c r="U60">
        <v>105</v>
      </c>
      <c r="V60">
        <v>23.48</v>
      </c>
      <c r="W60">
        <v>0.22</v>
      </c>
      <c r="X60">
        <v>0.9</v>
      </c>
      <c r="Y60">
        <v>5.4009999999999998</v>
      </c>
      <c r="Z60">
        <v>2.3239999999999998</v>
      </c>
      <c r="AA60">
        <v>361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>
        <v>2.27</v>
      </c>
      <c r="AL60">
        <v>2.15</v>
      </c>
      <c r="AM60" s="3">
        <v>0</v>
      </c>
    </row>
    <row r="61" spans="1:39" x14ac:dyDescent="0.25">
      <c r="A61">
        <v>797</v>
      </c>
      <c r="B61" s="3">
        <v>1</v>
      </c>
      <c r="C61">
        <v>30</v>
      </c>
      <c r="D61" s="3">
        <v>1</v>
      </c>
      <c r="E61">
        <v>65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1</v>
      </c>
      <c r="P61">
        <v>1</v>
      </c>
      <c r="Q61">
        <v>5.8765000000000001</v>
      </c>
      <c r="R61">
        <v>1.6617999999999999</v>
      </c>
      <c r="S61">
        <v>230.88</v>
      </c>
      <c r="T61">
        <v>20.170000000000002</v>
      </c>
      <c r="U61">
        <v>36.130000000000003</v>
      </c>
      <c r="V61">
        <v>0.84189999999999998</v>
      </c>
      <c r="W61">
        <v>0.48830000000000001</v>
      </c>
      <c r="X61">
        <v>0.68840000000000001</v>
      </c>
      <c r="Y61">
        <v>4.1399999999999997</v>
      </c>
      <c r="Z61">
        <v>0.87470000000000003</v>
      </c>
      <c r="AA61">
        <v>151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>
        <v>2.8146</v>
      </c>
      <c r="AL61">
        <v>4.4400000000000004</v>
      </c>
      <c r="AM61" s="3">
        <v>0</v>
      </c>
    </row>
    <row r="62" spans="1:39" x14ac:dyDescent="0.25">
      <c r="A62">
        <v>30</v>
      </c>
      <c r="B62" s="3">
        <v>0</v>
      </c>
      <c r="C62">
        <v>47</v>
      </c>
      <c r="D62" s="3">
        <v>0</v>
      </c>
      <c r="E62">
        <v>71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</v>
      </c>
      <c r="R62">
        <v>2.4900000000000002</v>
      </c>
      <c r="S62">
        <v>286</v>
      </c>
      <c r="T62">
        <v>12.9</v>
      </c>
      <c r="U62">
        <v>41.56</v>
      </c>
      <c r="V62">
        <v>11.912000000000001</v>
      </c>
      <c r="W62">
        <v>0.21</v>
      </c>
      <c r="X62">
        <v>0.16</v>
      </c>
      <c r="Y62">
        <v>4.6824000000000003</v>
      </c>
      <c r="Z62">
        <v>1.2827</v>
      </c>
      <c r="AA62">
        <v>127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>
        <v>3.3</v>
      </c>
      <c r="AL62">
        <v>2.31</v>
      </c>
      <c r="AM62" s="3">
        <v>0</v>
      </c>
    </row>
    <row r="63" spans="1:39" x14ac:dyDescent="0.25">
      <c r="A63">
        <v>1084</v>
      </c>
      <c r="B63" s="3">
        <v>1</v>
      </c>
      <c r="C63">
        <v>66</v>
      </c>
      <c r="D63" s="3">
        <v>1</v>
      </c>
      <c r="E63">
        <v>45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5.7526999999999999</v>
      </c>
      <c r="R63">
        <v>1.9715</v>
      </c>
      <c r="S63">
        <v>280.55</v>
      </c>
      <c r="T63">
        <v>12.218999999999999</v>
      </c>
      <c r="U63">
        <v>42.19</v>
      </c>
      <c r="V63">
        <v>6.79</v>
      </c>
      <c r="W63">
        <v>9.6500000000000002E-2</v>
      </c>
      <c r="X63">
        <v>0.45810000000000001</v>
      </c>
      <c r="Y63">
        <v>6.47</v>
      </c>
      <c r="Z63">
        <v>1.24</v>
      </c>
      <c r="AA63">
        <v>226</v>
      </c>
      <c r="AB63" s="3">
        <v>1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>
        <v>3.1751999999999998</v>
      </c>
      <c r="AL63">
        <v>3.13</v>
      </c>
      <c r="AM63" s="3">
        <v>1</v>
      </c>
    </row>
    <row r="64" spans="1:39" x14ac:dyDescent="0.25">
      <c r="A64">
        <v>16</v>
      </c>
      <c r="B64" s="3">
        <v>1</v>
      </c>
      <c r="C64">
        <v>63</v>
      </c>
      <c r="D64" s="3">
        <v>1</v>
      </c>
      <c r="E64">
        <v>87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</v>
      </c>
      <c r="R64">
        <v>0.61</v>
      </c>
      <c r="S64">
        <v>170</v>
      </c>
      <c r="T64">
        <v>11.2</v>
      </c>
      <c r="U64">
        <v>55.86</v>
      </c>
      <c r="V64">
        <v>60.29</v>
      </c>
      <c r="W64">
        <v>0.31</v>
      </c>
      <c r="X64">
        <v>1.4954000000000001</v>
      </c>
      <c r="Y64">
        <v>5.19</v>
      </c>
      <c r="Z64">
        <v>1.268</v>
      </c>
      <c r="AA64">
        <v>260</v>
      </c>
      <c r="AB64" s="3">
        <v>1</v>
      </c>
      <c r="AC64" s="3">
        <v>0</v>
      </c>
      <c r="AD64" s="3">
        <v>1</v>
      </c>
      <c r="AE64" s="3">
        <v>0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>
        <v>3.63</v>
      </c>
      <c r="AL64">
        <v>2.58</v>
      </c>
      <c r="AM64" s="3">
        <v>1</v>
      </c>
    </row>
    <row r="65" spans="1:39" x14ac:dyDescent="0.25">
      <c r="A65">
        <v>999</v>
      </c>
      <c r="B65" s="3">
        <v>1</v>
      </c>
      <c r="C65">
        <v>61</v>
      </c>
      <c r="D65" s="3">
        <v>1</v>
      </c>
      <c r="E65">
        <v>62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5.4619</v>
      </c>
      <c r="R65">
        <v>1.1653</v>
      </c>
      <c r="S65">
        <v>258.26</v>
      </c>
      <c r="T65">
        <v>12.76</v>
      </c>
      <c r="U65">
        <v>42.61</v>
      </c>
      <c r="V65">
        <v>6.98</v>
      </c>
      <c r="W65">
        <v>0.15609999999999999</v>
      </c>
      <c r="X65">
        <v>0.49419999999999997</v>
      </c>
      <c r="Y65">
        <v>6.39</v>
      </c>
      <c r="Z65">
        <v>1.39</v>
      </c>
      <c r="AA65">
        <v>205</v>
      </c>
      <c r="AB65" s="3">
        <v>1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>
        <v>3.1454</v>
      </c>
      <c r="AL65">
        <v>2.5499999999999998</v>
      </c>
      <c r="AM65" s="3">
        <v>1</v>
      </c>
    </row>
    <row r="66" spans="1:39" x14ac:dyDescent="0.25">
      <c r="A66">
        <v>381</v>
      </c>
      <c r="B66" s="3">
        <v>1</v>
      </c>
      <c r="C66">
        <v>23</v>
      </c>
      <c r="D66" s="3">
        <v>0</v>
      </c>
      <c r="E66">
        <v>73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5</v>
      </c>
      <c r="R66">
        <v>1.94</v>
      </c>
      <c r="S66">
        <v>247</v>
      </c>
      <c r="T66">
        <v>11.8</v>
      </c>
      <c r="U66">
        <v>123</v>
      </c>
      <c r="V66">
        <v>24.28</v>
      </c>
      <c r="W66">
        <v>7.6399999999999996E-2</v>
      </c>
      <c r="X66">
        <v>0.19</v>
      </c>
      <c r="Y66">
        <v>2.8</v>
      </c>
      <c r="Z66">
        <v>2.2069999999999999</v>
      </c>
      <c r="AA66">
        <v>202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>
        <v>2.21</v>
      </c>
      <c r="AL66">
        <v>1.92</v>
      </c>
      <c r="AM66" s="3">
        <v>0</v>
      </c>
    </row>
    <row r="67" spans="1:39" x14ac:dyDescent="0.25">
      <c r="A67">
        <v>144</v>
      </c>
      <c r="B67" s="3">
        <v>0</v>
      </c>
      <c r="C67">
        <v>10</v>
      </c>
      <c r="D67" s="3">
        <v>0</v>
      </c>
      <c r="E67">
        <v>118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16.399999999999999</v>
      </c>
      <c r="R67">
        <v>7.76</v>
      </c>
      <c r="S67">
        <v>11.18</v>
      </c>
      <c r="T67">
        <v>12.2</v>
      </c>
      <c r="U67">
        <v>72.38</v>
      </c>
      <c r="V67">
        <v>41.18</v>
      </c>
      <c r="W67">
        <v>0.21</v>
      </c>
      <c r="X67">
        <v>0.77</v>
      </c>
      <c r="Y67">
        <v>17.100000000000001</v>
      </c>
      <c r="Z67">
        <v>12.13</v>
      </c>
      <c r="AA67">
        <v>246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>
        <v>2.4700000000000002</v>
      </c>
      <c r="AL67">
        <v>0.64</v>
      </c>
      <c r="AM67" s="3">
        <v>0</v>
      </c>
    </row>
    <row r="68" spans="1:39" x14ac:dyDescent="0.25">
      <c r="A68">
        <v>1052</v>
      </c>
      <c r="B68" s="3">
        <v>1</v>
      </c>
      <c r="C68">
        <v>24</v>
      </c>
      <c r="D68" s="3">
        <v>0</v>
      </c>
      <c r="E68">
        <v>66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8.6</v>
      </c>
      <c r="R68">
        <v>1.81</v>
      </c>
      <c r="S68">
        <v>256</v>
      </c>
      <c r="T68">
        <v>15.97</v>
      </c>
      <c r="U68">
        <v>119</v>
      </c>
      <c r="V68">
        <v>1</v>
      </c>
      <c r="W68">
        <v>0.81</v>
      </c>
      <c r="X68">
        <v>0.54559999999999997</v>
      </c>
      <c r="Y68">
        <v>5.5545999999999998</v>
      </c>
      <c r="Z68">
        <v>1.6895</v>
      </c>
      <c r="AA68">
        <v>214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>
        <v>8.7200000000000006</v>
      </c>
      <c r="AL68">
        <v>4.95</v>
      </c>
      <c r="AM68" s="3">
        <v>0</v>
      </c>
    </row>
    <row r="69" spans="1:39" x14ac:dyDescent="0.25">
      <c r="A69">
        <v>735</v>
      </c>
      <c r="B69" s="3">
        <v>1</v>
      </c>
      <c r="C69">
        <v>45</v>
      </c>
      <c r="D69" s="3">
        <v>1</v>
      </c>
      <c r="E69">
        <v>61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1</v>
      </c>
      <c r="Q69">
        <v>5.4039999999999999</v>
      </c>
      <c r="R69">
        <v>1.6267</v>
      </c>
      <c r="S69">
        <v>266.82</v>
      </c>
      <c r="T69">
        <v>10.89</v>
      </c>
      <c r="U69">
        <v>28.24</v>
      </c>
      <c r="V69">
        <v>0.85009999999999997</v>
      </c>
      <c r="W69">
        <v>0.54100000000000004</v>
      </c>
      <c r="X69">
        <v>0.80100000000000005</v>
      </c>
      <c r="Y69">
        <v>3.69</v>
      </c>
      <c r="Z69">
        <v>0.82750000000000001</v>
      </c>
      <c r="AA69">
        <v>159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1</v>
      </c>
      <c r="AI69" s="3">
        <v>0</v>
      </c>
      <c r="AJ69" s="3">
        <v>0</v>
      </c>
      <c r="AK69">
        <v>2.7963</v>
      </c>
      <c r="AL69">
        <v>3.12</v>
      </c>
      <c r="AM69" s="3">
        <v>0</v>
      </c>
    </row>
    <row r="70" spans="1:39" x14ac:dyDescent="0.25">
      <c r="A70">
        <v>842</v>
      </c>
      <c r="B70" s="3">
        <v>1</v>
      </c>
      <c r="C70">
        <v>53</v>
      </c>
      <c r="D70" s="3">
        <v>1</v>
      </c>
      <c r="E70">
        <v>65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1</v>
      </c>
      <c r="Q70">
        <v>5.8784000000000001</v>
      </c>
      <c r="R70">
        <v>1.8844000000000001</v>
      </c>
      <c r="S70">
        <v>233.62</v>
      </c>
      <c r="T70">
        <v>14.36</v>
      </c>
      <c r="U70">
        <v>33.9</v>
      </c>
      <c r="V70">
        <v>0.7823</v>
      </c>
      <c r="W70">
        <v>0.50549999999999995</v>
      </c>
      <c r="X70">
        <v>0.68720000000000003</v>
      </c>
      <c r="Y70">
        <v>3.57</v>
      </c>
      <c r="Z70">
        <v>0.83720000000000006</v>
      </c>
      <c r="AA70">
        <v>169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1</v>
      </c>
      <c r="AI70" s="3">
        <v>0</v>
      </c>
      <c r="AJ70" s="3">
        <v>0</v>
      </c>
      <c r="AK70">
        <v>2.8538000000000001</v>
      </c>
      <c r="AL70">
        <v>3.87</v>
      </c>
      <c r="AM70" s="3">
        <v>0</v>
      </c>
    </row>
    <row r="71" spans="1:39" x14ac:dyDescent="0.25">
      <c r="A71">
        <v>969</v>
      </c>
      <c r="B71" s="3">
        <v>1</v>
      </c>
      <c r="C71">
        <v>45</v>
      </c>
      <c r="D71" s="3">
        <v>1</v>
      </c>
      <c r="E71">
        <v>117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8.2899999999999991</v>
      </c>
      <c r="R71">
        <v>1.4</v>
      </c>
      <c r="S71">
        <v>144</v>
      </c>
      <c r="T71">
        <v>18.899999999999999</v>
      </c>
      <c r="U71">
        <v>38.090000000000003</v>
      </c>
      <c r="V71">
        <v>7.048</v>
      </c>
      <c r="W71">
        <v>0.37</v>
      </c>
      <c r="X71">
        <v>0.69</v>
      </c>
      <c r="Y71">
        <v>16.88</v>
      </c>
      <c r="Z71">
        <v>2.46</v>
      </c>
      <c r="AA71">
        <v>266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>
        <v>6.02</v>
      </c>
      <c r="AL71">
        <v>2.95</v>
      </c>
      <c r="AM71" s="3">
        <v>1</v>
      </c>
    </row>
    <row r="72" spans="1:39" x14ac:dyDescent="0.25">
      <c r="A72">
        <v>383</v>
      </c>
      <c r="B72" s="3">
        <v>0</v>
      </c>
      <c r="C72">
        <v>52</v>
      </c>
      <c r="D72" s="3">
        <v>1</v>
      </c>
      <c r="E72">
        <v>83</v>
      </c>
      <c r="F72">
        <v>0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5.3</v>
      </c>
      <c r="R72">
        <v>1.19</v>
      </c>
      <c r="S72">
        <v>344</v>
      </c>
      <c r="T72">
        <v>12.47</v>
      </c>
      <c r="U72">
        <v>49.83</v>
      </c>
      <c r="V72">
        <v>8.0969999999999995</v>
      </c>
      <c r="W72">
        <v>7.0000000000000007E-2</v>
      </c>
      <c r="X72">
        <v>1.59</v>
      </c>
      <c r="Y72">
        <v>4.46</v>
      </c>
      <c r="Z72">
        <v>1.79</v>
      </c>
      <c r="AA72">
        <v>144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>
        <v>3.15</v>
      </c>
      <c r="AL72">
        <v>1.78</v>
      </c>
      <c r="AM72" s="3">
        <v>1</v>
      </c>
    </row>
    <row r="73" spans="1:39" x14ac:dyDescent="0.25">
      <c r="A73">
        <v>526</v>
      </c>
      <c r="B73" s="3">
        <v>0</v>
      </c>
      <c r="C73">
        <v>43</v>
      </c>
      <c r="D73" s="3">
        <v>1</v>
      </c>
      <c r="E73">
        <v>85</v>
      </c>
      <c r="F73">
        <v>0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5.4358000000000004</v>
      </c>
      <c r="R73">
        <v>1.611</v>
      </c>
      <c r="S73">
        <v>234.7</v>
      </c>
      <c r="T73">
        <v>10.63</v>
      </c>
      <c r="U73">
        <v>33.51</v>
      </c>
      <c r="V73">
        <v>8.8420000000000005</v>
      </c>
      <c r="W73">
        <v>0.1792</v>
      </c>
      <c r="X73">
        <v>0.48909999999999998</v>
      </c>
      <c r="Y73">
        <v>4.5934999999999997</v>
      </c>
      <c r="Z73">
        <v>1.1999</v>
      </c>
      <c r="AA73">
        <v>236</v>
      </c>
      <c r="AB73" s="3">
        <v>0</v>
      </c>
      <c r="AC73" s="3">
        <v>0</v>
      </c>
      <c r="AD73" s="3">
        <v>0</v>
      </c>
      <c r="AE73" s="3">
        <v>1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>
        <v>2.6055999999999999</v>
      </c>
      <c r="AL73">
        <v>3.19</v>
      </c>
      <c r="AM73" s="3">
        <v>1</v>
      </c>
    </row>
    <row r="74" spans="1:39" x14ac:dyDescent="0.25">
      <c r="A74">
        <v>629</v>
      </c>
      <c r="B74" s="3">
        <v>1</v>
      </c>
      <c r="C74">
        <v>13</v>
      </c>
      <c r="D74" s="3">
        <v>0</v>
      </c>
      <c r="E74">
        <v>83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11.86</v>
      </c>
      <c r="R74">
        <v>25.24</v>
      </c>
      <c r="S74">
        <v>223</v>
      </c>
      <c r="T74">
        <v>14.67</v>
      </c>
      <c r="U74">
        <v>98</v>
      </c>
      <c r="V74">
        <v>23.02</v>
      </c>
      <c r="W74">
        <v>0.15</v>
      </c>
      <c r="X74">
        <v>0.24</v>
      </c>
      <c r="Y74">
        <v>6.02</v>
      </c>
      <c r="Z74">
        <v>2.1440000000000001</v>
      </c>
      <c r="AA74">
        <v>334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>
        <v>3.1</v>
      </c>
      <c r="AL74">
        <v>1.95</v>
      </c>
      <c r="AM74" s="3">
        <v>0</v>
      </c>
    </row>
    <row r="75" spans="1:39" x14ac:dyDescent="0.25">
      <c r="A75">
        <v>626</v>
      </c>
      <c r="B75" s="3">
        <v>1</v>
      </c>
      <c r="C75">
        <v>2</v>
      </c>
      <c r="D75" s="3">
        <v>0</v>
      </c>
      <c r="E75">
        <v>115</v>
      </c>
      <c r="F75">
        <v>0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13.46</v>
      </c>
      <c r="R75">
        <v>24.09</v>
      </c>
      <c r="S75">
        <v>255</v>
      </c>
      <c r="T75">
        <v>11.14</v>
      </c>
      <c r="U75">
        <v>115</v>
      </c>
      <c r="V75">
        <v>23.69</v>
      </c>
      <c r="W75">
        <v>0.21</v>
      </c>
      <c r="X75">
        <v>0.94</v>
      </c>
      <c r="Y75">
        <v>5.4649999999999999</v>
      </c>
      <c r="Z75">
        <v>2.6619999999999999</v>
      </c>
      <c r="AA75">
        <v>313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>
        <v>2.88</v>
      </c>
      <c r="AL75">
        <v>1.91</v>
      </c>
      <c r="AM75" s="3">
        <v>0</v>
      </c>
    </row>
    <row r="76" spans="1:39" x14ac:dyDescent="0.25">
      <c r="A76">
        <v>1075</v>
      </c>
      <c r="B76" s="3">
        <v>1</v>
      </c>
      <c r="C76">
        <v>60</v>
      </c>
      <c r="D76" s="3">
        <v>1</v>
      </c>
      <c r="E76">
        <v>43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5.2129000000000003</v>
      </c>
      <c r="R76">
        <v>1.1354</v>
      </c>
      <c r="S76">
        <v>280.51</v>
      </c>
      <c r="T76">
        <v>13.212999999999999</v>
      </c>
      <c r="U76">
        <v>42.07</v>
      </c>
      <c r="V76">
        <v>6.6820000000000004</v>
      </c>
      <c r="W76">
        <v>0.19950000000000001</v>
      </c>
      <c r="X76">
        <v>0.48959999999999998</v>
      </c>
      <c r="Y76">
        <v>5.88</v>
      </c>
      <c r="Z76">
        <v>1.25</v>
      </c>
      <c r="AA76">
        <v>241</v>
      </c>
      <c r="AB76" s="3">
        <v>1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>
        <v>3.2940999999999998</v>
      </c>
      <c r="AL76">
        <v>2.66</v>
      </c>
      <c r="AM76" s="3">
        <v>1</v>
      </c>
    </row>
    <row r="77" spans="1:39" x14ac:dyDescent="0.25">
      <c r="A77">
        <v>182</v>
      </c>
      <c r="B77" s="3">
        <v>0</v>
      </c>
      <c r="C77">
        <v>4</v>
      </c>
      <c r="D77" s="3">
        <v>0</v>
      </c>
      <c r="E77">
        <v>110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15.64</v>
      </c>
      <c r="R77">
        <v>9.24</v>
      </c>
      <c r="S77">
        <v>10.53</v>
      </c>
      <c r="T77">
        <v>14</v>
      </c>
      <c r="U77">
        <v>73.56</v>
      </c>
      <c r="V77">
        <v>43.71</v>
      </c>
      <c r="W77">
        <v>0.01</v>
      </c>
      <c r="X77">
        <v>0.2</v>
      </c>
      <c r="Y77">
        <v>18.8</v>
      </c>
      <c r="Z77">
        <v>11.08</v>
      </c>
      <c r="AA77">
        <v>236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>
        <v>3.09</v>
      </c>
      <c r="AL77">
        <v>0.52</v>
      </c>
      <c r="AM77" s="3">
        <v>0</v>
      </c>
    </row>
    <row r="78" spans="1:39" x14ac:dyDescent="0.25">
      <c r="A78">
        <v>269</v>
      </c>
      <c r="B78" s="3">
        <v>1</v>
      </c>
      <c r="C78">
        <v>45</v>
      </c>
      <c r="D78" s="3">
        <v>1</v>
      </c>
      <c r="E78">
        <v>96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7.05</v>
      </c>
      <c r="R78">
        <v>2.23</v>
      </c>
      <c r="S78">
        <v>379</v>
      </c>
      <c r="T78">
        <v>19</v>
      </c>
      <c r="U78">
        <v>130</v>
      </c>
      <c r="V78">
        <v>9.6</v>
      </c>
      <c r="W78">
        <v>0.04</v>
      </c>
      <c r="X78">
        <v>1.32</v>
      </c>
      <c r="Y78">
        <v>6.9512</v>
      </c>
      <c r="Z78">
        <v>2.2008999999999999</v>
      </c>
      <c r="AA78">
        <v>231</v>
      </c>
      <c r="AB78" s="3">
        <v>1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>
        <v>4.75</v>
      </c>
      <c r="AL78">
        <v>2.1</v>
      </c>
      <c r="AM78" s="3">
        <v>1</v>
      </c>
    </row>
    <row r="79" spans="1:39" x14ac:dyDescent="0.25">
      <c r="A79">
        <v>691</v>
      </c>
      <c r="B79" s="3">
        <v>1</v>
      </c>
      <c r="C79">
        <v>9</v>
      </c>
      <c r="D79" s="3">
        <v>0</v>
      </c>
      <c r="E79">
        <v>85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13.49</v>
      </c>
      <c r="R79">
        <v>27.32</v>
      </c>
      <c r="S79">
        <v>317</v>
      </c>
      <c r="T79">
        <v>14.4</v>
      </c>
      <c r="U79">
        <v>119</v>
      </c>
      <c r="V79">
        <v>26.22</v>
      </c>
      <c r="W79">
        <v>0.22</v>
      </c>
      <c r="X79">
        <v>0.62</v>
      </c>
      <c r="Y79">
        <v>5.9009999999999998</v>
      </c>
      <c r="Z79">
        <v>2.512</v>
      </c>
      <c r="AA79">
        <v>400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>
        <v>3.18</v>
      </c>
      <c r="AL79">
        <v>1.72</v>
      </c>
      <c r="AM79" s="3">
        <v>0</v>
      </c>
    </row>
    <row r="80" spans="1:39" x14ac:dyDescent="0.25">
      <c r="A80">
        <v>442</v>
      </c>
      <c r="B80" s="3">
        <v>1</v>
      </c>
      <c r="C80">
        <v>48</v>
      </c>
      <c r="D80" s="3">
        <v>1</v>
      </c>
      <c r="E80">
        <v>74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3.23</v>
      </c>
      <c r="R80">
        <v>2.0099999999999998</v>
      </c>
      <c r="S80">
        <v>277</v>
      </c>
      <c r="T80">
        <v>10.116</v>
      </c>
      <c r="U80">
        <v>35.479999999999997</v>
      </c>
      <c r="V80">
        <v>8.923</v>
      </c>
      <c r="W80">
        <v>0.12</v>
      </c>
      <c r="X80">
        <v>0.40300000000000002</v>
      </c>
      <c r="Y80">
        <v>2.81</v>
      </c>
      <c r="Z80">
        <v>0.13</v>
      </c>
      <c r="AA80">
        <v>165</v>
      </c>
      <c r="AB80" s="3">
        <v>1</v>
      </c>
      <c r="AC80" s="3">
        <v>1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>
        <v>2.2999999999999998</v>
      </c>
      <c r="AL80">
        <v>2.27</v>
      </c>
      <c r="AM80" s="3">
        <v>1</v>
      </c>
    </row>
    <row r="81" spans="1:39" x14ac:dyDescent="0.25">
      <c r="A81">
        <v>536</v>
      </c>
      <c r="B81" s="3">
        <v>0</v>
      </c>
      <c r="C81">
        <v>51</v>
      </c>
      <c r="D81" s="3">
        <v>1</v>
      </c>
      <c r="E81">
        <v>89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5.1590999999999996</v>
      </c>
      <c r="R81">
        <v>1.2826</v>
      </c>
      <c r="S81">
        <v>222.8</v>
      </c>
      <c r="T81">
        <v>10.545999999999999</v>
      </c>
      <c r="U81">
        <v>39.799999999999997</v>
      </c>
      <c r="V81">
        <v>8.1739999999999995</v>
      </c>
      <c r="W81">
        <v>0.16689999999999999</v>
      </c>
      <c r="X81">
        <v>0.42409999999999998</v>
      </c>
      <c r="Y81">
        <v>5.2736999999999998</v>
      </c>
      <c r="Z81">
        <v>2.0148999999999999</v>
      </c>
      <c r="AA81">
        <v>205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>
        <v>2.6945999999999999</v>
      </c>
      <c r="AL81">
        <v>2.2200000000000002</v>
      </c>
      <c r="AM81" s="3">
        <v>1</v>
      </c>
    </row>
    <row r="82" spans="1:39" x14ac:dyDescent="0.25">
      <c r="A82">
        <v>716</v>
      </c>
      <c r="B82" s="3">
        <v>0</v>
      </c>
      <c r="C82">
        <v>69</v>
      </c>
      <c r="D82" s="3">
        <v>1</v>
      </c>
      <c r="E82">
        <v>80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0</v>
      </c>
      <c r="P82">
        <v>1</v>
      </c>
      <c r="Q82">
        <v>6.0339999999999998</v>
      </c>
      <c r="R82">
        <v>1.0049999999999999</v>
      </c>
      <c r="S82">
        <v>252.65</v>
      </c>
      <c r="T82">
        <v>10.372</v>
      </c>
      <c r="U82">
        <v>34.47</v>
      </c>
      <c r="V82">
        <v>7.5960000000000001</v>
      </c>
      <c r="W82">
        <v>0.1545</v>
      </c>
      <c r="X82">
        <v>0.72119999999999995</v>
      </c>
      <c r="Y82">
        <v>3.16</v>
      </c>
      <c r="Z82">
        <v>0.7</v>
      </c>
      <c r="AA82">
        <v>193</v>
      </c>
      <c r="AB82" s="3">
        <v>1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>
        <v>2.726</v>
      </c>
      <c r="AL82">
        <v>4.43</v>
      </c>
      <c r="AM82" s="3">
        <v>1</v>
      </c>
    </row>
    <row r="83" spans="1:39" x14ac:dyDescent="0.25">
      <c r="A83">
        <v>635</v>
      </c>
      <c r="B83" s="3">
        <v>1</v>
      </c>
      <c r="C83">
        <v>25</v>
      </c>
      <c r="D83" s="3">
        <v>0</v>
      </c>
      <c r="E83">
        <v>116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10.68</v>
      </c>
      <c r="R83">
        <v>22.71</v>
      </c>
      <c r="S83">
        <v>202</v>
      </c>
      <c r="T83">
        <v>16.5</v>
      </c>
      <c r="U83">
        <v>103</v>
      </c>
      <c r="V83">
        <v>21.87</v>
      </c>
      <c r="W83">
        <v>0.21</v>
      </c>
      <c r="X83">
        <v>0.85</v>
      </c>
      <c r="Y83">
        <v>5.9569999999999999</v>
      </c>
      <c r="Z83">
        <v>2.4119999999999999</v>
      </c>
      <c r="AA83">
        <v>309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>
        <v>2.72</v>
      </c>
      <c r="AL83">
        <v>1.87</v>
      </c>
      <c r="AM83" s="3">
        <v>0</v>
      </c>
    </row>
    <row r="84" spans="1:39" x14ac:dyDescent="0.25">
      <c r="A84">
        <v>309</v>
      </c>
      <c r="B84" s="3">
        <v>1</v>
      </c>
      <c r="C84">
        <v>19</v>
      </c>
      <c r="D84" s="3">
        <v>0</v>
      </c>
      <c r="E84">
        <v>63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4.9000000000000004</v>
      </c>
      <c r="R84">
        <v>1.61</v>
      </c>
      <c r="S84">
        <v>210</v>
      </c>
      <c r="T84">
        <v>10.7</v>
      </c>
      <c r="U84">
        <v>147</v>
      </c>
      <c r="V84">
        <v>21.65</v>
      </c>
      <c r="W84">
        <v>8.0199999999999994E-2</v>
      </c>
      <c r="X84">
        <v>0.35</v>
      </c>
      <c r="Y84">
        <v>2.7</v>
      </c>
      <c r="Z84">
        <v>2.964</v>
      </c>
      <c r="AA84">
        <v>217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>
        <v>2.27</v>
      </c>
      <c r="AL84">
        <v>1.5</v>
      </c>
      <c r="AM84" s="3">
        <v>0</v>
      </c>
    </row>
    <row r="85" spans="1:39" x14ac:dyDescent="0.25">
      <c r="A85">
        <v>509</v>
      </c>
      <c r="B85" s="3">
        <v>0</v>
      </c>
      <c r="C85">
        <v>47</v>
      </c>
      <c r="D85" s="3">
        <v>1</v>
      </c>
      <c r="E85">
        <v>72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5.2781000000000002</v>
      </c>
      <c r="R85">
        <v>1.4234</v>
      </c>
      <c r="S85">
        <v>210.6</v>
      </c>
      <c r="T85">
        <v>15.903</v>
      </c>
      <c r="U85">
        <v>38.29</v>
      </c>
      <c r="V85">
        <v>8.7260000000000009</v>
      </c>
      <c r="W85">
        <v>0.23619999999999999</v>
      </c>
      <c r="X85">
        <v>0.42499999999999999</v>
      </c>
      <c r="Y85">
        <v>5.2735000000000003</v>
      </c>
      <c r="Z85">
        <v>1.2641</v>
      </c>
      <c r="AA85">
        <v>236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>
        <v>2.3454000000000002</v>
      </c>
      <c r="AL85">
        <v>2.35</v>
      </c>
      <c r="AM85" s="3">
        <v>1</v>
      </c>
    </row>
    <row r="86" spans="1:39" x14ac:dyDescent="0.25">
      <c r="A86">
        <v>1056</v>
      </c>
      <c r="B86" s="3">
        <v>1</v>
      </c>
      <c r="C86">
        <v>16</v>
      </c>
      <c r="D86" s="3">
        <v>0</v>
      </c>
      <c r="E86">
        <v>100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5.6</v>
      </c>
      <c r="R86">
        <v>1.36</v>
      </c>
      <c r="S86">
        <v>239</v>
      </c>
      <c r="T86">
        <v>10.91</v>
      </c>
      <c r="U86">
        <v>168</v>
      </c>
      <c r="V86">
        <v>1</v>
      </c>
      <c r="W86">
        <v>0.71</v>
      </c>
      <c r="X86">
        <v>0.53469999999999995</v>
      </c>
      <c r="Y86">
        <v>6.0616000000000003</v>
      </c>
      <c r="Z86">
        <v>1.319</v>
      </c>
      <c r="AA86">
        <v>255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>
        <v>8.31</v>
      </c>
      <c r="AL86">
        <v>5.25</v>
      </c>
      <c r="AM86" s="3">
        <v>0</v>
      </c>
    </row>
    <row r="87" spans="1:39" x14ac:dyDescent="0.25">
      <c r="A87">
        <v>457</v>
      </c>
      <c r="B87" s="3">
        <v>1</v>
      </c>
      <c r="C87">
        <v>52</v>
      </c>
      <c r="D87" s="3">
        <v>1</v>
      </c>
      <c r="E87">
        <v>87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3.92</v>
      </c>
      <c r="R87">
        <v>1.46</v>
      </c>
      <c r="S87">
        <v>270</v>
      </c>
      <c r="T87">
        <v>14.119</v>
      </c>
      <c r="U87">
        <v>38.75</v>
      </c>
      <c r="V87">
        <v>8.9920000000000009</v>
      </c>
      <c r="W87">
        <v>0.15</v>
      </c>
      <c r="X87">
        <v>0.436</v>
      </c>
      <c r="Y87">
        <v>2.4900000000000002</v>
      </c>
      <c r="Z87">
        <v>0.35</v>
      </c>
      <c r="AA87">
        <v>211</v>
      </c>
      <c r="AB87" s="3">
        <v>1</v>
      </c>
      <c r="AC87" s="3">
        <v>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>
        <v>2.1</v>
      </c>
      <c r="AL87">
        <v>3.47</v>
      </c>
      <c r="AM87" s="3">
        <v>1</v>
      </c>
    </row>
    <row r="88" spans="1:39" x14ac:dyDescent="0.25">
      <c r="A88">
        <v>268</v>
      </c>
      <c r="B88" s="3">
        <v>1</v>
      </c>
      <c r="C88">
        <v>36</v>
      </c>
      <c r="D88" s="3">
        <v>1</v>
      </c>
      <c r="E88">
        <v>101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7.19</v>
      </c>
      <c r="R88">
        <v>2.2200000000000002</v>
      </c>
      <c r="S88">
        <v>352</v>
      </c>
      <c r="T88">
        <v>17</v>
      </c>
      <c r="U88">
        <v>121</v>
      </c>
      <c r="V88">
        <v>8.5</v>
      </c>
      <c r="W88">
        <v>0.1</v>
      </c>
      <c r="X88">
        <v>1.33</v>
      </c>
      <c r="Y88">
        <v>6.9333999999999998</v>
      </c>
      <c r="Z88">
        <v>2.0106000000000002</v>
      </c>
      <c r="AA88">
        <v>248</v>
      </c>
      <c r="AB88" s="3">
        <v>1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>
        <v>4.75</v>
      </c>
      <c r="AL88">
        <v>2.37</v>
      </c>
      <c r="AM88" s="3">
        <v>1</v>
      </c>
    </row>
    <row r="89" spans="1:39" x14ac:dyDescent="0.25">
      <c r="A89">
        <v>382</v>
      </c>
      <c r="B89" s="3">
        <v>1</v>
      </c>
      <c r="C89">
        <v>17</v>
      </c>
      <c r="D89" s="3">
        <v>0</v>
      </c>
      <c r="E89">
        <v>59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</v>
      </c>
      <c r="R89">
        <v>1.76</v>
      </c>
      <c r="S89">
        <v>267</v>
      </c>
      <c r="T89">
        <v>18.8</v>
      </c>
      <c r="U89">
        <v>124</v>
      </c>
      <c r="V89">
        <v>24.33</v>
      </c>
      <c r="W89">
        <v>7.7899999999999997E-2</v>
      </c>
      <c r="X89">
        <v>0.16</v>
      </c>
      <c r="Y89">
        <v>2.8</v>
      </c>
      <c r="Z89">
        <v>2.7467999999999999</v>
      </c>
      <c r="AA89">
        <v>213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>
        <v>2.42</v>
      </c>
      <c r="AL89">
        <v>1.53</v>
      </c>
      <c r="AM89" s="3">
        <v>0</v>
      </c>
    </row>
    <row r="90" spans="1:39" x14ac:dyDescent="0.25">
      <c r="A90">
        <v>104</v>
      </c>
      <c r="B90" s="3">
        <v>0</v>
      </c>
      <c r="C90">
        <v>3</v>
      </c>
      <c r="D90" s="3">
        <v>0</v>
      </c>
      <c r="E90">
        <v>102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13.63</v>
      </c>
      <c r="R90">
        <v>8.64</v>
      </c>
      <c r="S90">
        <v>10.28</v>
      </c>
      <c r="T90">
        <v>12.9</v>
      </c>
      <c r="U90">
        <v>73.34</v>
      </c>
      <c r="V90">
        <v>35.86</v>
      </c>
      <c r="W90">
        <v>0.21</v>
      </c>
      <c r="X90">
        <v>0.5</v>
      </c>
      <c r="Y90">
        <v>19.899999999999999</v>
      </c>
      <c r="Z90">
        <v>14.73</v>
      </c>
      <c r="AA90">
        <v>217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>
        <v>1.59</v>
      </c>
      <c r="AL90">
        <v>0.51</v>
      </c>
      <c r="AM90" s="3">
        <v>0</v>
      </c>
    </row>
    <row r="91" spans="1:39" x14ac:dyDescent="0.25">
      <c r="A91">
        <v>863</v>
      </c>
      <c r="B91" s="3">
        <v>1</v>
      </c>
      <c r="C91">
        <v>30</v>
      </c>
      <c r="D91" s="3">
        <v>1</v>
      </c>
      <c r="E91">
        <v>77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1</v>
      </c>
      <c r="Q91">
        <v>5.6436000000000002</v>
      </c>
      <c r="R91">
        <v>1.9933000000000001</v>
      </c>
      <c r="S91">
        <v>259.08999999999997</v>
      </c>
      <c r="T91">
        <v>10.99</v>
      </c>
      <c r="U91">
        <v>26.06</v>
      </c>
      <c r="V91">
        <v>0.91510000000000002</v>
      </c>
      <c r="W91">
        <v>0.47889999999999999</v>
      </c>
      <c r="X91">
        <v>0.80710000000000004</v>
      </c>
      <c r="Y91">
        <v>3.67</v>
      </c>
      <c r="Z91">
        <v>0.87919999999999998</v>
      </c>
      <c r="AA91">
        <v>198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1</v>
      </c>
      <c r="AI91" s="3">
        <v>0</v>
      </c>
      <c r="AJ91" s="3">
        <v>0</v>
      </c>
      <c r="AK91">
        <v>2.5598999999999998</v>
      </c>
      <c r="AL91">
        <v>3.01</v>
      </c>
      <c r="AM91" s="3">
        <v>0</v>
      </c>
    </row>
    <row r="92" spans="1:39" x14ac:dyDescent="0.25">
      <c r="A92">
        <v>704</v>
      </c>
      <c r="B92" s="3">
        <v>0</v>
      </c>
      <c r="C92">
        <v>57</v>
      </c>
      <c r="D92" s="3">
        <v>1</v>
      </c>
      <c r="E92">
        <v>74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  <c r="N92">
        <v>0</v>
      </c>
      <c r="O92">
        <v>0</v>
      </c>
      <c r="P92">
        <v>1</v>
      </c>
      <c r="Q92">
        <v>5.1855000000000002</v>
      </c>
      <c r="R92">
        <v>1.8260000000000001</v>
      </c>
      <c r="S92">
        <v>208.06</v>
      </c>
      <c r="T92">
        <v>19.302</v>
      </c>
      <c r="U92">
        <v>33.76</v>
      </c>
      <c r="V92">
        <v>8.7010000000000005</v>
      </c>
      <c r="W92">
        <v>0.1106</v>
      </c>
      <c r="X92">
        <v>0.66700000000000004</v>
      </c>
      <c r="Y92">
        <v>5.34</v>
      </c>
      <c r="Z92">
        <v>0.41</v>
      </c>
      <c r="AA92">
        <v>198</v>
      </c>
      <c r="AB92" s="3">
        <v>1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>
        <v>2.6356999999999999</v>
      </c>
      <c r="AL92">
        <v>3.68</v>
      </c>
      <c r="AM92" s="3">
        <v>1</v>
      </c>
    </row>
    <row r="93" spans="1:39" x14ac:dyDescent="0.25">
      <c r="A93">
        <v>404</v>
      </c>
      <c r="B93" s="3">
        <v>1</v>
      </c>
      <c r="C93">
        <v>46</v>
      </c>
      <c r="D93" s="3">
        <v>1</v>
      </c>
      <c r="E93">
        <v>70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3.3</v>
      </c>
      <c r="R93">
        <v>1.19</v>
      </c>
      <c r="S93">
        <v>277</v>
      </c>
      <c r="T93">
        <v>11.212</v>
      </c>
      <c r="U93">
        <v>37.17</v>
      </c>
      <c r="V93">
        <v>8.843</v>
      </c>
      <c r="W93">
        <v>0.159</v>
      </c>
      <c r="X93">
        <v>0.5</v>
      </c>
      <c r="Y93">
        <v>2.84</v>
      </c>
      <c r="Z93">
        <v>1.02</v>
      </c>
      <c r="AA93">
        <v>161</v>
      </c>
      <c r="AB93" s="3">
        <v>1</v>
      </c>
      <c r="AC93" s="3">
        <v>1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>
        <v>1.53</v>
      </c>
      <c r="AL93">
        <v>3.28</v>
      </c>
      <c r="AM93" s="3">
        <v>1</v>
      </c>
    </row>
    <row r="94" spans="1:39" x14ac:dyDescent="0.25">
      <c r="A94">
        <v>1074</v>
      </c>
      <c r="B94" s="3">
        <v>1</v>
      </c>
      <c r="C94">
        <v>12</v>
      </c>
      <c r="D94" s="3">
        <v>0</v>
      </c>
      <c r="E94">
        <v>89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8.1</v>
      </c>
      <c r="R94">
        <v>1.73</v>
      </c>
      <c r="S94">
        <v>258</v>
      </c>
      <c r="T94">
        <v>17.920000000000002</v>
      </c>
      <c r="U94">
        <v>156</v>
      </c>
      <c r="V94">
        <v>1</v>
      </c>
      <c r="W94">
        <v>0.87</v>
      </c>
      <c r="X94">
        <v>0.54959999999999998</v>
      </c>
      <c r="Y94">
        <v>6.9183000000000003</v>
      </c>
      <c r="Z94">
        <v>1.4498</v>
      </c>
      <c r="AA94">
        <v>201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>
        <v>7.88</v>
      </c>
      <c r="AL94">
        <v>5.33</v>
      </c>
      <c r="AM94" s="3">
        <v>0</v>
      </c>
    </row>
    <row r="95" spans="1:39" x14ac:dyDescent="0.25">
      <c r="A95">
        <v>443</v>
      </c>
      <c r="B95" s="3">
        <v>1</v>
      </c>
      <c r="C95">
        <v>58</v>
      </c>
      <c r="D95" s="3">
        <v>1</v>
      </c>
      <c r="E95">
        <v>78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3.66</v>
      </c>
      <c r="R95">
        <v>1.95</v>
      </c>
      <c r="S95">
        <v>293</v>
      </c>
      <c r="T95">
        <v>10.419</v>
      </c>
      <c r="U95">
        <v>36.630000000000003</v>
      </c>
      <c r="V95">
        <v>8.1050000000000004</v>
      </c>
      <c r="W95">
        <v>0.157</v>
      </c>
      <c r="X95">
        <v>0.48699999999999999</v>
      </c>
      <c r="Y95">
        <v>1.84</v>
      </c>
      <c r="Z95">
        <v>0.52</v>
      </c>
      <c r="AA95">
        <v>210</v>
      </c>
      <c r="AB95" s="3">
        <v>1</v>
      </c>
      <c r="AC95" s="3">
        <v>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>
        <v>1.6</v>
      </c>
      <c r="AL95">
        <v>2.0099999999999998</v>
      </c>
      <c r="AM95" s="3">
        <v>1</v>
      </c>
    </row>
    <row r="96" spans="1:39" x14ac:dyDescent="0.25">
      <c r="A96">
        <v>465</v>
      </c>
      <c r="B96" s="3">
        <v>1</v>
      </c>
      <c r="C96">
        <v>51</v>
      </c>
      <c r="D96" s="3">
        <v>1</v>
      </c>
      <c r="E96">
        <v>89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4.2699999999999996</v>
      </c>
      <c r="R96">
        <v>1.96</v>
      </c>
      <c r="S96">
        <v>300</v>
      </c>
      <c r="T96">
        <v>11.996</v>
      </c>
      <c r="U96">
        <v>33.909999999999997</v>
      </c>
      <c r="V96">
        <v>8.9030000000000005</v>
      </c>
      <c r="W96">
        <v>0.183</v>
      </c>
      <c r="X96">
        <v>0.41699999999999998</v>
      </c>
      <c r="Y96">
        <v>2.86</v>
      </c>
      <c r="Z96">
        <v>1.19</v>
      </c>
      <c r="AA96">
        <v>203</v>
      </c>
      <c r="AB96" s="3">
        <v>1</v>
      </c>
      <c r="AC96" s="3">
        <v>1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>
        <v>2.4300000000000002</v>
      </c>
      <c r="AL96">
        <v>2.64</v>
      </c>
      <c r="AM96" s="3">
        <v>1</v>
      </c>
    </row>
    <row r="97" spans="1:39" x14ac:dyDescent="0.25">
      <c r="A97">
        <v>219</v>
      </c>
      <c r="B97" s="3">
        <v>1</v>
      </c>
      <c r="C97">
        <v>35</v>
      </c>
      <c r="D97" s="3">
        <v>1</v>
      </c>
      <c r="E97">
        <v>114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7.52</v>
      </c>
      <c r="R97">
        <v>2.42</v>
      </c>
      <c r="S97">
        <v>311</v>
      </c>
      <c r="T97">
        <v>13</v>
      </c>
      <c r="U97">
        <v>166</v>
      </c>
      <c r="V97">
        <v>9.3000000000000007</v>
      </c>
      <c r="W97">
        <v>0.05</v>
      </c>
      <c r="X97">
        <v>1.48</v>
      </c>
      <c r="Y97">
        <v>7.4520999999999997</v>
      </c>
      <c r="Z97">
        <v>2.4626000000000001</v>
      </c>
      <c r="AA97">
        <v>240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>
        <v>4.76</v>
      </c>
      <c r="AL97">
        <v>1.95</v>
      </c>
      <c r="AM97" s="3">
        <v>1</v>
      </c>
    </row>
    <row r="98" spans="1:39" x14ac:dyDescent="0.25">
      <c r="A98">
        <v>711</v>
      </c>
      <c r="B98" s="3">
        <v>0</v>
      </c>
      <c r="C98">
        <v>63</v>
      </c>
      <c r="D98" s="3">
        <v>1</v>
      </c>
      <c r="E98">
        <v>97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1</v>
      </c>
      <c r="Q98">
        <v>5.1420000000000003</v>
      </c>
      <c r="R98">
        <v>1.968</v>
      </c>
      <c r="S98">
        <v>275.63</v>
      </c>
      <c r="T98">
        <v>15.028</v>
      </c>
      <c r="U98">
        <v>33.659999999999997</v>
      </c>
      <c r="V98">
        <v>8.3819999999999997</v>
      </c>
      <c r="W98">
        <v>0.12959999999999999</v>
      </c>
      <c r="X98">
        <v>0.61539999999999995</v>
      </c>
      <c r="Y98">
        <v>4.3600000000000003</v>
      </c>
      <c r="Z98">
        <v>0.73</v>
      </c>
      <c r="AA98">
        <v>190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>
        <v>2.9971000000000001</v>
      </c>
      <c r="AL98">
        <v>4.6399999999999997</v>
      </c>
      <c r="AM98" s="3">
        <v>1</v>
      </c>
    </row>
    <row r="99" spans="1:39" x14ac:dyDescent="0.25">
      <c r="A99">
        <v>727</v>
      </c>
      <c r="B99" s="3">
        <v>0</v>
      </c>
      <c r="C99">
        <v>55</v>
      </c>
      <c r="D99" s="3">
        <v>1</v>
      </c>
      <c r="E99">
        <v>92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>
        <v>0</v>
      </c>
      <c r="P99">
        <v>1</v>
      </c>
      <c r="Q99">
        <v>5.6871999999999998</v>
      </c>
      <c r="R99">
        <v>1.4470000000000001</v>
      </c>
      <c r="S99">
        <v>237.78</v>
      </c>
      <c r="T99">
        <v>17.919</v>
      </c>
      <c r="U99">
        <v>40.200000000000003</v>
      </c>
      <c r="V99">
        <v>8.7059999999999995</v>
      </c>
      <c r="W99">
        <v>0.1169</v>
      </c>
      <c r="X99">
        <v>0.78129999999999999</v>
      </c>
      <c r="Y99">
        <v>5.37</v>
      </c>
      <c r="Z99">
        <v>0.55000000000000004</v>
      </c>
      <c r="AA99">
        <v>142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>
        <v>2.8279000000000001</v>
      </c>
      <c r="AL99">
        <v>4.72</v>
      </c>
      <c r="AM99" s="3">
        <v>1</v>
      </c>
    </row>
    <row r="100" spans="1:39" x14ac:dyDescent="0.25">
      <c r="A100">
        <v>648</v>
      </c>
      <c r="B100" s="3">
        <v>1</v>
      </c>
      <c r="C100">
        <v>9</v>
      </c>
      <c r="D100" s="3">
        <v>0</v>
      </c>
      <c r="E100">
        <v>111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14.83</v>
      </c>
      <c r="R100">
        <v>24.71</v>
      </c>
      <c r="S100">
        <v>254</v>
      </c>
      <c r="T100">
        <v>14.87</v>
      </c>
      <c r="U100">
        <v>90</v>
      </c>
      <c r="V100">
        <v>24.18</v>
      </c>
      <c r="W100">
        <v>0.12</v>
      </c>
      <c r="X100">
        <v>0.74</v>
      </c>
      <c r="Y100">
        <v>5.2290000000000001</v>
      </c>
      <c r="Z100">
        <v>2.9609999999999999</v>
      </c>
      <c r="AA100">
        <v>318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>
        <v>2.93</v>
      </c>
      <c r="AL100">
        <v>1.91</v>
      </c>
      <c r="AM100" s="3">
        <v>0</v>
      </c>
    </row>
    <row r="101" spans="1:39" x14ac:dyDescent="0.25">
      <c r="A101">
        <v>972</v>
      </c>
      <c r="B101" s="3">
        <v>1</v>
      </c>
      <c r="C101">
        <v>52</v>
      </c>
      <c r="D101" s="3">
        <v>1</v>
      </c>
      <c r="E101">
        <v>91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8.06</v>
      </c>
      <c r="R101">
        <v>1.06</v>
      </c>
      <c r="S101">
        <v>171</v>
      </c>
      <c r="T101">
        <v>16.8</v>
      </c>
      <c r="U101">
        <v>42.78</v>
      </c>
      <c r="V101">
        <v>7.3230000000000004</v>
      </c>
      <c r="W101">
        <v>0.8</v>
      </c>
      <c r="X101">
        <v>0.79</v>
      </c>
      <c r="Y101">
        <v>12.95</v>
      </c>
      <c r="Z101">
        <v>2.46</v>
      </c>
      <c r="AA101">
        <v>274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>
        <v>5.59</v>
      </c>
      <c r="AL101">
        <v>2.54</v>
      </c>
      <c r="AM101" s="3">
        <v>1</v>
      </c>
    </row>
    <row r="102" spans="1:39" x14ac:dyDescent="0.25">
      <c r="A102">
        <v>445</v>
      </c>
      <c r="B102" s="3">
        <v>1</v>
      </c>
      <c r="C102">
        <v>60</v>
      </c>
      <c r="D102" s="3">
        <v>1</v>
      </c>
      <c r="E102">
        <v>75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3.61</v>
      </c>
      <c r="R102">
        <v>2.02</v>
      </c>
      <c r="S102">
        <v>225</v>
      </c>
      <c r="T102">
        <v>14.685</v>
      </c>
      <c r="U102">
        <v>39.35</v>
      </c>
      <c r="V102">
        <v>8.7579999999999991</v>
      </c>
      <c r="W102">
        <v>0.17599999999999999</v>
      </c>
      <c r="X102">
        <v>0.41399999999999998</v>
      </c>
      <c r="Y102">
        <v>2.39</v>
      </c>
      <c r="Z102">
        <v>0.39</v>
      </c>
      <c r="AA102">
        <v>180</v>
      </c>
      <c r="AB102" s="3">
        <v>1</v>
      </c>
      <c r="AC102" s="3">
        <v>1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>
        <v>2.4</v>
      </c>
      <c r="AL102">
        <v>3.38</v>
      </c>
      <c r="AM102" s="3">
        <v>1</v>
      </c>
    </row>
    <row r="103" spans="1:39" x14ac:dyDescent="0.25">
      <c r="A103">
        <v>421</v>
      </c>
      <c r="B103" s="3">
        <v>1</v>
      </c>
      <c r="C103">
        <v>12</v>
      </c>
      <c r="D103" s="3">
        <v>0</v>
      </c>
      <c r="E103">
        <v>80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5.0999999999999996</v>
      </c>
      <c r="R103">
        <v>3.77</v>
      </c>
      <c r="S103">
        <v>363</v>
      </c>
      <c r="T103">
        <v>24.68</v>
      </c>
      <c r="U103">
        <v>87</v>
      </c>
      <c r="V103">
        <v>22.99</v>
      </c>
      <c r="W103">
        <v>6.5850000000000006E-2</v>
      </c>
      <c r="X103">
        <v>0.71399999999999997</v>
      </c>
      <c r="Y103">
        <v>5.6950000000000003</v>
      </c>
      <c r="Z103">
        <v>2.274</v>
      </c>
      <c r="AA103">
        <v>257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>
        <v>1.847</v>
      </c>
      <c r="AL103">
        <v>0.37</v>
      </c>
      <c r="AM103" s="3">
        <v>0</v>
      </c>
    </row>
    <row r="104" spans="1:39" x14ac:dyDescent="0.25">
      <c r="A104">
        <v>233</v>
      </c>
      <c r="B104" s="3">
        <v>1</v>
      </c>
      <c r="C104">
        <v>41</v>
      </c>
      <c r="D104" s="3">
        <v>1</v>
      </c>
      <c r="E104">
        <v>111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7.47</v>
      </c>
      <c r="R104">
        <v>2.0299999999999998</v>
      </c>
      <c r="S104">
        <v>316</v>
      </c>
      <c r="T104">
        <v>9</v>
      </c>
      <c r="U104">
        <v>156</v>
      </c>
      <c r="V104">
        <v>8.8000000000000007</v>
      </c>
      <c r="W104">
        <v>0.02</v>
      </c>
      <c r="X104">
        <v>1.36</v>
      </c>
      <c r="Y104">
        <v>7.4724000000000004</v>
      </c>
      <c r="Z104">
        <v>2.1025</v>
      </c>
      <c r="AA104">
        <v>246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>
        <v>4.5999999999999996</v>
      </c>
      <c r="AL104">
        <v>1.82</v>
      </c>
      <c r="AM104" s="3">
        <v>1</v>
      </c>
    </row>
    <row r="105" spans="1:39" x14ac:dyDescent="0.25">
      <c r="A105">
        <v>328</v>
      </c>
      <c r="B105" s="3">
        <v>1</v>
      </c>
      <c r="C105">
        <v>19</v>
      </c>
      <c r="D105" s="3">
        <v>0</v>
      </c>
      <c r="E105">
        <v>110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4.5</v>
      </c>
      <c r="R105">
        <v>1.89</v>
      </c>
      <c r="S105">
        <v>215</v>
      </c>
      <c r="T105">
        <v>16.8</v>
      </c>
      <c r="U105">
        <v>103</v>
      </c>
      <c r="V105">
        <v>27.94</v>
      </c>
      <c r="W105">
        <v>8.0500000000000002E-2</v>
      </c>
      <c r="X105">
        <v>0.44</v>
      </c>
      <c r="Y105">
        <v>3.9</v>
      </c>
      <c r="Z105">
        <v>2.2925</v>
      </c>
      <c r="AA105">
        <v>231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>
        <v>2.34</v>
      </c>
      <c r="AL105">
        <v>0.9</v>
      </c>
      <c r="AM105" s="3">
        <v>0</v>
      </c>
    </row>
    <row r="106" spans="1:39" x14ac:dyDescent="0.25">
      <c r="A106">
        <v>957</v>
      </c>
      <c r="B106" s="3">
        <v>1</v>
      </c>
      <c r="C106">
        <v>51</v>
      </c>
      <c r="D106" s="3">
        <v>1</v>
      </c>
      <c r="E106">
        <v>115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7.74</v>
      </c>
      <c r="R106">
        <v>1.29</v>
      </c>
      <c r="S106">
        <v>160</v>
      </c>
      <c r="T106">
        <v>19.399999999999999</v>
      </c>
      <c r="U106">
        <v>39.81</v>
      </c>
      <c r="V106">
        <v>7.88</v>
      </c>
      <c r="W106">
        <v>0.34</v>
      </c>
      <c r="X106">
        <v>0.69</v>
      </c>
      <c r="Y106">
        <v>13.92</v>
      </c>
      <c r="Z106">
        <v>1.38</v>
      </c>
      <c r="AA106">
        <v>209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>
        <v>5.97</v>
      </c>
      <c r="AL106">
        <v>2.67</v>
      </c>
      <c r="AM106" s="3">
        <v>1</v>
      </c>
    </row>
    <row r="107" spans="1:39" x14ac:dyDescent="0.25">
      <c r="A107">
        <v>679</v>
      </c>
      <c r="B107" s="3">
        <v>1</v>
      </c>
      <c r="C107">
        <v>24</v>
      </c>
      <c r="D107" s="3">
        <v>0</v>
      </c>
      <c r="E107">
        <v>118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10.65</v>
      </c>
      <c r="R107">
        <v>29.52</v>
      </c>
      <c r="S107">
        <v>295</v>
      </c>
      <c r="T107">
        <v>19.260000000000002</v>
      </c>
      <c r="U107">
        <v>83</v>
      </c>
      <c r="V107">
        <v>25.73</v>
      </c>
      <c r="W107">
        <v>0.18</v>
      </c>
      <c r="X107">
        <v>0.65</v>
      </c>
      <c r="Y107">
        <v>5.46</v>
      </c>
      <c r="Z107">
        <v>2.339</v>
      </c>
      <c r="AA107">
        <v>328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>
        <v>2.86</v>
      </c>
      <c r="AL107">
        <v>2.08</v>
      </c>
      <c r="AM107" s="3">
        <v>0</v>
      </c>
    </row>
    <row r="108" spans="1:39" x14ac:dyDescent="0.25">
      <c r="A108">
        <v>1044</v>
      </c>
      <c r="B108" s="3">
        <v>1</v>
      </c>
      <c r="C108">
        <v>20</v>
      </c>
      <c r="D108" s="3">
        <v>0</v>
      </c>
      <c r="E108">
        <v>57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6.5</v>
      </c>
      <c r="R108">
        <v>1.71</v>
      </c>
      <c r="S108">
        <v>226</v>
      </c>
      <c r="T108">
        <v>15.01</v>
      </c>
      <c r="U108">
        <v>113</v>
      </c>
      <c r="V108">
        <v>1</v>
      </c>
      <c r="W108">
        <v>0.92</v>
      </c>
      <c r="X108">
        <v>0.52729999999999999</v>
      </c>
      <c r="Y108">
        <v>5.6906999999999996</v>
      </c>
      <c r="Z108">
        <v>1.3427</v>
      </c>
      <c r="AA108">
        <v>237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>
        <v>8.1999999999999993</v>
      </c>
      <c r="AL108">
        <v>4.57</v>
      </c>
      <c r="AM108" s="3">
        <v>0</v>
      </c>
    </row>
    <row r="109" spans="1:39" x14ac:dyDescent="0.25">
      <c r="A109">
        <v>99</v>
      </c>
      <c r="B109" s="3">
        <v>0</v>
      </c>
      <c r="C109">
        <v>9</v>
      </c>
      <c r="D109" s="3">
        <v>0</v>
      </c>
      <c r="E109">
        <v>101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12.43</v>
      </c>
      <c r="R109">
        <v>8.32</v>
      </c>
      <c r="S109">
        <v>11.7</v>
      </c>
      <c r="T109">
        <v>12.8</v>
      </c>
      <c r="U109">
        <v>73.12</v>
      </c>
      <c r="V109">
        <v>36.270000000000003</v>
      </c>
      <c r="W109">
        <v>0.14000000000000001</v>
      </c>
      <c r="X109">
        <v>0.32</v>
      </c>
      <c r="Y109">
        <v>19.2</v>
      </c>
      <c r="Z109">
        <v>12.29</v>
      </c>
      <c r="AA109">
        <v>207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>
        <v>1.77</v>
      </c>
      <c r="AL109">
        <v>0.32</v>
      </c>
      <c r="AM109" s="3">
        <v>0</v>
      </c>
    </row>
    <row r="110" spans="1:39" x14ac:dyDescent="0.25">
      <c r="A110">
        <v>346</v>
      </c>
      <c r="B110" s="3">
        <v>1</v>
      </c>
      <c r="C110">
        <v>24</v>
      </c>
      <c r="D110" s="3">
        <v>0</v>
      </c>
      <c r="E110">
        <v>88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5.9</v>
      </c>
      <c r="R110">
        <v>1.87</v>
      </c>
      <c r="S110">
        <v>265</v>
      </c>
      <c r="T110">
        <v>15.6</v>
      </c>
      <c r="U110">
        <v>77</v>
      </c>
      <c r="V110">
        <v>26.64</v>
      </c>
      <c r="W110">
        <v>7.9699999999999993E-2</v>
      </c>
      <c r="X110">
        <v>0.39</v>
      </c>
      <c r="Y110">
        <v>3.2</v>
      </c>
      <c r="Z110">
        <v>2.0242</v>
      </c>
      <c r="AA110">
        <v>218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>
        <v>2.19</v>
      </c>
      <c r="AL110">
        <v>1.6</v>
      </c>
      <c r="AM110" s="3">
        <v>0</v>
      </c>
    </row>
    <row r="111" spans="1:39" x14ac:dyDescent="0.25">
      <c r="A111">
        <v>1017</v>
      </c>
      <c r="B111" s="3">
        <v>1</v>
      </c>
      <c r="C111">
        <v>66</v>
      </c>
      <c r="D111" s="3">
        <v>1</v>
      </c>
      <c r="E111">
        <v>42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5.6562999999999999</v>
      </c>
      <c r="R111">
        <v>1.954</v>
      </c>
      <c r="S111">
        <v>282.35000000000002</v>
      </c>
      <c r="T111">
        <v>12.664999999999999</v>
      </c>
      <c r="U111">
        <v>42.04</v>
      </c>
      <c r="V111">
        <v>6.1929999999999996</v>
      </c>
      <c r="W111">
        <v>0.1032</v>
      </c>
      <c r="X111">
        <v>0.58599999999999997</v>
      </c>
      <c r="Y111">
        <v>6.38</v>
      </c>
      <c r="Z111">
        <v>1.24</v>
      </c>
      <c r="AA111">
        <v>249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>
        <v>3.0647000000000002</v>
      </c>
      <c r="AL111">
        <v>2.9</v>
      </c>
      <c r="AM111" s="3">
        <v>1</v>
      </c>
    </row>
    <row r="112" spans="1:39" x14ac:dyDescent="0.25">
      <c r="A112">
        <v>688</v>
      </c>
      <c r="B112" s="3">
        <v>1</v>
      </c>
      <c r="C112">
        <v>20</v>
      </c>
      <c r="D112" s="3">
        <v>0</v>
      </c>
      <c r="E112">
        <v>115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14.12</v>
      </c>
      <c r="R112">
        <v>23.13</v>
      </c>
      <c r="S112">
        <v>303</v>
      </c>
      <c r="T112">
        <v>13.26</v>
      </c>
      <c r="U112">
        <v>111</v>
      </c>
      <c r="V112">
        <v>23.67</v>
      </c>
      <c r="W112">
        <v>0.16</v>
      </c>
      <c r="X112">
        <v>0.33</v>
      </c>
      <c r="Y112">
        <v>5.2050000000000001</v>
      </c>
      <c r="Z112">
        <v>2.2810000000000001</v>
      </c>
      <c r="AA112">
        <v>359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>
        <v>3.22</v>
      </c>
      <c r="AL112">
        <v>1.84</v>
      </c>
      <c r="AM112" s="3">
        <v>0</v>
      </c>
    </row>
    <row r="113" spans="1:39" x14ac:dyDescent="0.25">
      <c r="A113">
        <v>683</v>
      </c>
      <c r="B113" s="3">
        <v>1</v>
      </c>
      <c r="C113">
        <v>8</v>
      </c>
      <c r="D113" s="3">
        <v>0</v>
      </c>
      <c r="E113">
        <v>105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13.36</v>
      </c>
      <c r="R113">
        <v>25.58</v>
      </c>
      <c r="S113">
        <v>263</v>
      </c>
      <c r="T113">
        <v>13.48</v>
      </c>
      <c r="U113">
        <v>104</v>
      </c>
      <c r="V113">
        <v>21.03</v>
      </c>
      <c r="W113">
        <v>0.23</v>
      </c>
      <c r="X113">
        <v>0.34</v>
      </c>
      <c r="Y113">
        <v>5.9989999999999997</v>
      </c>
      <c r="Z113">
        <v>2.0880000000000001</v>
      </c>
      <c r="AA113">
        <v>358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>
        <v>2.96</v>
      </c>
      <c r="AL113">
        <v>2.16</v>
      </c>
      <c r="AM113" s="3">
        <v>0</v>
      </c>
    </row>
    <row r="114" spans="1:39" x14ac:dyDescent="0.25">
      <c r="A114">
        <v>837</v>
      </c>
      <c r="B114" s="3">
        <v>1</v>
      </c>
      <c r="C114">
        <v>52</v>
      </c>
      <c r="D114" s="3">
        <v>1</v>
      </c>
      <c r="E114">
        <v>78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5.1879</v>
      </c>
      <c r="R114">
        <v>1.5786</v>
      </c>
      <c r="S114">
        <v>236.15</v>
      </c>
      <c r="T114">
        <v>17.149999999999999</v>
      </c>
      <c r="U114">
        <v>27.68</v>
      </c>
      <c r="V114">
        <v>0.93589999999999995</v>
      </c>
      <c r="W114">
        <v>0.54190000000000005</v>
      </c>
      <c r="X114">
        <v>0.80459999999999998</v>
      </c>
      <c r="Y114">
        <v>3.55</v>
      </c>
      <c r="Z114">
        <v>0.87390000000000001</v>
      </c>
      <c r="AA114">
        <v>195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1</v>
      </c>
      <c r="AI114" s="3">
        <v>0</v>
      </c>
      <c r="AJ114" s="3">
        <v>0</v>
      </c>
      <c r="AK114">
        <v>2.7280000000000002</v>
      </c>
      <c r="AL114">
        <v>4.24</v>
      </c>
      <c r="AM114" s="3">
        <v>0</v>
      </c>
    </row>
    <row r="115" spans="1:39" x14ac:dyDescent="0.25">
      <c r="A115">
        <v>274</v>
      </c>
      <c r="B115" s="3">
        <v>1</v>
      </c>
      <c r="C115">
        <v>38</v>
      </c>
      <c r="D115" s="3">
        <v>1</v>
      </c>
      <c r="E115">
        <v>116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7.68</v>
      </c>
      <c r="R115">
        <v>2.9</v>
      </c>
      <c r="S115">
        <v>358</v>
      </c>
      <c r="T115">
        <v>18</v>
      </c>
      <c r="U115">
        <v>159</v>
      </c>
      <c r="V115">
        <v>9.3000000000000007</v>
      </c>
      <c r="W115">
        <v>0.01</v>
      </c>
      <c r="X115">
        <v>1.35</v>
      </c>
      <c r="Y115">
        <v>7.1395</v>
      </c>
      <c r="Z115">
        <v>2.2648999999999999</v>
      </c>
      <c r="AA115">
        <v>243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>
        <v>4.6100000000000003</v>
      </c>
      <c r="AL115">
        <v>2.27</v>
      </c>
      <c r="AM115" s="3">
        <v>1</v>
      </c>
    </row>
    <row r="116" spans="1:39" x14ac:dyDescent="0.25">
      <c r="A116">
        <v>64</v>
      </c>
      <c r="B116" s="3">
        <v>0</v>
      </c>
      <c r="C116">
        <v>8</v>
      </c>
      <c r="D116" s="3">
        <v>0</v>
      </c>
      <c r="E116">
        <v>117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14.47</v>
      </c>
      <c r="R116">
        <v>9</v>
      </c>
      <c r="S116">
        <v>10.61</v>
      </c>
      <c r="T116">
        <v>18.7</v>
      </c>
      <c r="U116">
        <v>70.44</v>
      </c>
      <c r="V116">
        <v>45.27</v>
      </c>
      <c r="W116">
        <v>0.04</v>
      </c>
      <c r="X116">
        <v>0.65</v>
      </c>
      <c r="Y116">
        <v>19.899999999999999</v>
      </c>
      <c r="Z116">
        <v>14.87</v>
      </c>
      <c r="AA116">
        <v>223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>
        <v>2.62</v>
      </c>
      <c r="AL116">
        <v>0.35</v>
      </c>
      <c r="AM116" s="3">
        <v>0</v>
      </c>
    </row>
    <row r="117" spans="1:39" x14ac:dyDescent="0.25">
      <c r="A117">
        <v>234</v>
      </c>
      <c r="B117" s="3">
        <v>1</v>
      </c>
      <c r="C117">
        <v>40</v>
      </c>
      <c r="D117" s="3">
        <v>1</v>
      </c>
      <c r="E117">
        <v>103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7.79</v>
      </c>
      <c r="R117">
        <v>2.15</v>
      </c>
      <c r="S117">
        <v>360</v>
      </c>
      <c r="T117">
        <v>11</v>
      </c>
      <c r="U117">
        <v>150</v>
      </c>
      <c r="V117">
        <v>9.3000000000000007</v>
      </c>
      <c r="W117">
        <v>0.01</v>
      </c>
      <c r="X117">
        <v>1.48</v>
      </c>
      <c r="Y117">
        <v>7.2545000000000002</v>
      </c>
      <c r="Z117">
        <v>2.0878999999999999</v>
      </c>
      <c r="AA117">
        <v>246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>
        <v>4.75</v>
      </c>
      <c r="AL117">
        <v>2.34</v>
      </c>
      <c r="AM117" s="3">
        <v>1</v>
      </c>
    </row>
    <row r="118" spans="1:39" x14ac:dyDescent="0.25">
      <c r="A118">
        <v>585</v>
      </c>
      <c r="B118" s="3">
        <v>0</v>
      </c>
      <c r="C118">
        <v>41</v>
      </c>
      <c r="D118" s="3">
        <v>1</v>
      </c>
      <c r="E118">
        <v>78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5.2446000000000002</v>
      </c>
      <c r="R118">
        <v>1.5387999999999999</v>
      </c>
      <c r="S118">
        <v>243</v>
      </c>
      <c r="T118">
        <v>15.811</v>
      </c>
      <c r="U118">
        <v>32.31</v>
      </c>
      <c r="V118">
        <v>8.6549999999999994</v>
      </c>
      <c r="W118">
        <v>0.17499999999999999</v>
      </c>
      <c r="X118">
        <v>0.44950000000000001</v>
      </c>
      <c r="Y118">
        <v>4.8278999999999996</v>
      </c>
      <c r="Z118">
        <v>2.0451000000000001</v>
      </c>
      <c r="AA118">
        <v>164</v>
      </c>
      <c r="AB118" s="3">
        <v>0</v>
      </c>
      <c r="AC118" s="3">
        <v>0</v>
      </c>
      <c r="AD118" s="3">
        <v>0</v>
      </c>
      <c r="AE118" s="3">
        <v>1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>
        <v>2.4285000000000001</v>
      </c>
      <c r="AL118">
        <v>2.57</v>
      </c>
      <c r="AM118" s="3">
        <v>1</v>
      </c>
    </row>
    <row r="119" spans="1:39" x14ac:dyDescent="0.25">
      <c r="A119">
        <v>476</v>
      </c>
      <c r="B119" s="3">
        <v>1</v>
      </c>
      <c r="C119">
        <v>55</v>
      </c>
      <c r="D119" s="3">
        <v>1</v>
      </c>
      <c r="E119">
        <v>71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3.12</v>
      </c>
      <c r="R119">
        <v>1.38</v>
      </c>
      <c r="S119">
        <v>283</v>
      </c>
      <c r="T119">
        <v>13.887</v>
      </c>
      <c r="U119">
        <v>35.409999999999997</v>
      </c>
      <c r="V119">
        <v>8.4420000000000002</v>
      </c>
      <c r="W119">
        <v>0.105</v>
      </c>
      <c r="X119">
        <v>0.46300000000000002</v>
      </c>
      <c r="Y119">
        <v>1.73</v>
      </c>
      <c r="Z119">
        <v>1.08</v>
      </c>
      <c r="AA119">
        <v>201</v>
      </c>
      <c r="AB119" s="3">
        <v>1</v>
      </c>
      <c r="AC119" s="3">
        <v>1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>
        <v>2.39</v>
      </c>
      <c r="AL119">
        <v>2.33</v>
      </c>
      <c r="AM119" s="3">
        <v>1</v>
      </c>
    </row>
    <row r="120" spans="1:39" x14ac:dyDescent="0.25">
      <c r="A120">
        <v>23</v>
      </c>
      <c r="B120" s="3">
        <v>1</v>
      </c>
      <c r="C120">
        <v>65</v>
      </c>
      <c r="D120" s="3">
        <v>1</v>
      </c>
      <c r="E120">
        <v>89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4.5</v>
      </c>
      <c r="R120">
        <v>0.67</v>
      </c>
      <c r="S120">
        <v>167</v>
      </c>
      <c r="T120">
        <v>12.48</v>
      </c>
      <c r="U120">
        <v>55.43</v>
      </c>
      <c r="V120">
        <v>75.760000000000005</v>
      </c>
      <c r="W120">
        <v>0.39</v>
      </c>
      <c r="X120">
        <v>1.6379999999999999</v>
      </c>
      <c r="Y120">
        <v>5.83</v>
      </c>
      <c r="Z120">
        <v>1.276</v>
      </c>
      <c r="AA120">
        <v>260</v>
      </c>
      <c r="AB120" s="3">
        <v>1</v>
      </c>
      <c r="AC120" s="3">
        <v>0</v>
      </c>
      <c r="AD120" s="3">
        <v>1</v>
      </c>
      <c r="AE120" s="3">
        <v>0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>
        <v>3.2</v>
      </c>
      <c r="AL120">
        <v>2.57</v>
      </c>
      <c r="AM120" s="3">
        <v>1</v>
      </c>
    </row>
    <row r="121" spans="1:39" x14ac:dyDescent="0.25">
      <c r="A121">
        <v>2</v>
      </c>
      <c r="B121" s="3">
        <v>1</v>
      </c>
      <c r="C121">
        <v>78</v>
      </c>
      <c r="D121" s="3">
        <v>1</v>
      </c>
      <c r="E121">
        <v>90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5.7</v>
      </c>
      <c r="R121">
        <v>0.7</v>
      </c>
      <c r="S121">
        <v>167</v>
      </c>
      <c r="T121">
        <v>12.608000000000001</v>
      </c>
      <c r="U121">
        <v>57.21</v>
      </c>
      <c r="V121">
        <v>73.55</v>
      </c>
      <c r="W121">
        <v>0.17</v>
      </c>
      <c r="X121">
        <v>1.2585999999999999</v>
      </c>
      <c r="Y121">
        <v>5.1100000000000003</v>
      </c>
      <c r="Z121">
        <v>1.2729999999999999</v>
      </c>
      <c r="AA121">
        <v>273</v>
      </c>
      <c r="AB121" s="3">
        <v>1</v>
      </c>
      <c r="AC121" s="3">
        <v>0</v>
      </c>
      <c r="AD121" s="3">
        <v>1</v>
      </c>
      <c r="AE121" s="3">
        <v>0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>
        <v>3.46</v>
      </c>
      <c r="AL121">
        <v>2.5299999999999998</v>
      </c>
      <c r="AM121" s="3">
        <v>1</v>
      </c>
    </row>
    <row r="122" spans="1:39" x14ac:dyDescent="0.25">
      <c r="A122">
        <v>280</v>
      </c>
      <c r="B122" s="3">
        <v>1</v>
      </c>
      <c r="C122">
        <v>39</v>
      </c>
      <c r="D122" s="3">
        <v>1</v>
      </c>
      <c r="E122">
        <v>113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7.3</v>
      </c>
      <c r="R122">
        <v>2.14</v>
      </c>
      <c r="S122">
        <v>352</v>
      </c>
      <c r="T122">
        <v>19</v>
      </c>
      <c r="U122">
        <v>146</v>
      </c>
      <c r="V122">
        <v>9.9</v>
      </c>
      <c r="W122">
        <v>0.06</v>
      </c>
      <c r="X122">
        <v>1.5</v>
      </c>
      <c r="Y122">
        <v>7.2062999999999997</v>
      </c>
      <c r="Z122">
        <v>2.2530000000000001</v>
      </c>
      <c r="AA122">
        <v>231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>
        <v>4.99</v>
      </c>
      <c r="AL122">
        <v>1.94</v>
      </c>
      <c r="AM122" s="3">
        <v>1</v>
      </c>
    </row>
    <row r="123" spans="1:39" x14ac:dyDescent="0.25">
      <c r="A123">
        <v>388</v>
      </c>
      <c r="B123" s="3">
        <v>0</v>
      </c>
      <c r="C123">
        <v>69</v>
      </c>
      <c r="D123" s="3">
        <v>1</v>
      </c>
      <c r="E123">
        <v>83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4.4400000000000004</v>
      </c>
      <c r="R123">
        <v>2.77</v>
      </c>
      <c r="S123">
        <v>358</v>
      </c>
      <c r="T123">
        <v>19.16</v>
      </c>
      <c r="U123">
        <v>43.41</v>
      </c>
      <c r="V123">
        <v>8.98</v>
      </c>
      <c r="W123">
        <v>0.02</v>
      </c>
      <c r="X123">
        <v>1.59</v>
      </c>
      <c r="Y123">
        <v>3.31</v>
      </c>
      <c r="Z123">
        <v>1.53</v>
      </c>
      <c r="AA123">
        <v>201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>
        <v>2.72</v>
      </c>
      <c r="AL123">
        <v>2.15</v>
      </c>
      <c r="AM123" s="3">
        <v>1</v>
      </c>
    </row>
    <row r="124" spans="1:39" x14ac:dyDescent="0.25">
      <c r="A124">
        <v>498</v>
      </c>
      <c r="B124" s="3">
        <v>1</v>
      </c>
      <c r="C124">
        <v>60</v>
      </c>
      <c r="D124" s="3">
        <v>1</v>
      </c>
      <c r="E124">
        <v>76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3.97</v>
      </c>
      <c r="R124">
        <v>2.1</v>
      </c>
      <c r="S124">
        <v>253</v>
      </c>
      <c r="T124">
        <v>14.853999999999999</v>
      </c>
      <c r="U124">
        <v>34.909999999999997</v>
      </c>
      <c r="V124">
        <v>8.4749999999999996</v>
      </c>
      <c r="W124">
        <v>0.183</v>
      </c>
      <c r="X124">
        <v>0.46600000000000003</v>
      </c>
      <c r="Y124">
        <v>2.4900000000000002</v>
      </c>
      <c r="Z124">
        <v>0.81</v>
      </c>
      <c r="AA124">
        <v>207</v>
      </c>
      <c r="AB124" s="3">
        <v>1</v>
      </c>
      <c r="AC124" s="3">
        <v>1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>
        <v>2.15</v>
      </c>
      <c r="AL124">
        <v>2.89</v>
      </c>
      <c r="AM124" s="3">
        <v>1</v>
      </c>
    </row>
    <row r="125" spans="1:39" x14ac:dyDescent="0.25">
      <c r="A125">
        <v>292</v>
      </c>
      <c r="B125" s="3">
        <v>1</v>
      </c>
      <c r="C125">
        <v>43</v>
      </c>
      <c r="D125" s="3">
        <v>1</v>
      </c>
      <c r="E125">
        <v>110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7.76</v>
      </c>
      <c r="R125">
        <v>2.6</v>
      </c>
      <c r="S125">
        <v>379</v>
      </c>
      <c r="T125">
        <v>17</v>
      </c>
      <c r="U125">
        <v>167</v>
      </c>
      <c r="V125">
        <v>8.5</v>
      </c>
      <c r="W125">
        <v>0.03</v>
      </c>
      <c r="X125">
        <v>1.59</v>
      </c>
      <c r="Y125">
        <v>7.1714000000000002</v>
      </c>
      <c r="Z125">
        <v>2.0609999999999999</v>
      </c>
      <c r="AA125">
        <v>244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>
        <v>4.6100000000000003</v>
      </c>
      <c r="AL125">
        <v>1.97</v>
      </c>
      <c r="AM125" s="3">
        <v>1</v>
      </c>
    </row>
    <row r="126" spans="1:39" x14ac:dyDescent="0.25">
      <c r="A126">
        <v>1086</v>
      </c>
      <c r="B126" s="3">
        <v>1</v>
      </c>
      <c r="C126">
        <v>64</v>
      </c>
      <c r="D126" s="3">
        <v>1</v>
      </c>
      <c r="E126">
        <v>57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5.1398999999999999</v>
      </c>
      <c r="R126">
        <v>1.7667999999999999</v>
      </c>
      <c r="S126">
        <v>274.76</v>
      </c>
      <c r="T126">
        <v>13.021000000000001</v>
      </c>
      <c r="U126">
        <v>42.39</v>
      </c>
      <c r="V126">
        <v>6.335</v>
      </c>
      <c r="W126">
        <v>0.12479999999999999</v>
      </c>
      <c r="X126">
        <v>0.59530000000000005</v>
      </c>
      <c r="Y126">
        <v>5.77</v>
      </c>
      <c r="Z126">
        <v>1.17</v>
      </c>
      <c r="AA126">
        <v>273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>
        <v>3.0531999999999999</v>
      </c>
      <c r="AL126">
        <v>2.96</v>
      </c>
      <c r="AM126" s="3">
        <v>1</v>
      </c>
    </row>
    <row r="127" spans="1:39" x14ac:dyDescent="0.25">
      <c r="A127">
        <v>981</v>
      </c>
      <c r="B127" s="3">
        <v>1</v>
      </c>
      <c r="C127">
        <v>54</v>
      </c>
      <c r="D127" s="3">
        <v>1</v>
      </c>
      <c r="E127">
        <v>119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7.97</v>
      </c>
      <c r="R127">
        <v>1.54</v>
      </c>
      <c r="S127">
        <v>169</v>
      </c>
      <c r="T127">
        <v>16.399999999999999</v>
      </c>
      <c r="U127">
        <v>41.47</v>
      </c>
      <c r="V127">
        <v>7.2839999999999998</v>
      </c>
      <c r="W127">
        <v>0.65</v>
      </c>
      <c r="X127">
        <v>0.91</v>
      </c>
      <c r="Y127">
        <v>17.510000000000002</v>
      </c>
      <c r="Z127">
        <v>1.73</v>
      </c>
      <c r="AA127">
        <v>294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>
        <v>5.99</v>
      </c>
      <c r="AL127">
        <v>2.2799999999999998</v>
      </c>
      <c r="AM127" s="3">
        <v>1</v>
      </c>
    </row>
    <row r="128" spans="1:39" x14ac:dyDescent="0.25">
      <c r="A128">
        <v>1031</v>
      </c>
      <c r="B128" s="3">
        <v>1</v>
      </c>
      <c r="C128">
        <v>64</v>
      </c>
      <c r="D128" s="3">
        <v>1</v>
      </c>
      <c r="E128">
        <v>70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5.1889000000000003</v>
      </c>
      <c r="R128">
        <v>1.6295999999999999</v>
      </c>
      <c r="S128">
        <v>225.99</v>
      </c>
      <c r="T128">
        <v>13.295</v>
      </c>
      <c r="U128">
        <v>42.52</v>
      </c>
      <c r="V128">
        <v>6.9240000000000004</v>
      </c>
      <c r="W128">
        <v>0.123</v>
      </c>
      <c r="X128">
        <v>0.55500000000000005</v>
      </c>
      <c r="Y128">
        <v>5.51</v>
      </c>
      <c r="Z128">
        <v>1.07</v>
      </c>
      <c r="AA128">
        <v>268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>
        <v>3.0613999999999999</v>
      </c>
      <c r="AL128">
        <v>2.91</v>
      </c>
      <c r="AM128" s="3">
        <v>1</v>
      </c>
    </row>
    <row r="129" spans="1:39" x14ac:dyDescent="0.25">
      <c r="A129">
        <v>455</v>
      </c>
      <c r="B129" s="3">
        <v>1</v>
      </c>
      <c r="C129">
        <v>48</v>
      </c>
      <c r="D129" s="3">
        <v>1</v>
      </c>
      <c r="E129">
        <v>71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4.0999999999999996</v>
      </c>
      <c r="R129">
        <v>1.44</v>
      </c>
      <c r="S129">
        <v>222</v>
      </c>
      <c r="T129">
        <v>15.587</v>
      </c>
      <c r="U129">
        <v>39.69</v>
      </c>
      <c r="V129">
        <v>8.327</v>
      </c>
      <c r="W129">
        <v>0.14499999999999999</v>
      </c>
      <c r="X129">
        <v>0.499</v>
      </c>
      <c r="Y129">
        <v>2.91</v>
      </c>
      <c r="Z129">
        <v>0.88</v>
      </c>
      <c r="AA129">
        <v>185</v>
      </c>
      <c r="AB129" s="3">
        <v>1</v>
      </c>
      <c r="AC129" s="3">
        <v>1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>
        <v>1.52</v>
      </c>
      <c r="AL129">
        <v>2.31</v>
      </c>
      <c r="AM129" s="3">
        <v>1</v>
      </c>
    </row>
    <row r="130" spans="1:39" x14ac:dyDescent="0.25">
      <c r="A130">
        <v>1043</v>
      </c>
      <c r="B130" s="3">
        <v>1</v>
      </c>
      <c r="C130">
        <v>12</v>
      </c>
      <c r="D130" s="3">
        <v>0</v>
      </c>
      <c r="E130">
        <v>91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6.3</v>
      </c>
      <c r="R130">
        <v>1.56</v>
      </c>
      <c r="S130">
        <v>272</v>
      </c>
      <c r="T130">
        <v>11.45</v>
      </c>
      <c r="U130">
        <v>165</v>
      </c>
      <c r="V130">
        <v>1</v>
      </c>
      <c r="W130">
        <v>0.31</v>
      </c>
      <c r="X130">
        <v>0.504</v>
      </c>
      <c r="Y130">
        <v>6.3026999999999997</v>
      </c>
      <c r="Z130">
        <v>1.2398</v>
      </c>
      <c r="AA130">
        <v>203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>
        <v>9.3000000000000007</v>
      </c>
      <c r="AL130">
        <v>5.36</v>
      </c>
      <c r="AM130" s="3">
        <v>0</v>
      </c>
    </row>
    <row r="131" spans="1:39" x14ac:dyDescent="0.25">
      <c r="A131">
        <v>1047</v>
      </c>
      <c r="B131" s="3">
        <v>1</v>
      </c>
      <c r="C131">
        <v>11</v>
      </c>
      <c r="D131" s="3">
        <v>0</v>
      </c>
      <c r="E131">
        <v>63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7.2</v>
      </c>
      <c r="R131">
        <v>1.48</v>
      </c>
      <c r="S131">
        <v>213</v>
      </c>
      <c r="T131">
        <v>11.43</v>
      </c>
      <c r="U131">
        <v>140</v>
      </c>
      <c r="V131">
        <v>1</v>
      </c>
      <c r="W131">
        <v>0.35</v>
      </c>
      <c r="X131">
        <v>0.51690000000000003</v>
      </c>
      <c r="Y131">
        <v>6.1292</v>
      </c>
      <c r="Z131">
        <v>1.1255999999999999</v>
      </c>
      <c r="AA131">
        <v>216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>
        <v>9.5299999999999994</v>
      </c>
      <c r="AL131">
        <v>5.26</v>
      </c>
      <c r="AM131" s="3">
        <v>0</v>
      </c>
    </row>
    <row r="132" spans="1:39" x14ac:dyDescent="0.25">
      <c r="A132">
        <v>978</v>
      </c>
      <c r="B132" s="3">
        <v>1</v>
      </c>
      <c r="C132">
        <v>55</v>
      </c>
      <c r="D132" s="3">
        <v>1</v>
      </c>
      <c r="E132">
        <v>118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7.17</v>
      </c>
      <c r="R132">
        <v>1.89</v>
      </c>
      <c r="S132">
        <v>126</v>
      </c>
      <c r="T132">
        <v>14.3</v>
      </c>
      <c r="U132">
        <v>40.76</v>
      </c>
      <c r="V132">
        <v>7.5330000000000004</v>
      </c>
      <c r="W132">
        <v>0.45</v>
      </c>
      <c r="X132">
        <v>1.1299999999999999</v>
      </c>
      <c r="Y132">
        <v>10.14</v>
      </c>
      <c r="Z132">
        <v>1.42</v>
      </c>
      <c r="AA132">
        <v>236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>
        <v>5.35</v>
      </c>
      <c r="AL132">
        <v>2.3199999999999998</v>
      </c>
      <c r="AM132" s="3">
        <v>1</v>
      </c>
    </row>
    <row r="133" spans="1:39" x14ac:dyDescent="0.25">
      <c r="A133">
        <v>886</v>
      </c>
      <c r="B133" s="3">
        <v>1</v>
      </c>
      <c r="C133">
        <v>49</v>
      </c>
      <c r="D133" s="3">
        <v>1</v>
      </c>
      <c r="E133">
        <v>76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5.5064000000000002</v>
      </c>
      <c r="R133">
        <v>1.6295999999999999</v>
      </c>
      <c r="S133">
        <v>297.47000000000003</v>
      </c>
      <c r="T133">
        <v>16.850000000000001</v>
      </c>
      <c r="U133">
        <v>34.83</v>
      </c>
      <c r="V133">
        <v>0.93759999999999999</v>
      </c>
      <c r="W133">
        <v>0.54559999999999997</v>
      </c>
      <c r="X133">
        <v>0.6804</v>
      </c>
      <c r="Y133">
        <v>3.53</v>
      </c>
      <c r="Z133">
        <v>0.92669999999999997</v>
      </c>
      <c r="AA133">
        <v>182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1</v>
      </c>
      <c r="AI133" s="3">
        <v>0</v>
      </c>
      <c r="AJ133" s="3">
        <v>0</v>
      </c>
      <c r="AK133">
        <v>2.613</v>
      </c>
      <c r="AL133">
        <v>3.63</v>
      </c>
      <c r="AM133" s="3">
        <v>0</v>
      </c>
    </row>
    <row r="134" spans="1:39" x14ac:dyDescent="0.25">
      <c r="A134">
        <v>804</v>
      </c>
      <c r="B134" s="3">
        <v>1</v>
      </c>
      <c r="C134">
        <v>54</v>
      </c>
      <c r="D134" s="3">
        <v>1</v>
      </c>
      <c r="E134">
        <v>66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1</v>
      </c>
      <c r="Q134">
        <v>4.5647000000000002</v>
      </c>
      <c r="R134">
        <v>1.6763999999999999</v>
      </c>
      <c r="S134">
        <v>248.54</v>
      </c>
      <c r="T134">
        <v>19.38</v>
      </c>
      <c r="U134">
        <v>35.14</v>
      </c>
      <c r="V134">
        <v>0.90780000000000005</v>
      </c>
      <c r="W134">
        <v>0.49559999999999998</v>
      </c>
      <c r="X134">
        <v>0.74280000000000002</v>
      </c>
      <c r="Y134">
        <v>4.1399999999999997</v>
      </c>
      <c r="Z134">
        <v>0.89229999999999998</v>
      </c>
      <c r="AA134">
        <v>178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1</v>
      </c>
      <c r="AI134" s="3">
        <v>0</v>
      </c>
      <c r="AJ134" s="3">
        <v>0</v>
      </c>
      <c r="AK134">
        <v>2.8355999999999999</v>
      </c>
      <c r="AL134">
        <v>3.74</v>
      </c>
      <c r="AM134" s="3">
        <v>0</v>
      </c>
    </row>
    <row r="135" spans="1:39" x14ac:dyDescent="0.25">
      <c r="A135">
        <v>977</v>
      </c>
      <c r="B135" s="3">
        <v>1</v>
      </c>
      <c r="C135">
        <v>55</v>
      </c>
      <c r="D135" s="3">
        <v>1</v>
      </c>
      <c r="E135">
        <v>115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7.83</v>
      </c>
      <c r="R135">
        <v>1.17</v>
      </c>
      <c r="S135">
        <v>200</v>
      </c>
      <c r="T135">
        <v>10.9</v>
      </c>
      <c r="U135">
        <v>42.81</v>
      </c>
      <c r="V135">
        <v>7.5010000000000003</v>
      </c>
      <c r="W135">
        <v>0.67</v>
      </c>
      <c r="X135">
        <v>1.1000000000000001</v>
      </c>
      <c r="Y135">
        <v>12.72</v>
      </c>
      <c r="Z135">
        <v>1.42</v>
      </c>
      <c r="AA135">
        <v>200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>
        <v>5.66</v>
      </c>
      <c r="AL135">
        <v>2.42</v>
      </c>
      <c r="AM135" s="3">
        <v>1</v>
      </c>
    </row>
    <row r="136" spans="1:39" x14ac:dyDescent="0.25">
      <c r="A136">
        <v>634</v>
      </c>
      <c r="B136" s="3">
        <v>1</v>
      </c>
      <c r="C136">
        <v>12</v>
      </c>
      <c r="D136" s="3">
        <v>0</v>
      </c>
      <c r="E136">
        <v>104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13.97</v>
      </c>
      <c r="R136">
        <v>23.34</v>
      </c>
      <c r="S136">
        <v>215</v>
      </c>
      <c r="T136">
        <v>10.93</v>
      </c>
      <c r="U136">
        <v>95</v>
      </c>
      <c r="V136">
        <v>21.45</v>
      </c>
      <c r="W136">
        <v>0.19</v>
      </c>
      <c r="X136">
        <v>0.74</v>
      </c>
      <c r="Y136">
        <v>5.64</v>
      </c>
      <c r="Z136">
        <v>2.9460000000000002</v>
      </c>
      <c r="AA136">
        <v>400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>
        <v>1.95</v>
      </c>
      <c r="AL136">
        <v>1.68</v>
      </c>
      <c r="AM136" s="3">
        <v>0</v>
      </c>
    </row>
    <row r="137" spans="1:39" x14ac:dyDescent="0.25">
      <c r="A137">
        <v>873</v>
      </c>
      <c r="B137" s="3">
        <v>1</v>
      </c>
      <c r="C137">
        <v>36</v>
      </c>
      <c r="D137" s="3">
        <v>1</v>
      </c>
      <c r="E137">
        <v>72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5.3849999999999998</v>
      </c>
      <c r="R137">
        <v>1.7524999999999999</v>
      </c>
      <c r="S137">
        <v>256.8</v>
      </c>
      <c r="T137">
        <v>16.66</v>
      </c>
      <c r="U137">
        <v>33.82</v>
      </c>
      <c r="V137">
        <v>0.91669999999999996</v>
      </c>
      <c r="W137">
        <v>0.54369999999999996</v>
      </c>
      <c r="X137">
        <v>0.83560000000000001</v>
      </c>
      <c r="Y137">
        <v>4.21</v>
      </c>
      <c r="Z137">
        <v>0.86360000000000003</v>
      </c>
      <c r="AA137">
        <v>162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1</v>
      </c>
      <c r="AI137" s="3">
        <v>0</v>
      </c>
      <c r="AJ137" s="3">
        <v>0</v>
      </c>
      <c r="AK137">
        <v>2.9552999999999998</v>
      </c>
      <c r="AL137">
        <v>3.46</v>
      </c>
      <c r="AM137" s="3">
        <v>0</v>
      </c>
    </row>
    <row r="138" spans="1:39" x14ac:dyDescent="0.25">
      <c r="A138">
        <v>65</v>
      </c>
      <c r="B138" s="3">
        <v>0</v>
      </c>
      <c r="C138">
        <v>10</v>
      </c>
      <c r="D138" s="3">
        <v>0</v>
      </c>
      <c r="E138">
        <v>115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10</v>
      </c>
      <c r="R138">
        <v>8.41</v>
      </c>
      <c r="S138">
        <v>11.96</v>
      </c>
      <c r="T138">
        <v>14.3</v>
      </c>
      <c r="U138">
        <v>78.209999999999994</v>
      </c>
      <c r="V138">
        <v>45.17</v>
      </c>
      <c r="W138">
        <v>0.04</v>
      </c>
      <c r="X138">
        <v>0.3</v>
      </c>
      <c r="Y138">
        <v>13.2</v>
      </c>
      <c r="Z138">
        <v>14.64</v>
      </c>
      <c r="AA138">
        <v>268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>
        <v>2.68</v>
      </c>
      <c r="AL138">
        <v>0.75</v>
      </c>
      <c r="AM138" s="3">
        <v>0</v>
      </c>
    </row>
    <row r="139" spans="1:39" x14ac:dyDescent="0.25">
      <c r="A139">
        <v>429</v>
      </c>
      <c r="B139" s="3">
        <v>1</v>
      </c>
      <c r="C139">
        <v>16</v>
      </c>
      <c r="D139" s="3">
        <v>0</v>
      </c>
      <c r="E139">
        <v>108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4.63</v>
      </c>
      <c r="R139">
        <v>2.5099999999999998</v>
      </c>
      <c r="S139">
        <v>378</v>
      </c>
      <c r="T139">
        <v>19</v>
      </c>
      <c r="U139">
        <v>50</v>
      </c>
      <c r="V139">
        <v>21.31</v>
      </c>
      <c r="W139">
        <v>6.2199999999999998E-2</v>
      </c>
      <c r="X139">
        <v>0.66210000000000002</v>
      </c>
      <c r="Y139">
        <v>5.52</v>
      </c>
      <c r="Z139">
        <v>2.0049999999999999</v>
      </c>
      <c r="AA139">
        <v>236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>
        <v>1.6559999999999999</v>
      </c>
      <c r="AL139">
        <v>0.49</v>
      </c>
      <c r="AM139" s="3">
        <v>0</v>
      </c>
    </row>
    <row r="140" spans="1:39" x14ac:dyDescent="0.25">
      <c r="A140">
        <v>384</v>
      </c>
      <c r="B140" s="3">
        <v>0</v>
      </c>
      <c r="C140">
        <v>54</v>
      </c>
      <c r="D140" s="3">
        <v>1</v>
      </c>
      <c r="E140">
        <v>71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5</v>
      </c>
      <c r="R140">
        <v>2.83</v>
      </c>
      <c r="S140">
        <v>371</v>
      </c>
      <c r="T140">
        <v>18.39</v>
      </c>
      <c r="U140">
        <v>47.04</v>
      </c>
      <c r="V140">
        <v>8.9280000000000008</v>
      </c>
      <c r="W140">
        <v>0.06</v>
      </c>
      <c r="X140">
        <v>1.74</v>
      </c>
      <c r="Y140">
        <v>5.0199999999999996</v>
      </c>
      <c r="Z140">
        <v>1.26</v>
      </c>
      <c r="AA140">
        <v>201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>
        <v>2.9</v>
      </c>
      <c r="AL140">
        <v>1.58</v>
      </c>
      <c r="AM140" s="3">
        <v>1</v>
      </c>
    </row>
    <row r="141" spans="1:39" x14ac:dyDescent="0.25">
      <c r="A141">
        <v>223</v>
      </c>
      <c r="B141" s="3">
        <v>1</v>
      </c>
      <c r="C141">
        <v>40</v>
      </c>
      <c r="D141" s="3">
        <v>1</v>
      </c>
      <c r="E141">
        <v>111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7.07</v>
      </c>
      <c r="R141">
        <v>2.8</v>
      </c>
      <c r="S141">
        <v>335</v>
      </c>
      <c r="T141">
        <v>10</v>
      </c>
      <c r="U141">
        <v>138</v>
      </c>
      <c r="V141">
        <v>9.4</v>
      </c>
      <c r="W141">
        <v>0.02</v>
      </c>
      <c r="X141">
        <v>1.59</v>
      </c>
      <c r="Y141">
        <v>7.0510000000000002</v>
      </c>
      <c r="Z141">
        <v>2.3372000000000002</v>
      </c>
      <c r="AA141">
        <v>245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>
        <v>4.9400000000000004</v>
      </c>
      <c r="AL141">
        <v>2.11</v>
      </c>
      <c r="AM141" s="3">
        <v>1</v>
      </c>
    </row>
    <row r="142" spans="1:39" x14ac:dyDescent="0.25">
      <c r="A142">
        <v>364</v>
      </c>
      <c r="B142" s="3">
        <v>1</v>
      </c>
      <c r="C142">
        <v>14</v>
      </c>
      <c r="D142" s="3">
        <v>0</v>
      </c>
      <c r="E142">
        <v>57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5.5</v>
      </c>
      <c r="R142">
        <v>2.12</v>
      </c>
      <c r="S142">
        <v>260</v>
      </c>
      <c r="T142">
        <v>13.3</v>
      </c>
      <c r="U142">
        <v>137</v>
      </c>
      <c r="V142">
        <v>27.65</v>
      </c>
      <c r="W142">
        <v>8.43E-2</v>
      </c>
      <c r="X142">
        <v>0.25</v>
      </c>
      <c r="Y142">
        <v>3.9</v>
      </c>
      <c r="Z142">
        <v>2.0314999999999999</v>
      </c>
      <c r="AA142">
        <v>202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>
        <v>2.4700000000000002</v>
      </c>
      <c r="AL142">
        <v>1.1299999999999999</v>
      </c>
      <c r="AM142" s="3">
        <v>0</v>
      </c>
    </row>
    <row r="143" spans="1:39" x14ac:dyDescent="0.25">
      <c r="A143">
        <v>1041</v>
      </c>
      <c r="B143" s="3">
        <v>1</v>
      </c>
      <c r="C143">
        <v>13</v>
      </c>
      <c r="D143" s="3">
        <v>0</v>
      </c>
      <c r="E143">
        <v>54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8.9</v>
      </c>
      <c r="R143">
        <v>1.04</v>
      </c>
      <c r="S143">
        <v>235</v>
      </c>
      <c r="T143">
        <v>10.65</v>
      </c>
      <c r="U143">
        <v>160</v>
      </c>
      <c r="V143">
        <v>1</v>
      </c>
      <c r="W143">
        <v>0.33</v>
      </c>
      <c r="X143">
        <v>0.49909999999999999</v>
      </c>
      <c r="Y143">
        <v>5.5293000000000001</v>
      </c>
      <c r="Z143">
        <v>1.4398</v>
      </c>
      <c r="AA143">
        <v>221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>
        <v>7.4</v>
      </c>
      <c r="AL143">
        <v>4.08</v>
      </c>
      <c r="AM143" s="3">
        <v>0</v>
      </c>
    </row>
    <row r="144" spans="1:39" x14ac:dyDescent="0.25">
      <c r="A144">
        <v>517</v>
      </c>
      <c r="B144" s="3">
        <v>0</v>
      </c>
      <c r="C144">
        <v>51</v>
      </c>
      <c r="D144" s="3">
        <v>1</v>
      </c>
      <c r="E144">
        <v>72</v>
      </c>
      <c r="F144">
        <v>0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4.7106000000000003</v>
      </c>
      <c r="R144">
        <v>1.9201999999999999</v>
      </c>
      <c r="S144">
        <v>213.5</v>
      </c>
      <c r="T144">
        <v>10.06</v>
      </c>
      <c r="U144">
        <v>35.619999999999997</v>
      </c>
      <c r="V144">
        <v>8.4779999999999998</v>
      </c>
      <c r="W144">
        <v>0.16500000000000001</v>
      </c>
      <c r="X144">
        <v>0.4919</v>
      </c>
      <c r="Y144">
        <v>4.9692999999999996</v>
      </c>
      <c r="Z144">
        <v>1.7938000000000001</v>
      </c>
      <c r="AA144">
        <v>169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>
        <v>3.1153</v>
      </c>
      <c r="AL144">
        <v>2.36</v>
      </c>
      <c r="AM144" s="3">
        <v>1</v>
      </c>
    </row>
    <row r="145" spans="1:39" x14ac:dyDescent="0.25">
      <c r="A145">
        <v>835</v>
      </c>
      <c r="B145" s="3">
        <v>1</v>
      </c>
      <c r="C145">
        <v>54</v>
      </c>
      <c r="D145" s="3">
        <v>1</v>
      </c>
      <c r="E145">
        <v>78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1</v>
      </c>
      <c r="Q145">
        <v>5.5548999999999999</v>
      </c>
      <c r="R145">
        <v>1.867</v>
      </c>
      <c r="S145">
        <v>278.54000000000002</v>
      </c>
      <c r="T145">
        <v>14.6</v>
      </c>
      <c r="U145">
        <v>26.72</v>
      </c>
      <c r="V145">
        <v>0.88270000000000004</v>
      </c>
      <c r="W145">
        <v>0.54610000000000003</v>
      </c>
      <c r="X145">
        <v>0.81710000000000005</v>
      </c>
      <c r="Y145">
        <v>4.0199999999999996</v>
      </c>
      <c r="Z145">
        <v>0.93120000000000003</v>
      </c>
      <c r="AA145">
        <v>168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1</v>
      </c>
      <c r="AI145" s="3">
        <v>0</v>
      </c>
      <c r="AJ145" s="3">
        <v>0</v>
      </c>
      <c r="AK145">
        <v>2.6943999999999999</v>
      </c>
      <c r="AL145">
        <v>3.24</v>
      </c>
      <c r="AM145" s="3">
        <v>0</v>
      </c>
    </row>
    <row r="146" spans="1:39" x14ac:dyDescent="0.25">
      <c r="A146">
        <v>209</v>
      </c>
      <c r="B146" s="3">
        <v>1</v>
      </c>
      <c r="C146">
        <v>45</v>
      </c>
      <c r="D146" s="3">
        <v>1</v>
      </c>
      <c r="E146">
        <v>113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7.12</v>
      </c>
      <c r="R146">
        <v>2.1800000000000002</v>
      </c>
      <c r="S146">
        <v>351</v>
      </c>
      <c r="T146">
        <v>10</v>
      </c>
      <c r="U146">
        <v>122</v>
      </c>
      <c r="V146">
        <v>9.3000000000000007</v>
      </c>
      <c r="W146">
        <v>0.09</v>
      </c>
      <c r="X146">
        <v>1.24</v>
      </c>
      <c r="Y146">
        <v>7.4051</v>
      </c>
      <c r="Z146">
        <v>2.0268999999999999</v>
      </c>
      <c r="AA146">
        <v>234</v>
      </c>
      <c r="AB146" s="3">
        <v>1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>
        <v>4.95</v>
      </c>
      <c r="AL146">
        <v>1.89</v>
      </c>
      <c r="AM146" s="3">
        <v>1</v>
      </c>
    </row>
    <row r="147" spans="1:39" x14ac:dyDescent="0.25">
      <c r="A147">
        <v>298</v>
      </c>
      <c r="B147" s="3">
        <v>1</v>
      </c>
      <c r="C147">
        <v>40</v>
      </c>
      <c r="D147" s="3">
        <v>1</v>
      </c>
      <c r="E147">
        <v>110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7.71</v>
      </c>
      <c r="R147">
        <v>2.64</v>
      </c>
      <c r="S147">
        <v>378</v>
      </c>
      <c r="T147">
        <v>10</v>
      </c>
      <c r="U147">
        <v>141</v>
      </c>
      <c r="V147">
        <v>9.9</v>
      </c>
      <c r="W147">
        <v>0.05</v>
      </c>
      <c r="X147">
        <v>1.38</v>
      </c>
      <c r="Y147">
        <v>7.5544000000000002</v>
      </c>
      <c r="Z147">
        <v>2.3694000000000002</v>
      </c>
      <c r="AA147">
        <v>241</v>
      </c>
      <c r="AB147" s="3">
        <v>1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>
        <v>4.6100000000000003</v>
      </c>
      <c r="AL147">
        <v>2.16</v>
      </c>
      <c r="AM147" s="3">
        <v>1</v>
      </c>
    </row>
    <row r="148" spans="1:39" x14ac:dyDescent="0.25">
      <c r="A148">
        <v>732</v>
      </c>
      <c r="B148" s="3">
        <v>0</v>
      </c>
      <c r="C148">
        <v>64</v>
      </c>
      <c r="D148" s="3">
        <v>1</v>
      </c>
      <c r="E148">
        <v>98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5.3033999999999999</v>
      </c>
      <c r="R148">
        <v>1.6319999999999999</v>
      </c>
      <c r="S148">
        <v>232.44</v>
      </c>
      <c r="T148">
        <v>17.734999999999999</v>
      </c>
      <c r="U148">
        <v>38.880000000000003</v>
      </c>
      <c r="V148">
        <v>8.6449999999999996</v>
      </c>
      <c r="W148">
        <v>0.15809999999999999</v>
      </c>
      <c r="X148">
        <v>0.87360000000000004</v>
      </c>
      <c r="Y148">
        <v>5.22</v>
      </c>
      <c r="Z148">
        <v>0.89</v>
      </c>
      <c r="AA148">
        <v>126</v>
      </c>
      <c r="AB148" s="3">
        <v>1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>
        <v>2.7618</v>
      </c>
      <c r="AL148">
        <v>4.62</v>
      </c>
      <c r="AM148" s="3">
        <v>1</v>
      </c>
    </row>
    <row r="149" spans="1:39" x14ac:dyDescent="0.25">
      <c r="A149">
        <v>427</v>
      </c>
      <c r="B149" s="3">
        <v>1</v>
      </c>
      <c r="C149">
        <v>15</v>
      </c>
      <c r="D149" s="3">
        <v>0</v>
      </c>
      <c r="E149">
        <v>101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5.12</v>
      </c>
      <c r="R149">
        <v>3.53</v>
      </c>
      <c r="S149">
        <v>338</v>
      </c>
      <c r="T149">
        <v>23.44</v>
      </c>
      <c r="U149">
        <v>65</v>
      </c>
      <c r="V149">
        <v>23.15</v>
      </c>
      <c r="W149">
        <v>6.0010000000000001E-2</v>
      </c>
      <c r="X149">
        <v>0.70479999999999998</v>
      </c>
      <c r="Y149">
        <v>6.2460000000000004</v>
      </c>
      <c r="Z149">
        <v>1.79</v>
      </c>
      <c r="AA149">
        <v>237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>
        <v>1.161</v>
      </c>
      <c r="AL149">
        <v>0.61</v>
      </c>
      <c r="AM149" s="3">
        <v>0</v>
      </c>
    </row>
    <row r="150" spans="1:39" x14ac:dyDescent="0.25">
      <c r="A150">
        <v>545</v>
      </c>
      <c r="B150" s="3">
        <v>0</v>
      </c>
      <c r="C150">
        <v>40</v>
      </c>
      <c r="D150" s="3">
        <v>1</v>
      </c>
      <c r="E150">
        <v>83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4.5167000000000002</v>
      </c>
      <c r="R150">
        <v>2.0746000000000002</v>
      </c>
      <c r="S150">
        <v>253.1</v>
      </c>
      <c r="T150">
        <v>14.532999999999999</v>
      </c>
      <c r="U150">
        <v>38.69</v>
      </c>
      <c r="V150">
        <v>8.84</v>
      </c>
      <c r="W150">
        <v>0.20430000000000001</v>
      </c>
      <c r="X150">
        <v>0.44369999999999998</v>
      </c>
      <c r="Y150">
        <v>4.2074999999999996</v>
      </c>
      <c r="Z150">
        <v>1.3873</v>
      </c>
      <c r="AA150">
        <v>225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>
        <v>3.3012000000000001</v>
      </c>
      <c r="AL150">
        <v>2.9</v>
      </c>
      <c r="AM150" s="3">
        <v>1</v>
      </c>
    </row>
    <row r="151" spans="1:39" x14ac:dyDescent="0.25">
      <c r="A151">
        <v>658</v>
      </c>
      <c r="B151" s="3">
        <v>1</v>
      </c>
      <c r="C151">
        <v>15</v>
      </c>
      <c r="D151" s="3">
        <v>0</v>
      </c>
      <c r="E151">
        <v>98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16.989999999999998</v>
      </c>
      <c r="R151">
        <v>24.18</v>
      </c>
      <c r="S151">
        <v>264</v>
      </c>
      <c r="T151">
        <v>11.38</v>
      </c>
      <c r="U151">
        <v>102</v>
      </c>
      <c r="V151">
        <v>24.88</v>
      </c>
      <c r="W151">
        <v>0.13</v>
      </c>
      <c r="X151">
        <v>0.3</v>
      </c>
      <c r="Y151">
        <v>5.7949999999999999</v>
      </c>
      <c r="Z151">
        <v>2.431</v>
      </c>
      <c r="AA151">
        <v>355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>
        <v>2.56</v>
      </c>
      <c r="AL151">
        <v>1.83</v>
      </c>
      <c r="AM151" s="3">
        <v>0</v>
      </c>
    </row>
    <row r="152" spans="1:39" x14ac:dyDescent="0.25">
      <c r="A152">
        <v>111</v>
      </c>
      <c r="B152" s="3">
        <v>0</v>
      </c>
      <c r="C152">
        <v>8</v>
      </c>
      <c r="D152" s="3">
        <v>0</v>
      </c>
      <c r="E152">
        <v>108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16.43</v>
      </c>
      <c r="R152">
        <v>8.08</v>
      </c>
      <c r="S152">
        <v>10.92</v>
      </c>
      <c r="T152">
        <v>17.100000000000001</v>
      </c>
      <c r="U152">
        <v>78.52</v>
      </c>
      <c r="V152">
        <v>40.049999999999997</v>
      </c>
      <c r="W152">
        <v>0.12</v>
      </c>
      <c r="X152">
        <v>0.55000000000000004</v>
      </c>
      <c r="Y152">
        <v>11.1</v>
      </c>
      <c r="Z152">
        <v>12.56</v>
      </c>
      <c r="AA152">
        <v>258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>
        <v>2.0299999999999998</v>
      </c>
      <c r="AL152">
        <v>0.85</v>
      </c>
      <c r="AM152" s="3">
        <v>0</v>
      </c>
    </row>
    <row r="153" spans="1:39" x14ac:dyDescent="0.25">
      <c r="A153">
        <v>868</v>
      </c>
      <c r="B153" s="3">
        <v>1</v>
      </c>
      <c r="C153">
        <v>50</v>
      </c>
      <c r="D153" s="3">
        <v>1</v>
      </c>
      <c r="E153">
        <v>76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1</v>
      </c>
      <c r="P153">
        <v>1</v>
      </c>
      <c r="Q153">
        <v>5.0724</v>
      </c>
      <c r="R153">
        <v>1.9360999999999999</v>
      </c>
      <c r="S153">
        <v>258.82</v>
      </c>
      <c r="T153">
        <v>15.43</v>
      </c>
      <c r="U153">
        <v>34.880000000000003</v>
      </c>
      <c r="V153">
        <v>0.82840000000000003</v>
      </c>
      <c r="W153">
        <v>0.48130000000000001</v>
      </c>
      <c r="X153">
        <v>0.76829999999999998</v>
      </c>
      <c r="Y153">
        <v>4.1100000000000003</v>
      </c>
      <c r="Z153">
        <v>0.80369999999999997</v>
      </c>
      <c r="AA153">
        <v>197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1</v>
      </c>
      <c r="AI153" s="3">
        <v>0</v>
      </c>
      <c r="AJ153" s="3">
        <v>0</v>
      </c>
      <c r="AK153">
        <v>2.5648</v>
      </c>
      <c r="AL153">
        <v>3.85</v>
      </c>
      <c r="AM153" s="3">
        <v>0</v>
      </c>
    </row>
    <row r="154" spans="1:39" x14ac:dyDescent="0.25">
      <c r="A154">
        <v>1025</v>
      </c>
      <c r="B154" s="3">
        <v>1</v>
      </c>
      <c r="C154">
        <v>67</v>
      </c>
      <c r="D154" s="3">
        <v>1</v>
      </c>
      <c r="E154">
        <v>63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5.0705</v>
      </c>
      <c r="R154">
        <v>1.8601000000000001</v>
      </c>
      <c r="S154">
        <v>232.31</v>
      </c>
      <c r="T154">
        <v>13.081</v>
      </c>
      <c r="U154">
        <v>39.15</v>
      </c>
      <c r="V154">
        <v>6.2839999999999998</v>
      </c>
      <c r="W154">
        <v>0.17860000000000001</v>
      </c>
      <c r="X154">
        <v>0.55030000000000001</v>
      </c>
      <c r="Y154">
        <v>5.86</v>
      </c>
      <c r="Z154">
        <v>1.39</v>
      </c>
      <c r="AA154">
        <v>274</v>
      </c>
      <c r="AB154" s="3">
        <v>1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>
        <v>3.1337000000000002</v>
      </c>
      <c r="AL154">
        <v>2.99</v>
      </c>
      <c r="AM154" s="3">
        <v>1</v>
      </c>
    </row>
    <row r="155" spans="1:39" x14ac:dyDescent="0.25">
      <c r="A155">
        <v>425</v>
      </c>
      <c r="B155" s="3">
        <v>1</v>
      </c>
      <c r="C155">
        <v>15</v>
      </c>
      <c r="D155" s="3">
        <v>0</v>
      </c>
      <c r="E155">
        <v>83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5.98</v>
      </c>
      <c r="R155">
        <v>2.75</v>
      </c>
      <c r="S155">
        <v>338</v>
      </c>
      <c r="T155">
        <v>19.739999999999998</v>
      </c>
      <c r="U155">
        <v>107</v>
      </c>
      <c r="V155">
        <v>21.8</v>
      </c>
      <c r="W155">
        <v>8.4070000000000006E-2</v>
      </c>
      <c r="X155">
        <v>0.55640000000000001</v>
      </c>
      <c r="Y155">
        <v>7.1059999999999999</v>
      </c>
      <c r="Z155">
        <v>2.6720000000000002</v>
      </c>
      <c r="AA155">
        <v>226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>
        <v>1.22</v>
      </c>
      <c r="AL155">
        <v>0.7</v>
      </c>
      <c r="AM155" s="3">
        <v>0</v>
      </c>
    </row>
    <row r="156" spans="1:39" x14ac:dyDescent="0.25">
      <c r="A156">
        <v>670</v>
      </c>
      <c r="B156" s="3">
        <v>1</v>
      </c>
      <c r="C156">
        <v>17</v>
      </c>
      <c r="D156" s="3">
        <v>0</v>
      </c>
      <c r="E156">
        <v>104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16.47</v>
      </c>
      <c r="R156">
        <v>28.99</v>
      </c>
      <c r="S156">
        <v>242</v>
      </c>
      <c r="T156">
        <v>12.74</v>
      </c>
      <c r="U156">
        <v>88</v>
      </c>
      <c r="V156">
        <v>25.89</v>
      </c>
      <c r="W156">
        <v>0.24</v>
      </c>
      <c r="X156">
        <v>0.54</v>
      </c>
      <c r="Y156">
        <v>5.1139999999999999</v>
      </c>
      <c r="Z156">
        <v>2.1859999999999999</v>
      </c>
      <c r="AA156">
        <v>368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>
        <v>3</v>
      </c>
      <c r="AL156">
        <v>2.23</v>
      </c>
      <c r="AM156" s="3">
        <v>0</v>
      </c>
    </row>
    <row r="157" spans="1:39" x14ac:dyDescent="0.25">
      <c r="A157">
        <v>772</v>
      </c>
      <c r="B157" s="3">
        <v>1</v>
      </c>
      <c r="C157">
        <v>55</v>
      </c>
      <c r="D157" s="3">
        <v>1</v>
      </c>
      <c r="E157">
        <v>60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1</v>
      </c>
      <c r="P157">
        <v>1</v>
      </c>
      <c r="Q157">
        <v>5.9682000000000004</v>
      </c>
      <c r="R157">
        <v>1.6112</v>
      </c>
      <c r="S157">
        <v>233.5</v>
      </c>
      <c r="T157">
        <v>12.82</v>
      </c>
      <c r="U157">
        <v>28.35</v>
      </c>
      <c r="V157">
        <v>0.90600000000000003</v>
      </c>
      <c r="W157">
        <v>0.53339999999999999</v>
      </c>
      <c r="X157">
        <v>0.74370000000000003</v>
      </c>
      <c r="Y157">
        <v>4.12</v>
      </c>
      <c r="Z157">
        <v>0.82130000000000003</v>
      </c>
      <c r="AA157">
        <v>199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1</v>
      </c>
      <c r="AI157" s="3">
        <v>0</v>
      </c>
      <c r="AJ157" s="3">
        <v>0</v>
      </c>
      <c r="AK157">
        <v>2.7168000000000001</v>
      </c>
      <c r="AL157">
        <v>3.83</v>
      </c>
      <c r="AM157" s="3">
        <v>0</v>
      </c>
    </row>
    <row r="158" spans="1:39" x14ac:dyDescent="0.25">
      <c r="A158">
        <v>705</v>
      </c>
      <c r="B158" s="3">
        <v>0</v>
      </c>
      <c r="C158">
        <v>62</v>
      </c>
      <c r="D158" s="3">
        <v>1</v>
      </c>
      <c r="E158">
        <v>87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5.3849</v>
      </c>
      <c r="R158">
        <v>1.8129999999999999</v>
      </c>
      <c r="S158">
        <v>204.16</v>
      </c>
      <c r="T158">
        <v>13.092000000000001</v>
      </c>
      <c r="U158">
        <v>39.61</v>
      </c>
      <c r="V158">
        <v>8.1720000000000006</v>
      </c>
      <c r="W158">
        <v>0.18909999999999999</v>
      </c>
      <c r="X158">
        <v>0.7198</v>
      </c>
      <c r="Y158">
        <v>5.23</v>
      </c>
      <c r="Z158">
        <v>0.89</v>
      </c>
      <c r="AA158">
        <v>177</v>
      </c>
      <c r="AB158" s="3">
        <v>1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>
        <v>2.7768000000000002</v>
      </c>
      <c r="AL158">
        <v>4.6500000000000004</v>
      </c>
      <c r="AM158" s="3">
        <v>1</v>
      </c>
    </row>
    <row r="159" spans="1:39" x14ac:dyDescent="0.25">
      <c r="A159">
        <v>763</v>
      </c>
      <c r="B159" s="3">
        <v>1</v>
      </c>
      <c r="C159">
        <v>39</v>
      </c>
      <c r="D159" s="3">
        <v>1</v>
      </c>
      <c r="E159">
        <v>73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  <c r="P159">
        <v>1</v>
      </c>
      <c r="Q159">
        <v>5.7659000000000002</v>
      </c>
      <c r="R159">
        <v>1.6752</v>
      </c>
      <c r="S159">
        <v>236.86</v>
      </c>
      <c r="T159">
        <v>11.45</v>
      </c>
      <c r="U159">
        <v>26.36</v>
      </c>
      <c r="V159">
        <v>0.92410000000000003</v>
      </c>
      <c r="W159">
        <v>0.51759999999999995</v>
      </c>
      <c r="X159">
        <v>0.71309999999999996</v>
      </c>
      <c r="Y159">
        <v>4.0199999999999996</v>
      </c>
      <c r="Z159">
        <v>0.88449999999999995</v>
      </c>
      <c r="AA159">
        <v>186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1</v>
      </c>
      <c r="AI159" s="3">
        <v>0</v>
      </c>
      <c r="AJ159" s="3">
        <v>0</v>
      </c>
      <c r="AK159">
        <v>2.8809</v>
      </c>
      <c r="AL159">
        <v>4.0199999999999996</v>
      </c>
      <c r="AM159" s="3">
        <v>0</v>
      </c>
    </row>
    <row r="160" spans="1:39" x14ac:dyDescent="0.25">
      <c r="A160">
        <v>717</v>
      </c>
      <c r="B160" s="3">
        <v>0</v>
      </c>
      <c r="C160">
        <v>63</v>
      </c>
      <c r="D160" s="3">
        <v>1</v>
      </c>
      <c r="E160">
        <v>95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5.7927</v>
      </c>
      <c r="R160">
        <v>1.056</v>
      </c>
      <c r="S160">
        <v>215.6</v>
      </c>
      <c r="T160">
        <v>17.638999999999999</v>
      </c>
      <c r="U160">
        <v>36.07</v>
      </c>
      <c r="V160">
        <v>8.0609999999999999</v>
      </c>
      <c r="W160">
        <v>0.13539999999999999</v>
      </c>
      <c r="X160">
        <v>0.88049999999999995</v>
      </c>
      <c r="Y160">
        <v>3.71</v>
      </c>
      <c r="Z160">
        <v>0.53</v>
      </c>
      <c r="AA160">
        <v>191</v>
      </c>
      <c r="AB160" s="3">
        <v>1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>
        <v>2.9062000000000001</v>
      </c>
      <c r="AL160">
        <v>4.3899999999999997</v>
      </c>
      <c r="AM160" s="3">
        <v>1</v>
      </c>
    </row>
    <row r="161" spans="1:39" x14ac:dyDescent="0.25">
      <c r="A161">
        <v>651</v>
      </c>
      <c r="B161" s="3">
        <v>1</v>
      </c>
      <c r="C161">
        <v>15</v>
      </c>
      <c r="D161" s="3">
        <v>0</v>
      </c>
      <c r="E161">
        <v>114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11.45</v>
      </c>
      <c r="R161">
        <v>27.78</v>
      </c>
      <c r="S161">
        <v>243</v>
      </c>
      <c r="T161">
        <v>16.68</v>
      </c>
      <c r="U161">
        <v>106</v>
      </c>
      <c r="V161">
        <v>24.07</v>
      </c>
      <c r="W161">
        <v>0.13</v>
      </c>
      <c r="X161">
        <v>0.19</v>
      </c>
      <c r="Y161">
        <v>5.798</v>
      </c>
      <c r="Z161">
        <v>2.1040000000000001</v>
      </c>
      <c r="AA161">
        <v>329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>
        <v>1.88</v>
      </c>
      <c r="AL161">
        <v>1.85</v>
      </c>
      <c r="AM161" s="3">
        <v>0</v>
      </c>
    </row>
    <row r="162" spans="1:39" x14ac:dyDescent="0.25">
      <c r="A162">
        <v>748</v>
      </c>
      <c r="B162" s="3">
        <v>1</v>
      </c>
      <c r="C162">
        <v>30</v>
      </c>
      <c r="D162" s="3">
        <v>1</v>
      </c>
      <c r="E162">
        <v>64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1</v>
      </c>
      <c r="P162">
        <v>1</v>
      </c>
      <c r="Q162">
        <v>4.8186</v>
      </c>
      <c r="R162">
        <v>1.7102999999999999</v>
      </c>
      <c r="S162">
        <v>295.39</v>
      </c>
      <c r="T162">
        <v>16.88</v>
      </c>
      <c r="U162">
        <v>35.950000000000003</v>
      </c>
      <c r="V162">
        <v>0.84860000000000002</v>
      </c>
      <c r="W162">
        <v>0.51690000000000003</v>
      </c>
      <c r="X162">
        <v>0.74970000000000003</v>
      </c>
      <c r="Y162">
        <v>4.24</v>
      </c>
      <c r="Z162">
        <v>0.83250000000000002</v>
      </c>
      <c r="AA162">
        <v>160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1</v>
      </c>
      <c r="AI162" s="3">
        <v>0</v>
      </c>
      <c r="AJ162" s="3">
        <v>0</v>
      </c>
      <c r="AK162">
        <v>2.5293999999999999</v>
      </c>
      <c r="AL162">
        <v>3.58</v>
      </c>
      <c r="AM162" s="3">
        <v>0</v>
      </c>
    </row>
    <row r="163" spans="1:39" x14ac:dyDescent="0.25">
      <c r="A163">
        <v>587</v>
      </c>
      <c r="B163" s="3">
        <v>0</v>
      </c>
      <c r="C163">
        <v>42</v>
      </c>
      <c r="D163" s="3">
        <v>1</v>
      </c>
      <c r="E163">
        <v>86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4.4114000000000004</v>
      </c>
      <c r="R163">
        <v>1.1423000000000001</v>
      </c>
      <c r="S163">
        <v>249.7</v>
      </c>
      <c r="T163">
        <v>12.49</v>
      </c>
      <c r="U163">
        <v>32.15</v>
      </c>
      <c r="V163">
        <v>8.0950000000000006</v>
      </c>
      <c r="W163">
        <v>0.16250000000000001</v>
      </c>
      <c r="X163">
        <v>0.50900000000000001</v>
      </c>
      <c r="Y163">
        <v>5.1013000000000002</v>
      </c>
      <c r="Z163">
        <v>2.2010999999999998</v>
      </c>
      <c r="AA163">
        <v>247</v>
      </c>
      <c r="AB163" s="3">
        <v>0</v>
      </c>
      <c r="AC163" s="3">
        <v>0</v>
      </c>
      <c r="AD163" s="3">
        <v>0</v>
      </c>
      <c r="AE163" s="3">
        <v>1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>
        <v>2.9014000000000002</v>
      </c>
      <c r="AL163">
        <v>3.27</v>
      </c>
      <c r="AM163" s="3">
        <v>1</v>
      </c>
    </row>
    <row r="164" spans="1:39" x14ac:dyDescent="0.25">
      <c r="A164">
        <v>317</v>
      </c>
      <c r="B164" s="3">
        <v>1</v>
      </c>
      <c r="C164">
        <v>22</v>
      </c>
      <c r="D164" s="3">
        <v>0</v>
      </c>
      <c r="E164">
        <v>114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5.7</v>
      </c>
      <c r="R164">
        <v>1.86</v>
      </c>
      <c r="S164">
        <v>247</v>
      </c>
      <c r="T164">
        <v>17.600000000000001</v>
      </c>
      <c r="U164">
        <v>104</v>
      </c>
      <c r="V164">
        <v>21.3</v>
      </c>
      <c r="W164">
        <v>7.6600000000000001E-2</v>
      </c>
      <c r="X164">
        <v>0.24</v>
      </c>
      <c r="Y164">
        <v>4.7</v>
      </c>
      <c r="Z164">
        <v>2.8037000000000001</v>
      </c>
      <c r="AA164">
        <v>206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>
        <v>2.31</v>
      </c>
      <c r="AL164">
        <v>1.05</v>
      </c>
      <c r="AM164" s="3">
        <v>0</v>
      </c>
    </row>
    <row r="165" spans="1:39" x14ac:dyDescent="0.25">
      <c r="A165">
        <v>453</v>
      </c>
      <c r="B165" s="3">
        <v>1</v>
      </c>
      <c r="C165">
        <v>55</v>
      </c>
      <c r="D165" s="3">
        <v>1</v>
      </c>
      <c r="E165">
        <v>81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3.12</v>
      </c>
      <c r="R165">
        <v>1.47</v>
      </c>
      <c r="S165">
        <v>288</v>
      </c>
      <c r="T165">
        <v>14.481999999999999</v>
      </c>
      <c r="U165">
        <v>33.68</v>
      </c>
      <c r="V165">
        <v>8.2889999999999997</v>
      </c>
      <c r="W165">
        <v>0.11700000000000001</v>
      </c>
      <c r="X165">
        <v>0.435</v>
      </c>
      <c r="Y165">
        <v>2.61</v>
      </c>
      <c r="Z165">
        <v>0.56000000000000005</v>
      </c>
      <c r="AA165">
        <v>137</v>
      </c>
      <c r="AB165" s="3">
        <v>1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>
        <v>2.33</v>
      </c>
      <c r="AL165">
        <v>2.6</v>
      </c>
      <c r="AM165" s="3">
        <v>1</v>
      </c>
    </row>
    <row r="166" spans="1:39" x14ac:dyDescent="0.25">
      <c r="A166">
        <v>354</v>
      </c>
      <c r="B166" s="3">
        <v>1</v>
      </c>
      <c r="C166">
        <v>24</v>
      </c>
      <c r="D166" s="3">
        <v>0</v>
      </c>
      <c r="E166">
        <v>98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5.0999999999999996</v>
      </c>
      <c r="R166">
        <v>2.09</v>
      </c>
      <c r="S166">
        <v>219</v>
      </c>
      <c r="T166">
        <v>13.5</v>
      </c>
      <c r="U166">
        <v>115</v>
      </c>
      <c r="V166">
        <v>21.29</v>
      </c>
      <c r="W166">
        <v>8.6800000000000002E-2</v>
      </c>
      <c r="X166">
        <v>0.28000000000000003</v>
      </c>
      <c r="Y166">
        <v>4</v>
      </c>
      <c r="Z166">
        <v>2.2151999999999998</v>
      </c>
      <c r="AA166">
        <v>226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>
        <v>2.31</v>
      </c>
      <c r="AL166">
        <v>0.98</v>
      </c>
      <c r="AM166" s="3">
        <v>0</v>
      </c>
    </row>
    <row r="167" spans="1:39" x14ac:dyDescent="0.25">
      <c r="A167">
        <v>155</v>
      </c>
      <c r="B167" s="3">
        <v>0</v>
      </c>
      <c r="C167">
        <v>7</v>
      </c>
      <c r="D167" s="3">
        <v>0</v>
      </c>
      <c r="E167">
        <v>100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15.3</v>
      </c>
      <c r="R167">
        <v>8.8800000000000008</v>
      </c>
      <c r="S167">
        <v>10.65</v>
      </c>
      <c r="T167">
        <v>12.4</v>
      </c>
      <c r="U167">
        <v>79.16</v>
      </c>
      <c r="V167">
        <v>37.090000000000003</v>
      </c>
      <c r="W167">
        <v>0.19</v>
      </c>
      <c r="X167">
        <v>0.35</v>
      </c>
      <c r="Y167">
        <v>18.600000000000001</v>
      </c>
      <c r="Z167">
        <v>13.38</v>
      </c>
      <c r="AA167">
        <v>230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>
        <v>3.01</v>
      </c>
      <c r="AL167">
        <v>0.13</v>
      </c>
      <c r="AM167" s="3">
        <v>0</v>
      </c>
    </row>
    <row r="168" spans="1:39" x14ac:dyDescent="0.25">
      <c r="A168">
        <v>825</v>
      </c>
      <c r="B168" s="3">
        <v>1</v>
      </c>
      <c r="C168">
        <v>43</v>
      </c>
      <c r="D168" s="3">
        <v>1</v>
      </c>
      <c r="E168">
        <v>76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1</v>
      </c>
      <c r="Q168">
        <v>5.2965999999999998</v>
      </c>
      <c r="R168">
        <v>1.5104</v>
      </c>
      <c r="S168">
        <v>228.51</v>
      </c>
      <c r="T168">
        <v>18.22</v>
      </c>
      <c r="U168">
        <v>26.32</v>
      </c>
      <c r="V168">
        <v>0.9496</v>
      </c>
      <c r="W168">
        <v>0.49859999999999999</v>
      </c>
      <c r="X168">
        <v>0.83750000000000002</v>
      </c>
      <c r="Y168">
        <v>3.76</v>
      </c>
      <c r="Z168">
        <v>0.87419999999999998</v>
      </c>
      <c r="AA168">
        <v>173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1</v>
      </c>
      <c r="AI168" s="3">
        <v>0</v>
      </c>
      <c r="AJ168" s="3">
        <v>0</v>
      </c>
      <c r="AK168">
        <v>2.7561</v>
      </c>
      <c r="AL168">
        <v>3.95</v>
      </c>
      <c r="AM168" s="3">
        <v>0</v>
      </c>
    </row>
    <row r="169" spans="1:39" x14ac:dyDescent="0.25">
      <c r="A169">
        <v>564</v>
      </c>
      <c r="B169" s="3">
        <v>0</v>
      </c>
      <c r="C169">
        <v>42</v>
      </c>
      <c r="D169" s="3">
        <v>1</v>
      </c>
      <c r="E169">
        <v>82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4.8849999999999998</v>
      </c>
      <c r="R169">
        <v>1.6007</v>
      </c>
      <c r="S169">
        <v>269.8</v>
      </c>
      <c r="T169">
        <v>14.231999999999999</v>
      </c>
      <c r="U169">
        <v>32.29</v>
      </c>
      <c r="V169">
        <v>8.875</v>
      </c>
      <c r="W169">
        <v>0.18820000000000001</v>
      </c>
      <c r="X169">
        <v>0.40799999999999997</v>
      </c>
      <c r="Y169">
        <v>4.3503999999999996</v>
      </c>
      <c r="Z169">
        <v>1.4381999999999999</v>
      </c>
      <c r="AA169">
        <v>240</v>
      </c>
      <c r="AB169" s="3">
        <v>0</v>
      </c>
      <c r="AC169" s="3">
        <v>0</v>
      </c>
      <c r="AD169" s="3">
        <v>0</v>
      </c>
      <c r="AE169" s="3">
        <v>1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>
        <v>3.1021999999999998</v>
      </c>
      <c r="AL169">
        <v>2.86</v>
      </c>
      <c r="AM169" s="3">
        <v>1</v>
      </c>
    </row>
    <row r="170" spans="1:39" x14ac:dyDescent="0.25">
      <c r="A170">
        <v>405</v>
      </c>
      <c r="B170" s="3">
        <v>1</v>
      </c>
      <c r="C170">
        <v>52</v>
      </c>
      <c r="D170" s="3">
        <v>1</v>
      </c>
      <c r="E170">
        <v>80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3.55</v>
      </c>
      <c r="R170">
        <v>1.87</v>
      </c>
      <c r="S170">
        <v>222</v>
      </c>
      <c r="T170">
        <v>15.978999999999999</v>
      </c>
      <c r="U170">
        <v>38.6</v>
      </c>
      <c r="V170">
        <v>8.9440000000000008</v>
      </c>
      <c r="W170">
        <v>0.13300000000000001</v>
      </c>
      <c r="X170">
        <v>0.41799999999999998</v>
      </c>
      <c r="Y170">
        <v>2.0099999999999998</v>
      </c>
      <c r="Z170">
        <v>1</v>
      </c>
      <c r="AA170">
        <v>140</v>
      </c>
      <c r="AB170" s="3">
        <v>1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>
        <v>1.87</v>
      </c>
      <c r="AL170">
        <v>3.23</v>
      </c>
      <c r="AM170" s="3">
        <v>1</v>
      </c>
    </row>
    <row r="171" spans="1:39" x14ac:dyDescent="0.25">
      <c r="A171">
        <v>508</v>
      </c>
      <c r="B171" s="3">
        <v>0</v>
      </c>
      <c r="C171">
        <v>42</v>
      </c>
      <c r="D171" s="3">
        <v>1</v>
      </c>
      <c r="E171">
        <v>80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4.1932</v>
      </c>
      <c r="R171">
        <v>1.6613</v>
      </c>
      <c r="S171">
        <v>229.1</v>
      </c>
      <c r="T171">
        <v>12.587999999999999</v>
      </c>
      <c r="U171">
        <v>33.86</v>
      </c>
      <c r="V171">
        <v>8.6509999999999998</v>
      </c>
      <c r="W171">
        <v>0.1757</v>
      </c>
      <c r="X171">
        <v>0.48599999999999999</v>
      </c>
      <c r="Y171">
        <v>5.5010000000000003</v>
      </c>
      <c r="Z171">
        <v>1.6684000000000001</v>
      </c>
      <c r="AA171">
        <v>232</v>
      </c>
      <c r="AB171" s="3">
        <v>0</v>
      </c>
      <c r="AC171" s="3">
        <v>0</v>
      </c>
      <c r="AD171" s="3">
        <v>0</v>
      </c>
      <c r="AE171" s="3">
        <v>1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>
        <v>2.1686999999999999</v>
      </c>
      <c r="AL171">
        <v>2.62</v>
      </c>
      <c r="AM171" s="3">
        <v>1</v>
      </c>
    </row>
    <row r="172" spans="1:39" x14ac:dyDescent="0.25">
      <c r="A172">
        <v>689</v>
      </c>
      <c r="B172" s="3">
        <v>1</v>
      </c>
      <c r="C172">
        <v>17</v>
      </c>
      <c r="D172" s="3">
        <v>0</v>
      </c>
      <c r="E172">
        <v>89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17.440000000000001</v>
      </c>
      <c r="R172">
        <v>26.97</v>
      </c>
      <c r="S172">
        <v>226</v>
      </c>
      <c r="T172">
        <v>14.02</v>
      </c>
      <c r="U172">
        <v>81</v>
      </c>
      <c r="V172">
        <v>21.16</v>
      </c>
      <c r="W172">
        <v>0.12</v>
      </c>
      <c r="X172">
        <v>0.92</v>
      </c>
      <c r="Y172">
        <v>5.5469999999999997</v>
      </c>
      <c r="Z172">
        <v>2.9670000000000001</v>
      </c>
      <c r="AA172">
        <v>321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>
        <v>2.14</v>
      </c>
      <c r="AL172">
        <v>1.56</v>
      </c>
      <c r="AM172" s="3">
        <v>0</v>
      </c>
    </row>
    <row r="173" spans="1:39" x14ac:dyDescent="0.25">
      <c r="A173">
        <v>794</v>
      </c>
      <c r="B173" s="3">
        <v>1</v>
      </c>
      <c r="C173">
        <v>36</v>
      </c>
      <c r="D173" s="3">
        <v>1</v>
      </c>
      <c r="E173">
        <v>75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1</v>
      </c>
      <c r="Q173">
        <v>4.6246</v>
      </c>
      <c r="R173">
        <v>1.7685</v>
      </c>
      <c r="S173">
        <v>293.54000000000002</v>
      </c>
      <c r="T173">
        <v>16.66</v>
      </c>
      <c r="U173">
        <v>40.06</v>
      </c>
      <c r="V173">
        <v>0.88019999999999998</v>
      </c>
      <c r="W173">
        <v>0.51139999999999997</v>
      </c>
      <c r="X173">
        <v>0.69530000000000003</v>
      </c>
      <c r="Y173">
        <v>3.58</v>
      </c>
      <c r="Z173">
        <v>0.9214</v>
      </c>
      <c r="AA173">
        <v>176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1</v>
      </c>
      <c r="AI173" s="3">
        <v>0</v>
      </c>
      <c r="AJ173" s="3">
        <v>0</v>
      </c>
      <c r="AK173">
        <v>2.7738</v>
      </c>
      <c r="AL173">
        <v>3.08</v>
      </c>
      <c r="AM173" s="3">
        <v>0</v>
      </c>
    </row>
    <row r="174" spans="1:39" x14ac:dyDescent="0.25">
      <c r="A174">
        <v>719</v>
      </c>
      <c r="B174" s="3">
        <v>0</v>
      </c>
      <c r="C174">
        <v>70</v>
      </c>
      <c r="D174" s="3">
        <v>1</v>
      </c>
      <c r="E174">
        <v>80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5.6017000000000001</v>
      </c>
      <c r="R174">
        <v>1.369</v>
      </c>
      <c r="S174">
        <v>257.17</v>
      </c>
      <c r="T174">
        <v>18.132000000000001</v>
      </c>
      <c r="U174">
        <v>31.22</v>
      </c>
      <c r="V174">
        <v>7.6239999999999997</v>
      </c>
      <c r="W174">
        <v>0.1966</v>
      </c>
      <c r="X174">
        <v>0.70409999999999995</v>
      </c>
      <c r="Y174">
        <v>3.58</v>
      </c>
      <c r="Z174">
        <v>0.72</v>
      </c>
      <c r="AA174">
        <v>185</v>
      </c>
      <c r="AB174" s="3">
        <v>1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>
        <v>2.8868999999999998</v>
      </c>
      <c r="AL174">
        <v>3.5</v>
      </c>
      <c r="AM174" s="3">
        <v>1</v>
      </c>
    </row>
    <row r="175" spans="1:39" x14ac:dyDescent="0.25">
      <c r="A175">
        <v>247</v>
      </c>
      <c r="B175" s="3">
        <v>1</v>
      </c>
      <c r="C175">
        <v>36</v>
      </c>
      <c r="D175" s="3">
        <v>1</v>
      </c>
      <c r="E175">
        <v>97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7.89</v>
      </c>
      <c r="R175">
        <v>2.6</v>
      </c>
      <c r="S175">
        <v>374</v>
      </c>
      <c r="T175">
        <v>10</v>
      </c>
      <c r="U175">
        <v>138</v>
      </c>
      <c r="V175">
        <v>8.5</v>
      </c>
      <c r="W175">
        <v>0.02</v>
      </c>
      <c r="X175">
        <v>1.54</v>
      </c>
      <c r="Y175">
        <v>7.3403</v>
      </c>
      <c r="Z175">
        <v>2.2423000000000002</v>
      </c>
      <c r="AA175">
        <v>239</v>
      </c>
      <c r="AB175" s="3">
        <v>1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>
        <v>4.6100000000000003</v>
      </c>
      <c r="AL175">
        <v>1.87</v>
      </c>
      <c r="AM175" s="3">
        <v>1</v>
      </c>
    </row>
    <row r="176" spans="1:39" x14ac:dyDescent="0.25">
      <c r="A176">
        <v>674</v>
      </c>
      <c r="B176" s="3">
        <v>1</v>
      </c>
      <c r="C176">
        <v>11</v>
      </c>
      <c r="D176" s="3">
        <v>0</v>
      </c>
      <c r="E176">
        <v>90</v>
      </c>
      <c r="F176">
        <v>0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12.45</v>
      </c>
      <c r="R176">
        <v>27.88</v>
      </c>
      <c r="S176">
        <v>204</v>
      </c>
      <c r="T176">
        <v>15.69</v>
      </c>
      <c r="U176">
        <v>95</v>
      </c>
      <c r="V176">
        <v>24.06</v>
      </c>
      <c r="W176">
        <v>0.12</v>
      </c>
      <c r="X176">
        <v>0.53</v>
      </c>
      <c r="Y176">
        <v>5.5</v>
      </c>
      <c r="Z176">
        <v>2.0649999999999999</v>
      </c>
      <c r="AA176">
        <v>347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>
        <v>2.2599999999999998</v>
      </c>
      <c r="AL176">
        <v>2</v>
      </c>
      <c r="AM176" s="3">
        <v>0</v>
      </c>
    </row>
    <row r="177" spans="1:39" x14ac:dyDescent="0.25">
      <c r="A177">
        <v>764</v>
      </c>
      <c r="B177" s="3">
        <v>1</v>
      </c>
      <c r="C177">
        <v>45</v>
      </c>
      <c r="D177" s="3">
        <v>1</v>
      </c>
      <c r="E177">
        <v>64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4.9276999999999997</v>
      </c>
      <c r="R177">
        <v>1.6807000000000001</v>
      </c>
      <c r="S177">
        <v>260.91000000000003</v>
      </c>
      <c r="T177">
        <v>18.71</v>
      </c>
      <c r="U177">
        <v>35.11</v>
      </c>
      <c r="V177">
        <v>0.87170000000000003</v>
      </c>
      <c r="W177">
        <v>0.51419999999999999</v>
      </c>
      <c r="X177">
        <v>0.84289999999999998</v>
      </c>
      <c r="Y177">
        <v>4.03</v>
      </c>
      <c r="Z177">
        <v>0.86480000000000001</v>
      </c>
      <c r="AA177">
        <v>150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1</v>
      </c>
      <c r="AI177" s="3">
        <v>0</v>
      </c>
      <c r="AJ177" s="3">
        <v>0</v>
      </c>
      <c r="AK177">
        <v>2.7610999999999999</v>
      </c>
      <c r="AL177">
        <v>3.31</v>
      </c>
      <c r="AM177" s="3">
        <v>0</v>
      </c>
    </row>
    <row r="178" spans="1:39" x14ac:dyDescent="0.25">
      <c r="A178">
        <v>339</v>
      </c>
      <c r="B178" s="3">
        <v>1</v>
      </c>
      <c r="C178">
        <v>15</v>
      </c>
      <c r="D178" s="3">
        <v>0</v>
      </c>
      <c r="E178">
        <v>100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4.5999999999999996</v>
      </c>
      <c r="R178">
        <v>2.2000000000000002</v>
      </c>
      <c r="S178">
        <v>273</v>
      </c>
      <c r="T178">
        <v>14.1</v>
      </c>
      <c r="U178">
        <v>99</v>
      </c>
      <c r="V178">
        <v>23.82</v>
      </c>
      <c r="W178">
        <v>8.9700000000000002E-2</v>
      </c>
      <c r="X178">
        <v>0.26</v>
      </c>
      <c r="Y178">
        <v>3.3</v>
      </c>
      <c r="Z178">
        <v>2.6738</v>
      </c>
      <c r="AA178">
        <v>225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>
        <v>2.46</v>
      </c>
      <c r="AL178">
        <v>1.38</v>
      </c>
      <c r="AM178" s="3">
        <v>0</v>
      </c>
    </row>
    <row r="179" spans="1:39" x14ac:dyDescent="0.25">
      <c r="A179">
        <v>410</v>
      </c>
      <c r="B179" s="3">
        <v>1</v>
      </c>
      <c r="C179">
        <v>25</v>
      </c>
      <c r="D179" s="3">
        <v>0</v>
      </c>
      <c r="E179">
        <v>111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5.26</v>
      </c>
      <c r="R179">
        <v>3.05</v>
      </c>
      <c r="S179">
        <v>373</v>
      </c>
      <c r="T179">
        <v>24.23</v>
      </c>
      <c r="U179">
        <v>50</v>
      </c>
      <c r="V179">
        <v>23.74</v>
      </c>
      <c r="W179">
        <v>7.6560000000000003E-2</v>
      </c>
      <c r="X179">
        <v>0.61950000000000005</v>
      </c>
      <c r="Y179">
        <v>5.6840000000000002</v>
      </c>
      <c r="Z179">
        <v>1.7370000000000001</v>
      </c>
      <c r="AA179">
        <v>215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>
        <v>1.2509999999999999</v>
      </c>
      <c r="AL179">
        <v>0.43</v>
      </c>
      <c r="AM179" s="3">
        <v>0</v>
      </c>
    </row>
    <row r="180" spans="1:39" x14ac:dyDescent="0.25">
      <c r="A180">
        <v>491</v>
      </c>
      <c r="B180" s="3">
        <v>1</v>
      </c>
      <c r="C180">
        <v>60</v>
      </c>
      <c r="D180" s="3">
        <v>1</v>
      </c>
      <c r="E180">
        <v>70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3.79</v>
      </c>
      <c r="R180">
        <v>1.9</v>
      </c>
      <c r="S180">
        <v>229</v>
      </c>
      <c r="T180">
        <v>12.444000000000001</v>
      </c>
      <c r="U180">
        <v>37.36</v>
      </c>
      <c r="V180">
        <v>8.0150000000000006</v>
      </c>
      <c r="W180">
        <v>0.12</v>
      </c>
      <c r="X180">
        <v>0.47399999999999998</v>
      </c>
      <c r="Y180">
        <v>1.81</v>
      </c>
      <c r="Z180">
        <v>1.1599999999999999</v>
      </c>
      <c r="AA180">
        <v>145</v>
      </c>
      <c r="AB180" s="3">
        <v>1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>
        <v>1.29</v>
      </c>
      <c r="AL180">
        <v>3.4</v>
      </c>
      <c r="AM180" s="3">
        <v>1</v>
      </c>
    </row>
    <row r="181" spans="1:39" x14ac:dyDescent="0.25">
      <c r="A181">
        <v>85</v>
      </c>
      <c r="B181" s="3">
        <v>0</v>
      </c>
      <c r="C181">
        <v>3</v>
      </c>
      <c r="D181" s="3">
        <v>0</v>
      </c>
      <c r="E181">
        <v>109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10.63</v>
      </c>
      <c r="R181">
        <v>8.5399999999999991</v>
      </c>
      <c r="S181">
        <v>10.119999999999999</v>
      </c>
      <c r="T181">
        <v>10.4</v>
      </c>
      <c r="U181">
        <v>79.569999999999993</v>
      </c>
      <c r="V181">
        <v>37.97</v>
      </c>
      <c r="W181">
        <v>0.23</v>
      </c>
      <c r="X181">
        <v>0.11</v>
      </c>
      <c r="Y181">
        <v>20.5</v>
      </c>
      <c r="Z181">
        <v>13.94</v>
      </c>
      <c r="AA181">
        <v>227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>
        <v>1.89</v>
      </c>
      <c r="AL181">
        <v>0.66</v>
      </c>
      <c r="AM181" s="3">
        <v>0</v>
      </c>
    </row>
    <row r="182" spans="1:39" x14ac:dyDescent="0.25">
      <c r="A182">
        <v>291</v>
      </c>
      <c r="B182" s="3">
        <v>1</v>
      </c>
      <c r="C182">
        <v>44</v>
      </c>
      <c r="D182" s="3">
        <v>1</v>
      </c>
      <c r="E182">
        <v>109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7.27</v>
      </c>
      <c r="R182">
        <v>2.4700000000000002</v>
      </c>
      <c r="S182">
        <v>360</v>
      </c>
      <c r="T182">
        <v>19</v>
      </c>
      <c r="U182">
        <v>122</v>
      </c>
      <c r="V182">
        <v>9.8000000000000007</v>
      </c>
      <c r="W182">
        <v>0.08</v>
      </c>
      <c r="X182">
        <v>1.39</v>
      </c>
      <c r="Y182">
        <v>6.9063999999999997</v>
      </c>
      <c r="Z182">
        <v>2.202</v>
      </c>
      <c r="AA182">
        <v>240</v>
      </c>
      <c r="AB182" s="3">
        <v>1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>
        <v>4.75</v>
      </c>
      <c r="AL182">
        <v>2.17</v>
      </c>
      <c r="AM182" s="3">
        <v>1</v>
      </c>
    </row>
    <row r="183" spans="1:39" x14ac:dyDescent="0.25">
      <c r="A183">
        <v>199</v>
      </c>
      <c r="B183" s="3">
        <v>1</v>
      </c>
      <c r="C183">
        <v>54</v>
      </c>
      <c r="D183" s="3">
        <v>0</v>
      </c>
      <c r="E183">
        <v>92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7.5</v>
      </c>
      <c r="R183">
        <v>1.81</v>
      </c>
      <c r="S183">
        <v>207</v>
      </c>
      <c r="T183">
        <v>2.6</v>
      </c>
      <c r="U183">
        <v>88</v>
      </c>
      <c r="V183">
        <v>14.7</v>
      </c>
      <c r="W183">
        <v>0.25</v>
      </c>
      <c r="X183">
        <v>0.92</v>
      </c>
      <c r="Y183">
        <v>4.41</v>
      </c>
      <c r="Z183">
        <v>1.03</v>
      </c>
      <c r="AA183">
        <v>162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>
        <v>4.93</v>
      </c>
      <c r="AL183">
        <v>4.05</v>
      </c>
      <c r="AM183" s="3">
        <v>1</v>
      </c>
    </row>
    <row r="184" spans="1:39" x14ac:dyDescent="0.25">
      <c r="A184">
        <v>928</v>
      </c>
      <c r="B184" s="3">
        <v>1</v>
      </c>
      <c r="C184">
        <v>50</v>
      </c>
      <c r="D184" s="3">
        <v>1</v>
      </c>
      <c r="E184">
        <v>101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8</v>
      </c>
      <c r="R184">
        <v>1.1499999999999999</v>
      </c>
      <c r="S184">
        <v>189</v>
      </c>
      <c r="T184">
        <v>13.3</v>
      </c>
      <c r="U184">
        <v>41.41</v>
      </c>
      <c r="V184">
        <v>7.6369999999999996</v>
      </c>
      <c r="W184">
        <v>0.82</v>
      </c>
      <c r="X184">
        <v>0.75</v>
      </c>
      <c r="Y184">
        <v>11.87</v>
      </c>
      <c r="Z184">
        <v>2.44</v>
      </c>
      <c r="AA184">
        <v>286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>
        <v>5.35</v>
      </c>
      <c r="AL184">
        <v>2.71</v>
      </c>
      <c r="AM184" s="3">
        <v>1</v>
      </c>
    </row>
    <row r="185" spans="1:39" x14ac:dyDescent="0.25">
      <c r="A185">
        <v>784</v>
      </c>
      <c r="B185" s="3">
        <v>1</v>
      </c>
      <c r="C185">
        <v>46</v>
      </c>
      <c r="D185" s="3">
        <v>1</v>
      </c>
      <c r="E185">
        <v>60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5.4199000000000002</v>
      </c>
      <c r="R185">
        <v>1.7929999999999999</v>
      </c>
      <c r="S185">
        <v>243.93</v>
      </c>
      <c r="T185">
        <v>11.23</v>
      </c>
      <c r="U185">
        <v>36.79</v>
      </c>
      <c r="V185">
        <v>0.80310000000000004</v>
      </c>
      <c r="W185">
        <v>0.54949999999999999</v>
      </c>
      <c r="X185">
        <v>0.68620000000000003</v>
      </c>
      <c r="Y185">
        <v>4.21</v>
      </c>
      <c r="Z185">
        <v>0.92679999999999996</v>
      </c>
      <c r="AA185">
        <v>159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1</v>
      </c>
      <c r="AI185" s="3">
        <v>0</v>
      </c>
      <c r="AJ185" s="3">
        <v>0</v>
      </c>
      <c r="AK185">
        <v>2.9832999999999998</v>
      </c>
      <c r="AL185">
        <v>4.38</v>
      </c>
      <c r="AM185" s="3">
        <v>0</v>
      </c>
    </row>
    <row r="186" spans="1:39" x14ac:dyDescent="0.25">
      <c r="A186">
        <v>389</v>
      </c>
      <c r="B186" s="3">
        <v>0</v>
      </c>
      <c r="C186">
        <v>55</v>
      </c>
      <c r="D186" s="3">
        <v>1</v>
      </c>
      <c r="E186">
        <v>81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4.8</v>
      </c>
      <c r="R186">
        <v>2.58</v>
      </c>
      <c r="S186">
        <v>339</v>
      </c>
      <c r="T186">
        <v>15.01</v>
      </c>
      <c r="U186">
        <v>47.83</v>
      </c>
      <c r="V186">
        <v>8.3659999999999997</v>
      </c>
      <c r="W186">
        <v>0.01</v>
      </c>
      <c r="X186">
        <v>1.73</v>
      </c>
      <c r="Y186">
        <v>5.31</v>
      </c>
      <c r="Z186">
        <v>2.4500000000000002</v>
      </c>
      <c r="AA186">
        <v>210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>
        <v>2.79</v>
      </c>
      <c r="AL186">
        <v>2.2400000000000002</v>
      </c>
      <c r="AM186" s="3">
        <v>1</v>
      </c>
    </row>
    <row r="187" spans="1:39" x14ac:dyDescent="0.25">
      <c r="A187">
        <v>278</v>
      </c>
      <c r="B187">
        <v>1</v>
      </c>
      <c r="C187">
        <v>42</v>
      </c>
      <c r="D187">
        <v>1</v>
      </c>
      <c r="E187">
        <v>105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7.66</v>
      </c>
      <c r="R187">
        <v>2.61</v>
      </c>
      <c r="S187">
        <v>371</v>
      </c>
      <c r="T187">
        <v>18</v>
      </c>
      <c r="U187">
        <v>120</v>
      </c>
      <c r="V187">
        <v>9.6</v>
      </c>
      <c r="W187">
        <v>0.06</v>
      </c>
      <c r="X187">
        <v>1.39</v>
      </c>
      <c r="Y187">
        <v>7.1452</v>
      </c>
      <c r="Z187">
        <v>2.1962999999999999</v>
      </c>
      <c r="AA187">
        <v>247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4.88</v>
      </c>
      <c r="AL187">
        <v>1.98</v>
      </c>
      <c r="AM187">
        <v>1</v>
      </c>
    </row>
    <row r="188" spans="1:39" x14ac:dyDescent="0.25">
      <c r="A188">
        <v>573</v>
      </c>
      <c r="B188">
        <v>0</v>
      </c>
      <c r="C188">
        <v>42</v>
      </c>
      <c r="D188">
        <v>1</v>
      </c>
      <c r="E188">
        <v>73</v>
      </c>
      <c r="F188">
        <v>0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5.2148000000000003</v>
      </c>
      <c r="R188">
        <v>1.6833</v>
      </c>
      <c r="S188">
        <v>265.8</v>
      </c>
      <c r="T188">
        <v>12.247</v>
      </c>
      <c r="U188">
        <v>37.89</v>
      </c>
      <c r="V188">
        <v>8.5210000000000008</v>
      </c>
      <c r="W188">
        <v>0.1216</v>
      </c>
      <c r="X188">
        <v>0.53029999999999999</v>
      </c>
      <c r="Y188">
        <v>5.0460000000000003</v>
      </c>
      <c r="Z188">
        <v>2.1202999999999999</v>
      </c>
      <c r="AA188">
        <v>200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3.0829</v>
      </c>
      <c r="AL188">
        <v>2.63</v>
      </c>
      <c r="AM188">
        <v>1</v>
      </c>
    </row>
    <row r="189" spans="1:39" x14ac:dyDescent="0.25">
      <c r="A189">
        <v>390</v>
      </c>
      <c r="B189">
        <v>0</v>
      </c>
      <c r="C189">
        <v>66</v>
      </c>
      <c r="D189">
        <v>1</v>
      </c>
      <c r="E189">
        <v>77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5.37</v>
      </c>
      <c r="R189">
        <v>2.79</v>
      </c>
      <c r="S189">
        <v>365</v>
      </c>
      <c r="T189">
        <v>16.690000000000001</v>
      </c>
      <c r="U189">
        <v>49.98</v>
      </c>
      <c r="V189">
        <v>8.4949999999999992</v>
      </c>
      <c r="W189">
        <v>0.01</v>
      </c>
      <c r="X189">
        <v>1.68</v>
      </c>
      <c r="Y189">
        <v>4.1900000000000004</v>
      </c>
      <c r="Z189">
        <v>1.64</v>
      </c>
      <c r="AA189">
        <v>152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2.93</v>
      </c>
      <c r="AL189">
        <v>1.3</v>
      </c>
      <c r="AM189">
        <v>1</v>
      </c>
    </row>
    <row r="190" spans="1:39" x14ac:dyDescent="0.25">
      <c r="A190">
        <v>780</v>
      </c>
      <c r="B190">
        <v>1</v>
      </c>
      <c r="C190">
        <v>51</v>
      </c>
      <c r="D190">
        <v>1</v>
      </c>
      <c r="E190">
        <v>61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1</v>
      </c>
      <c r="P190">
        <v>1</v>
      </c>
      <c r="Q190">
        <v>5.9562999999999997</v>
      </c>
      <c r="R190">
        <v>1.5118</v>
      </c>
      <c r="S190">
        <v>231.19</v>
      </c>
      <c r="T190">
        <v>18.38</v>
      </c>
      <c r="U190">
        <v>40.24</v>
      </c>
      <c r="V190">
        <v>0.85219999999999996</v>
      </c>
      <c r="W190">
        <v>0.50560000000000005</v>
      </c>
      <c r="X190">
        <v>0.75770000000000004</v>
      </c>
      <c r="Y190">
        <v>4.05</v>
      </c>
      <c r="Z190">
        <v>0.83930000000000005</v>
      </c>
      <c r="AA190">
        <v>173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2.8589000000000002</v>
      </c>
      <c r="AL190">
        <v>3</v>
      </c>
      <c r="AM190">
        <v>0</v>
      </c>
    </row>
    <row r="191" spans="1:39" x14ac:dyDescent="0.25">
      <c r="A191">
        <v>687</v>
      </c>
      <c r="B191">
        <v>1</v>
      </c>
      <c r="C191">
        <v>20</v>
      </c>
      <c r="D191">
        <v>0</v>
      </c>
      <c r="E191">
        <v>86</v>
      </c>
      <c r="F191">
        <v>0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18.95</v>
      </c>
      <c r="R191">
        <v>23.47</v>
      </c>
      <c r="S191">
        <v>248</v>
      </c>
      <c r="T191">
        <v>17.72</v>
      </c>
      <c r="U191">
        <v>94</v>
      </c>
      <c r="V191">
        <v>24.36</v>
      </c>
      <c r="W191">
        <v>0.24</v>
      </c>
      <c r="X191">
        <v>0.72</v>
      </c>
      <c r="Y191">
        <v>5.0629999999999997</v>
      </c>
      <c r="Z191">
        <v>2.278</v>
      </c>
      <c r="AA191">
        <v>316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1.76</v>
      </c>
      <c r="AL191">
        <v>1.84</v>
      </c>
      <c r="AM191">
        <v>0</v>
      </c>
    </row>
    <row r="192" spans="1:39" x14ac:dyDescent="0.25">
      <c r="A192">
        <v>1042</v>
      </c>
      <c r="B192">
        <v>1</v>
      </c>
      <c r="C192">
        <v>20</v>
      </c>
      <c r="D192">
        <v>0</v>
      </c>
      <c r="E192">
        <v>73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8.1</v>
      </c>
      <c r="R192">
        <v>1.26</v>
      </c>
      <c r="S192">
        <v>259</v>
      </c>
      <c r="T192">
        <v>18.97</v>
      </c>
      <c r="U192">
        <v>115</v>
      </c>
      <c r="V192">
        <v>1</v>
      </c>
      <c r="W192">
        <v>0.52</v>
      </c>
      <c r="X192">
        <v>0.52959999999999996</v>
      </c>
      <c r="Y192">
        <v>5.9062999999999999</v>
      </c>
      <c r="Z192">
        <v>1.0145999999999999</v>
      </c>
      <c r="AA192">
        <v>253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7.87</v>
      </c>
      <c r="AL192">
        <v>4.59</v>
      </c>
      <c r="AM192">
        <v>0</v>
      </c>
    </row>
    <row r="193" spans="1:39" x14ac:dyDescent="0.25">
      <c r="A193">
        <v>615</v>
      </c>
      <c r="B193">
        <v>1</v>
      </c>
      <c r="C193">
        <v>31</v>
      </c>
      <c r="D193">
        <v>0</v>
      </c>
      <c r="E193">
        <v>79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3.15</v>
      </c>
      <c r="R193">
        <v>1</v>
      </c>
      <c r="S193">
        <v>201</v>
      </c>
      <c r="T193">
        <v>12.3</v>
      </c>
      <c r="U193">
        <v>37</v>
      </c>
      <c r="V193">
        <v>1.3460000000000001</v>
      </c>
      <c r="W193">
        <v>0.27829999999999999</v>
      </c>
      <c r="X193">
        <v>0.55000000000000004</v>
      </c>
      <c r="Y193">
        <v>3.37</v>
      </c>
      <c r="Z193">
        <v>1.22</v>
      </c>
      <c r="AA193">
        <v>193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2.29</v>
      </c>
      <c r="AL193">
        <v>2.94</v>
      </c>
      <c r="AM193">
        <v>1</v>
      </c>
    </row>
    <row r="194" spans="1:39" x14ac:dyDescent="0.25">
      <c r="A194">
        <v>939</v>
      </c>
      <c r="B194">
        <v>1</v>
      </c>
      <c r="C194">
        <v>45</v>
      </c>
      <c r="D194">
        <v>1</v>
      </c>
      <c r="E194">
        <v>116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9</v>
      </c>
      <c r="R194">
        <v>1.87</v>
      </c>
      <c r="S194">
        <v>170</v>
      </c>
      <c r="T194">
        <v>11.5</v>
      </c>
      <c r="U194">
        <v>38.36</v>
      </c>
      <c r="V194">
        <v>7.5869999999999997</v>
      </c>
      <c r="W194">
        <v>0.73</v>
      </c>
      <c r="X194">
        <v>0.45</v>
      </c>
      <c r="Y194">
        <v>19.059999999999999</v>
      </c>
      <c r="Z194">
        <v>1.2</v>
      </c>
      <c r="AA194">
        <v>269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5.49</v>
      </c>
      <c r="AL194">
        <v>2.46</v>
      </c>
      <c r="AM194">
        <v>1</v>
      </c>
    </row>
    <row r="195" spans="1:39" x14ac:dyDescent="0.25">
      <c r="A195">
        <v>819</v>
      </c>
      <c r="B195">
        <v>1</v>
      </c>
      <c r="C195">
        <v>47</v>
      </c>
      <c r="D195">
        <v>1</v>
      </c>
      <c r="E195">
        <v>76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1</v>
      </c>
      <c r="Q195">
        <v>4.6711</v>
      </c>
      <c r="R195">
        <v>1.8184</v>
      </c>
      <c r="S195">
        <v>261.17</v>
      </c>
      <c r="T195">
        <v>16.309999999999999</v>
      </c>
      <c r="U195">
        <v>36.51</v>
      </c>
      <c r="V195">
        <v>0.79949999999999999</v>
      </c>
      <c r="W195">
        <v>0.52580000000000005</v>
      </c>
      <c r="X195">
        <v>0.82520000000000004</v>
      </c>
      <c r="Y195">
        <v>3.57</v>
      </c>
      <c r="Z195">
        <v>0.89490000000000003</v>
      </c>
      <c r="AA195">
        <v>175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2.7544</v>
      </c>
      <c r="AL195">
        <v>3.88</v>
      </c>
      <c r="AM195">
        <v>0</v>
      </c>
    </row>
    <row r="196" spans="1:39" x14ac:dyDescent="0.25">
      <c r="A196">
        <v>895</v>
      </c>
      <c r="B196">
        <v>0</v>
      </c>
      <c r="C196">
        <v>30</v>
      </c>
      <c r="D196">
        <v>0</v>
      </c>
      <c r="E196">
        <v>118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5.8014000000000001</v>
      </c>
      <c r="R196">
        <v>1.5410999999999999</v>
      </c>
      <c r="S196">
        <v>217.19</v>
      </c>
      <c r="T196">
        <v>13.43</v>
      </c>
      <c r="U196">
        <v>47.72</v>
      </c>
      <c r="V196">
        <v>7.05</v>
      </c>
      <c r="W196">
        <v>0.28000000000000003</v>
      </c>
      <c r="X196">
        <v>0.62909999999999999</v>
      </c>
      <c r="Y196">
        <v>4.5</v>
      </c>
      <c r="Z196">
        <v>0.62</v>
      </c>
      <c r="AA196">
        <v>280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3.7789999999999999</v>
      </c>
      <c r="AL196">
        <v>4.6100000000000003</v>
      </c>
      <c r="AM196">
        <v>1</v>
      </c>
    </row>
    <row r="197" spans="1:39" x14ac:dyDescent="0.25">
      <c r="A197">
        <v>92</v>
      </c>
      <c r="B197">
        <v>0</v>
      </c>
      <c r="C197">
        <v>2</v>
      </c>
      <c r="D197">
        <v>0</v>
      </c>
      <c r="E197">
        <v>120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15.71</v>
      </c>
      <c r="R197">
        <v>8.67</v>
      </c>
      <c r="S197">
        <v>10.4</v>
      </c>
      <c r="T197">
        <v>15.7</v>
      </c>
      <c r="U197">
        <v>73.930000000000007</v>
      </c>
      <c r="V197">
        <v>44.74</v>
      </c>
      <c r="W197">
        <v>0.06</v>
      </c>
      <c r="X197">
        <v>0.8</v>
      </c>
      <c r="Y197">
        <v>18.399999999999999</v>
      </c>
      <c r="Z197">
        <v>11.35</v>
      </c>
      <c r="AA197">
        <v>239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2.36</v>
      </c>
      <c r="AL197">
        <v>0.02</v>
      </c>
      <c r="AM197">
        <v>0</v>
      </c>
    </row>
    <row r="198" spans="1:39" x14ac:dyDescent="0.25">
      <c r="A198">
        <v>411</v>
      </c>
      <c r="B198">
        <v>1</v>
      </c>
      <c r="C198">
        <v>11</v>
      </c>
      <c r="D198">
        <v>0</v>
      </c>
      <c r="E198">
        <v>105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4.84</v>
      </c>
      <c r="R198">
        <v>2.88</v>
      </c>
      <c r="S198">
        <v>359</v>
      </c>
      <c r="T198">
        <v>21.94</v>
      </c>
      <c r="U198">
        <v>51</v>
      </c>
      <c r="V198">
        <v>20.55</v>
      </c>
      <c r="W198">
        <v>5.9330000000000001E-2</v>
      </c>
      <c r="X198">
        <v>0.51170000000000004</v>
      </c>
      <c r="Y198">
        <v>6.7430000000000003</v>
      </c>
      <c r="Z198">
        <v>3.5059999999999998</v>
      </c>
      <c r="AA198">
        <v>223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1.7769999999999999</v>
      </c>
      <c r="AL198">
        <v>0.65</v>
      </c>
      <c r="AM198">
        <v>0</v>
      </c>
    </row>
    <row r="199" spans="1:39" x14ac:dyDescent="0.25">
      <c r="A199">
        <v>503</v>
      </c>
      <c r="B199">
        <v>0</v>
      </c>
      <c r="C199">
        <v>47</v>
      </c>
      <c r="D199">
        <v>1</v>
      </c>
      <c r="E199">
        <v>74</v>
      </c>
      <c r="F199">
        <v>0</v>
      </c>
      <c r="G199">
        <v>1</v>
      </c>
      <c r="H199">
        <v>1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4.2911000000000001</v>
      </c>
      <c r="R199">
        <v>1.3290999999999999</v>
      </c>
      <c r="S199">
        <v>248.3</v>
      </c>
      <c r="T199">
        <v>11.359</v>
      </c>
      <c r="U199">
        <v>33.5</v>
      </c>
      <c r="V199">
        <v>8.1479999999999997</v>
      </c>
      <c r="W199">
        <v>0.16450000000000001</v>
      </c>
      <c r="X199">
        <v>0.53469999999999995</v>
      </c>
      <c r="Y199">
        <v>4.3842999999999996</v>
      </c>
      <c r="Z199">
        <v>2.2138</v>
      </c>
      <c r="AA199">
        <v>203</v>
      </c>
      <c r="AB199">
        <v>0</v>
      </c>
      <c r="AC199">
        <v>0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3.3578000000000001</v>
      </c>
      <c r="AL199">
        <v>2.73</v>
      </c>
      <c r="AM199">
        <v>1</v>
      </c>
    </row>
    <row r="200" spans="1:39" x14ac:dyDescent="0.25">
      <c r="A200">
        <v>1030</v>
      </c>
      <c r="B200">
        <v>1</v>
      </c>
      <c r="C200">
        <v>55</v>
      </c>
      <c r="D200">
        <v>1</v>
      </c>
      <c r="E200">
        <v>65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5.1616999999999997</v>
      </c>
      <c r="R200">
        <v>1.6560999999999999</v>
      </c>
      <c r="S200">
        <v>265.26</v>
      </c>
      <c r="T200">
        <v>12.175000000000001</v>
      </c>
      <c r="U200">
        <v>42.28</v>
      </c>
      <c r="V200">
        <v>6.01</v>
      </c>
      <c r="W200">
        <v>0.15529999999999999</v>
      </c>
      <c r="X200">
        <v>0.4536</v>
      </c>
      <c r="Y200">
        <v>5.54</v>
      </c>
      <c r="Z200">
        <v>1.06</v>
      </c>
      <c r="AA200">
        <v>216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3.2269000000000001</v>
      </c>
      <c r="AL200">
        <v>3.01</v>
      </c>
      <c r="AM200">
        <v>1</v>
      </c>
    </row>
    <row r="201" spans="1:39" x14ac:dyDescent="0.25">
      <c r="A201">
        <v>282</v>
      </c>
      <c r="B201">
        <v>1</v>
      </c>
      <c r="C201">
        <v>45</v>
      </c>
      <c r="D201">
        <v>1</v>
      </c>
      <c r="E201">
        <v>116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7.8</v>
      </c>
      <c r="R201">
        <v>2.4</v>
      </c>
      <c r="S201">
        <v>361</v>
      </c>
      <c r="T201">
        <v>17</v>
      </c>
      <c r="U201">
        <v>160</v>
      </c>
      <c r="V201">
        <v>9.6</v>
      </c>
      <c r="W201">
        <v>0.03</v>
      </c>
      <c r="X201">
        <v>1.4</v>
      </c>
      <c r="Y201">
        <v>7.4880000000000004</v>
      </c>
      <c r="Z201">
        <v>2.3332999999999999</v>
      </c>
      <c r="AA201">
        <v>246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5</v>
      </c>
      <c r="AL201">
        <v>2.33</v>
      </c>
      <c r="AM201">
        <v>1</v>
      </c>
    </row>
    <row r="202" spans="1:39" x14ac:dyDescent="0.25">
      <c r="A202">
        <v>424</v>
      </c>
      <c r="B202">
        <v>1</v>
      </c>
      <c r="C202">
        <v>21</v>
      </c>
      <c r="D202">
        <v>0</v>
      </c>
      <c r="E202">
        <v>83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6.15</v>
      </c>
      <c r="R202">
        <v>4.04</v>
      </c>
      <c r="S202">
        <v>318</v>
      </c>
      <c r="T202">
        <v>25.48</v>
      </c>
      <c r="U202">
        <v>93</v>
      </c>
      <c r="V202">
        <v>20.67</v>
      </c>
      <c r="W202">
        <v>8.0560000000000007E-2</v>
      </c>
      <c r="X202">
        <v>0.62090000000000001</v>
      </c>
      <c r="Y202">
        <v>5.6280000000000001</v>
      </c>
      <c r="Z202">
        <v>1.6120000000000001</v>
      </c>
      <c r="AA202">
        <v>226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1.3360000000000001</v>
      </c>
      <c r="AL202">
        <v>0.54</v>
      </c>
      <c r="AM202">
        <v>0</v>
      </c>
    </row>
    <row r="203" spans="1:39" x14ac:dyDescent="0.25">
      <c r="A203">
        <v>51</v>
      </c>
      <c r="B203">
        <v>0</v>
      </c>
      <c r="C203">
        <v>5</v>
      </c>
      <c r="D203">
        <v>0</v>
      </c>
      <c r="E203">
        <v>105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10.65</v>
      </c>
      <c r="R203">
        <v>8.15</v>
      </c>
      <c r="S203">
        <v>11.11</v>
      </c>
      <c r="T203">
        <v>13.5</v>
      </c>
      <c r="U203">
        <v>75.739999999999995</v>
      </c>
      <c r="V203">
        <v>38.72</v>
      </c>
      <c r="W203">
        <v>0.01</v>
      </c>
      <c r="X203">
        <v>0.55000000000000004</v>
      </c>
      <c r="Y203">
        <v>17.5</v>
      </c>
      <c r="Z203">
        <v>12.4</v>
      </c>
      <c r="AA203">
        <v>237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2.37</v>
      </c>
      <c r="AL203">
        <v>0.26</v>
      </c>
      <c r="AM203">
        <v>0</v>
      </c>
    </row>
    <row r="204" spans="1:39" x14ac:dyDescent="0.25">
      <c r="A204">
        <v>100</v>
      </c>
      <c r="B204" s="2">
        <v>0</v>
      </c>
      <c r="C204">
        <v>6</v>
      </c>
      <c r="D204">
        <v>0</v>
      </c>
      <c r="E204">
        <v>113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14.49</v>
      </c>
      <c r="R204">
        <v>8.49</v>
      </c>
      <c r="S204">
        <v>10.27</v>
      </c>
      <c r="T204">
        <v>10.3</v>
      </c>
      <c r="U204">
        <v>74.38</v>
      </c>
      <c r="V204">
        <v>39.299999999999997</v>
      </c>
      <c r="W204">
        <v>0.09</v>
      </c>
      <c r="X204">
        <v>0.11</v>
      </c>
      <c r="Y204">
        <v>11.9</v>
      </c>
      <c r="Z204">
        <v>14.19</v>
      </c>
      <c r="AA204">
        <v>272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2.64</v>
      </c>
      <c r="AL204">
        <v>0.18</v>
      </c>
      <c r="AM204">
        <v>0</v>
      </c>
    </row>
    <row r="205" spans="1:39" x14ac:dyDescent="0.25">
      <c r="A205">
        <v>345</v>
      </c>
      <c r="B205" s="2">
        <v>1</v>
      </c>
      <c r="C205">
        <v>22</v>
      </c>
      <c r="D205">
        <v>0</v>
      </c>
      <c r="E205">
        <v>93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4.9000000000000004</v>
      </c>
      <c r="R205">
        <v>1.72</v>
      </c>
      <c r="S205">
        <v>215</v>
      </c>
      <c r="T205">
        <v>15.1</v>
      </c>
      <c r="U205">
        <v>133</v>
      </c>
      <c r="V205">
        <v>26.8</v>
      </c>
      <c r="W205">
        <v>8.8900000000000007E-2</v>
      </c>
      <c r="X205">
        <v>0.27</v>
      </c>
      <c r="Y205">
        <v>3</v>
      </c>
      <c r="Z205">
        <v>2.0809000000000002</v>
      </c>
      <c r="AA205">
        <v>235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2.29</v>
      </c>
      <c r="AL205">
        <v>1.45</v>
      </c>
      <c r="AM205">
        <v>0</v>
      </c>
    </row>
    <row r="206" spans="1:39" x14ac:dyDescent="0.25">
      <c r="A206">
        <v>961</v>
      </c>
      <c r="B206" s="2">
        <v>1</v>
      </c>
      <c r="C206">
        <v>53</v>
      </c>
      <c r="D206">
        <v>1</v>
      </c>
      <c r="E206">
        <v>110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8.5299999999999994</v>
      </c>
      <c r="R206">
        <v>1.38</v>
      </c>
      <c r="S206">
        <v>187</v>
      </c>
      <c r="T206">
        <v>17</v>
      </c>
      <c r="U206">
        <v>42.22</v>
      </c>
      <c r="V206">
        <v>7.5289999999999999</v>
      </c>
      <c r="W206">
        <v>0.35</v>
      </c>
      <c r="X206">
        <v>1.01</v>
      </c>
      <c r="Y206">
        <v>15.68</v>
      </c>
      <c r="Z206">
        <v>1.52</v>
      </c>
      <c r="AA206">
        <v>269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5.26</v>
      </c>
      <c r="AL206">
        <v>2.2000000000000002</v>
      </c>
      <c r="AM206">
        <v>1</v>
      </c>
    </row>
    <row r="207" spans="1:39" x14ac:dyDescent="0.25">
      <c r="A207">
        <v>812</v>
      </c>
      <c r="B207" s="2">
        <v>1</v>
      </c>
      <c r="C207">
        <v>46</v>
      </c>
      <c r="D207">
        <v>1</v>
      </c>
      <c r="E207">
        <v>71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1</v>
      </c>
      <c r="P207">
        <v>1</v>
      </c>
      <c r="Q207">
        <v>5.5259</v>
      </c>
      <c r="R207">
        <v>1.7529999999999999</v>
      </c>
      <c r="S207">
        <v>239.59</v>
      </c>
      <c r="T207">
        <v>16.649999999999999</v>
      </c>
      <c r="U207">
        <v>28.9</v>
      </c>
      <c r="V207">
        <v>0.85019999999999996</v>
      </c>
      <c r="W207">
        <v>0.48880000000000001</v>
      </c>
      <c r="X207">
        <v>0.74960000000000004</v>
      </c>
      <c r="Y207">
        <v>3.89</v>
      </c>
      <c r="Z207">
        <v>0.94530000000000003</v>
      </c>
      <c r="AA207">
        <v>161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2.7079</v>
      </c>
      <c r="AL207">
        <v>4.1500000000000004</v>
      </c>
      <c r="AM207">
        <v>0</v>
      </c>
    </row>
    <row r="208" spans="1:39" x14ac:dyDescent="0.25">
      <c r="A208">
        <v>590</v>
      </c>
      <c r="B208" s="2">
        <v>0</v>
      </c>
      <c r="C208">
        <v>55</v>
      </c>
      <c r="D208">
        <v>1</v>
      </c>
      <c r="E208">
        <v>85</v>
      </c>
      <c r="F208">
        <v>0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5.2037000000000004</v>
      </c>
      <c r="R208">
        <v>1.9926999999999999</v>
      </c>
      <c r="S208">
        <v>288.39999999999998</v>
      </c>
      <c r="T208">
        <v>10.319000000000001</v>
      </c>
      <c r="U208">
        <v>33.36</v>
      </c>
      <c r="V208">
        <v>8.06</v>
      </c>
      <c r="W208">
        <v>0.1236</v>
      </c>
      <c r="X208">
        <v>0.50160000000000005</v>
      </c>
      <c r="Y208">
        <v>4.8780000000000001</v>
      </c>
      <c r="Z208">
        <v>2.1631999999999998</v>
      </c>
      <c r="AA208">
        <v>242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3.2576999999999998</v>
      </c>
      <c r="AL208">
        <v>3.3</v>
      </c>
      <c r="AM208">
        <v>1</v>
      </c>
    </row>
    <row r="209" spans="1:39" x14ac:dyDescent="0.25">
      <c r="A209">
        <v>1</v>
      </c>
      <c r="B209" s="2">
        <v>1</v>
      </c>
      <c r="C209">
        <v>76</v>
      </c>
      <c r="D209">
        <v>1</v>
      </c>
      <c r="E209">
        <v>95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5.2</v>
      </c>
      <c r="R209">
        <v>0.79</v>
      </c>
      <c r="S209">
        <v>169</v>
      </c>
      <c r="T209">
        <v>11.667999999999999</v>
      </c>
      <c r="U209">
        <v>56.51</v>
      </c>
      <c r="V209">
        <v>60.05</v>
      </c>
      <c r="W209">
        <v>0.77</v>
      </c>
      <c r="X209">
        <v>1.4936</v>
      </c>
      <c r="Y209">
        <v>5.36</v>
      </c>
      <c r="Z209">
        <v>1.296</v>
      </c>
      <c r="AA209">
        <v>264</v>
      </c>
      <c r="AB209">
        <v>1</v>
      </c>
      <c r="AC209">
        <v>0</v>
      </c>
      <c r="AD209">
        <v>1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1</v>
      </c>
      <c r="AK209">
        <v>3.38</v>
      </c>
      <c r="AL209">
        <v>2.65</v>
      </c>
      <c r="AM209">
        <v>1</v>
      </c>
    </row>
    <row r="210" spans="1:39" x14ac:dyDescent="0.25">
      <c r="A210">
        <v>228</v>
      </c>
      <c r="B210" s="2">
        <v>1</v>
      </c>
      <c r="C210">
        <v>38</v>
      </c>
      <c r="D210">
        <v>1</v>
      </c>
      <c r="E210">
        <v>118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7.93</v>
      </c>
      <c r="R210">
        <v>2.5099999999999998</v>
      </c>
      <c r="S210">
        <v>388</v>
      </c>
      <c r="T210">
        <v>17</v>
      </c>
      <c r="U210">
        <v>146</v>
      </c>
      <c r="V210">
        <v>9.1</v>
      </c>
      <c r="W210">
        <v>0.09</v>
      </c>
      <c r="X210">
        <v>1.43</v>
      </c>
      <c r="Y210">
        <v>7.4012000000000002</v>
      </c>
      <c r="Z210">
        <v>2.2808999999999999</v>
      </c>
      <c r="AA210">
        <v>233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4.96</v>
      </c>
      <c r="AL210">
        <v>2.04</v>
      </c>
      <c r="AM210">
        <v>1</v>
      </c>
    </row>
    <row r="211" spans="1:39" x14ac:dyDescent="0.25">
      <c r="A211">
        <v>124</v>
      </c>
      <c r="B211" s="2">
        <v>0</v>
      </c>
      <c r="C211">
        <v>1</v>
      </c>
      <c r="D211">
        <v>0</v>
      </c>
      <c r="E211">
        <v>106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11.82</v>
      </c>
      <c r="R211">
        <v>8.51</v>
      </c>
      <c r="S211">
        <v>11.58</v>
      </c>
      <c r="T211">
        <v>17.7</v>
      </c>
      <c r="U211">
        <v>76.7</v>
      </c>
      <c r="V211">
        <v>36.47</v>
      </c>
      <c r="W211">
        <v>0.09</v>
      </c>
      <c r="X211">
        <v>0.37</v>
      </c>
      <c r="Y211">
        <v>14.2</v>
      </c>
      <c r="Z211">
        <v>11.02</v>
      </c>
      <c r="AA211">
        <v>279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3.16</v>
      </c>
      <c r="AL211">
        <v>0.75</v>
      </c>
      <c r="AM211">
        <v>0</v>
      </c>
    </row>
    <row r="212" spans="1:39" x14ac:dyDescent="0.25">
      <c r="A212">
        <v>128</v>
      </c>
      <c r="B212" s="2">
        <v>0</v>
      </c>
      <c r="C212">
        <v>9</v>
      </c>
      <c r="D212">
        <v>0</v>
      </c>
      <c r="E212">
        <v>100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16.3</v>
      </c>
      <c r="R212">
        <v>8.7899999999999991</v>
      </c>
      <c r="S212">
        <v>12.14</v>
      </c>
      <c r="T212">
        <v>17.7</v>
      </c>
      <c r="U212">
        <v>78.650000000000006</v>
      </c>
      <c r="V212">
        <v>37.99</v>
      </c>
      <c r="W212">
        <v>0.11</v>
      </c>
      <c r="X212">
        <v>0.68</v>
      </c>
      <c r="Y212">
        <v>12.3</v>
      </c>
      <c r="Z212">
        <v>14.05</v>
      </c>
      <c r="AA212">
        <v>266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3</v>
      </c>
      <c r="AL212">
        <v>0.57999999999999996</v>
      </c>
      <c r="AM212">
        <v>0</v>
      </c>
    </row>
    <row r="213" spans="1:39" x14ac:dyDescent="0.25">
      <c r="A213">
        <v>832</v>
      </c>
      <c r="B213" s="2">
        <v>1</v>
      </c>
      <c r="C213">
        <v>53</v>
      </c>
      <c r="D213">
        <v>1</v>
      </c>
      <c r="E213">
        <v>61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1</v>
      </c>
      <c r="P213">
        <v>1</v>
      </c>
      <c r="Q213">
        <v>5.0472000000000001</v>
      </c>
      <c r="R213">
        <v>1.6859</v>
      </c>
      <c r="S213">
        <v>266.25</v>
      </c>
      <c r="T213">
        <v>13.43</v>
      </c>
      <c r="U213">
        <v>32.369999999999997</v>
      </c>
      <c r="V213">
        <v>0.86699999999999999</v>
      </c>
      <c r="W213">
        <v>0.53310000000000002</v>
      </c>
      <c r="X213">
        <v>0.77049999999999996</v>
      </c>
      <c r="Y213">
        <v>4.01</v>
      </c>
      <c r="Z213">
        <v>0.78400000000000003</v>
      </c>
      <c r="AA213">
        <v>163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0</v>
      </c>
      <c r="AK213">
        <v>2.6103000000000001</v>
      </c>
      <c r="AL213">
        <v>3.52</v>
      </c>
      <c r="AM213">
        <v>0</v>
      </c>
    </row>
    <row r="214" spans="1:39" x14ac:dyDescent="0.25">
      <c r="A214">
        <v>1053</v>
      </c>
      <c r="B214" s="2">
        <v>1</v>
      </c>
      <c r="C214">
        <v>19</v>
      </c>
      <c r="D214">
        <v>0</v>
      </c>
      <c r="E214">
        <v>67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9</v>
      </c>
      <c r="R214">
        <v>1.21</v>
      </c>
      <c r="S214">
        <v>270</v>
      </c>
      <c r="T214">
        <v>18.5</v>
      </c>
      <c r="U214">
        <v>137</v>
      </c>
      <c r="V214">
        <v>1</v>
      </c>
      <c r="W214">
        <v>0.36</v>
      </c>
      <c r="X214">
        <v>0.55000000000000004</v>
      </c>
      <c r="Y214">
        <v>6.6256000000000004</v>
      </c>
      <c r="Z214">
        <v>1.9282999999999999</v>
      </c>
      <c r="AA214">
        <v>235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8.1199999999999992</v>
      </c>
      <c r="AL214">
        <v>5.29</v>
      </c>
      <c r="AM214">
        <v>0</v>
      </c>
    </row>
    <row r="215" spans="1:39" x14ac:dyDescent="0.25">
      <c r="A215">
        <v>120</v>
      </c>
      <c r="B215" s="2">
        <v>0</v>
      </c>
      <c r="C215">
        <v>10</v>
      </c>
      <c r="D215">
        <v>0</v>
      </c>
      <c r="E215">
        <v>118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14.46</v>
      </c>
      <c r="R215">
        <v>9.15</v>
      </c>
      <c r="S215">
        <v>11.97</v>
      </c>
      <c r="T215">
        <v>17.8</v>
      </c>
      <c r="U215">
        <v>79.569999999999993</v>
      </c>
      <c r="V215">
        <v>45.84</v>
      </c>
      <c r="W215">
        <v>0.14000000000000001</v>
      </c>
      <c r="X215">
        <v>0.13</v>
      </c>
      <c r="Y215">
        <v>15.3</v>
      </c>
      <c r="Z215">
        <v>13.86</v>
      </c>
      <c r="AA215">
        <v>275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1.6</v>
      </c>
      <c r="AL215">
        <v>0.82</v>
      </c>
      <c r="AM215">
        <v>0</v>
      </c>
    </row>
    <row r="216" spans="1:39" x14ac:dyDescent="0.25">
      <c r="A216">
        <v>3</v>
      </c>
      <c r="B216" s="2">
        <v>1</v>
      </c>
      <c r="C216">
        <v>78</v>
      </c>
      <c r="D216">
        <v>1</v>
      </c>
      <c r="E216">
        <v>94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4.5</v>
      </c>
      <c r="R216">
        <v>0.6</v>
      </c>
      <c r="S216">
        <v>157</v>
      </c>
      <c r="T216">
        <v>11.939</v>
      </c>
      <c r="U216">
        <v>56.99</v>
      </c>
      <c r="V216">
        <v>76.2</v>
      </c>
      <c r="W216">
        <v>0.28999999999999998</v>
      </c>
      <c r="X216">
        <v>1.2823</v>
      </c>
      <c r="Y216">
        <v>5.64</v>
      </c>
      <c r="Z216">
        <v>1.335</v>
      </c>
      <c r="AA216">
        <v>263</v>
      </c>
      <c r="AB216">
        <v>1</v>
      </c>
      <c r="AC216">
        <v>0</v>
      </c>
      <c r="AD216">
        <v>1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1</v>
      </c>
      <c r="AK216">
        <v>3.4</v>
      </c>
      <c r="AL216">
        <v>2.5499999999999998</v>
      </c>
      <c r="AM216">
        <v>1</v>
      </c>
    </row>
    <row r="217" spans="1:39" x14ac:dyDescent="0.25">
      <c r="A217">
        <v>1012</v>
      </c>
      <c r="B217" s="2">
        <v>1</v>
      </c>
      <c r="C217">
        <v>70</v>
      </c>
      <c r="D217">
        <v>1</v>
      </c>
      <c r="E217">
        <v>48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5.8648999999999996</v>
      </c>
      <c r="R217">
        <v>1.7948999999999999</v>
      </c>
      <c r="S217">
        <v>229.24</v>
      </c>
      <c r="T217">
        <v>12.776999999999999</v>
      </c>
      <c r="U217">
        <v>42.24</v>
      </c>
      <c r="V217">
        <v>6.4630000000000001</v>
      </c>
      <c r="W217">
        <v>0.16900000000000001</v>
      </c>
      <c r="X217">
        <v>0.4864</v>
      </c>
      <c r="Y217">
        <v>6.42</v>
      </c>
      <c r="Z217">
        <v>1.22</v>
      </c>
      <c r="AA217">
        <v>279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3.0495000000000001</v>
      </c>
      <c r="AL217">
        <v>2.85</v>
      </c>
      <c r="AM217">
        <v>1</v>
      </c>
    </row>
    <row r="218" spans="1:39" x14ac:dyDescent="0.25">
      <c r="A218">
        <v>562</v>
      </c>
      <c r="B218" s="2">
        <v>0</v>
      </c>
      <c r="C218">
        <v>41</v>
      </c>
      <c r="D218">
        <v>1</v>
      </c>
      <c r="E218">
        <v>81</v>
      </c>
      <c r="F218">
        <v>0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4.4824000000000002</v>
      </c>
      <c r="R218">
        <v>2.0249999999999999</v>
      </c>
      <c r="S218">
        <v>226.5</v>
      </c>
      <c r="T218">
        <v>12.956</v>
      </c>
      <c r="U218">
        <v>39.93</v>
      </c>
      <c r="V218">
        <v>8.6769999999999996</v>
      </c>
      <c r="W218">
        <v>0.1578</v>
      </c>
      <c r="X218">
        <v>0.48320000000000002</v>
      </c>
      <c r="Y218">
        <v>4.1273999999999997</v>
      </c>
      <c r="Z218">
        <v>1.5467</v>
      </c>
      <c r="AA218">
        <v>206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2.2092999999999998</v>
      </c>
      <c r="AL218">
        <v>3.11</v>
      </c>
      <c r="AM218">
        <v>1</v>
      </c>
    </row>
    <row r="219" spans="1:39" x14ac:dyDescent="0.25">
      <c r="A219">
        <v>273</v>
      </c>
      <c r="B219" s="2">
        <v>1</v>
      </c>
      <c r="C219">
        <v>38</v>
      </c>
      <c r="D219">
        <v>1</v>
      </c>
      <c r="E219">
        <v>99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7.26</v>
      </c>
      <c r="R219">
        <v>2.0699999999999998</v>
      </c>
      <c r="S219">
        <v>360</v>
      </c>
      <c r="T219">
        <v>17</v>
      </c>
      <c r="U219">
        <v>147</v>
      </c>
      <c r="V219">
        <v>8.6999999999999993</v>
      </c>
      <c r="W219">
        <v>0.06</v>
      </c>
      <c r="X219">
        <v>1.52</v>
      </c>
      <c r="Y219">
        <v>7.4165000000000001</v>
      </c>
      <c r="Z219">
        <v>2.3893</v>
      </c>
      <c r="AA219">
        <v>243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4.88</v>
      </c>
      <c r="AL219">
        <v>1.93</v>
      </c>
      <c r="AM219">
        <v>1</v>
      </c>
    </row>
    <row r="220" spans="1:39" x14ac:dyDescent="0.25">
      <c r="A220">
        <v>985</v>
      </c>
      <c r="B220" s="2">
        <v>1</v>
      </c>
      <c r="C220">
        <v>57</v>
      </c>
      <c r="D220">
        <v>1</v>
      </c>
      <c r="E220">
        <v>114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8.9499999999999993</v>
      </c>
      <c r="R220">
        <v>1.2</v>
      </c>
      <c r="S220">
        <v>145</v>
      </c>
      <c r="T220">
        <v>11.8</v>
      </c>
      <c r="U220">
        <v>39.549999999999997</v>
      </c>
      <c r="V220">
        <v>7.2450000000000001</v>
      </c>
      <c r="W220">
        <v>0.6</v>
      </c>
      <c r="X220">
        <v>0.41</v>
      </c>
      <c r="Y220">
        <v>14.15</v>
      </c>
      <c r="Z220">
        <v>1.34</v>
      </c>
      <c r="AA220">
        <v>233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5.65</v>
      </c>
      <c r="AL220">
        <v>2.92</v>
      </c>
      <c r="AM220">
        <v>1</v>
      </c>
    </row>
    <row r="221" spans="1:39" x14ac:dyDescent="0.25">
      <c r="A221">
        <v>775</v>
      </c>
      <c r="B221" s="2">
        <v>1</v>
      </c>
      <c r="C221">
        <v>36</v>
      </c>
      <c r="D221">
        <v>1</v>
      </c>
      <c r="E221">
        <v>65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1</v>
      </c>
      <c r="Q221">
        <v>5.5816999999999997</v>
      </c>
      <c r="R221">
        <v>1.6356999999999999</v>
      </c>
      <c r="S221">
        <v>290.39</v>
      </c>
      <c r="T221">
        <v>16.760000000000002</v>
      </c>
      <c r="U221">
        <v>32.89</v>
      </c>
      <c r="V221">
        <v>0.82809999999999995</v>
      </c>
      <c r="W221">
        <v>0.50160000000000005</v>
      </c>
      <c r="X221">
        <v>0.67779999999999996</v>
      </c>
      <c r="Y221">
        <v>3.69</v>
      </c>
      <c r="Z221">
        <v>0.86</v>
      </c>
      <c r="AA221">
        <v>178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2.8169</v>
      </c>
      <c r="AL221">
        <v>3.01</v>
      </c>
      <c r="AM221">
        <v>0</v>
      </c>
    </row>
    <row r="222" spans="1:39" x14ac:dyDescent="0.25">
      <c r="A222">
        <v>684</v>
      </c>
      <c r="B222" s="2">
        <v>1</v>
      </c>
      <c r="C222">
        <v>23</v>
      </c>
      <c r="D222">
        <v>0</v>
      </c>
      <c r="E222">
        <v>83</v>
      </c>
      <c r="F222">
        <v>0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14.38</v>
      </c>
      <c r="R222">
        <v>21.19</v>
      </c>
      <c r="S222">
        <v>311</v>
      </c>
      <c r="T222">
        <v>12.62</v>
      </c>
      <c r="U222">
        <v>89</v>
      </c>
      <c r="V222">
        <v>23.29</v>
      </c>
      <c r="W222">
        <v>0.21</v>
      </c>
      <c r="X222">
        <v>0.63</v>
      </c>
      <c r="Y222">
        <v>5.819</v>
      </c>
      <c r="Z222">
        <v>2.0830000000000002</v>
      </c>
      <c r="AA222">
        <v>338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1.55</v>
      </c>
      <c r="AL222">
        <v>1.87</v>
      </c>
      <c r="AM222">
        <v>0</v>
      </c>
    </row>
    <row r="223" spans="1:39" x14ac:dyDescent="0.25">
      <c r="A223">
        <v>540</v>
      </c>
      <c r="B223" s="2">
        <v>0</v>
      </c>
      <c r="C223">
        <v>54</v>
      </c>
      <c r="D223">
        <v>1</v>
      </c>
      <c r="E223">
        <v>90</v>
      </c>
      <c r="F223">
        <v>0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5.1855000000000002</v>
      </c>
      <c r="R223">
        <v>1.5033000000000001</v>
      </c>
      <c r="S223">
        <v>220.9</v>
      </c>
      <c r="T223">
        <v>10.356999999999999</v>
      </c>
      <c r="U223">
        <v>39.4</v>
      </c>
      <c r="V223">
        <v>8.2270000000000003</v>
      </c>
      <c r="W223">
        <v>0.2394</v>
      </c>
      <c r="X223">
        <v>0.433</v>
      </c>
      <c r="Y223">
        <v>4.6761999999999997</v>
      </c>
      <c r="Z223">
        <v>2.2082000000000002</v>
      </c>
      <c r="AA223">
        <v>257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2.3452999999999999</v>
      </c>
      <c r="AL223">
        <v>2.1</v>
      </c>
      <c r="AM223">
        <v>1</v>
      </c>
    </row>
    <row r="224" spans="1:39" x14ac:dyDescent="0.25">
      <c r="A224">
        <v>754</v>
      </c>
      <c r="B224" s="2">
        <v>1</v>
      </c>
      <c r="C224">
        <v>46</v>
      </c>
      <c r="D224">
        <v>1</v>
      </c>
      <c r="E224">
        <v>64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1</v>
      </c>
      <c r="P224">
        <v>1</v>
      </c>
      <c r="Q224">
        <v>4.8593000000000002</v>
      </c>
      <c r="R224">
        <v>1.9278</v>
      </c>
      <c r="S224">
        <v>247.6</v>
      </c>
      <c r="T224">
        <v>17.32</v>
      </c>
      <c r="U224">
        <v>29.69</v>
      </c>
      <c r="V224">
        <v>0.80430000000000001</v>
      </c>
      <c r="W224">
        <v>0.50370000000000004</v>
      </c>
      <c r="X224">
        <v>0.71440000000000003</v>
      </c>
      <c r="Y224">
        <v>3.65</v>
      </c>
      <c r="Z224">
        <v>0.88280000000000003</v>
      </c>
      <c r="AA224">
        <v>181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2.7473000000000001</v>
      </c>
      <c r="AL224">
        <v>3.6</v>
      </c>
      <c r="AM224">
        <v>0</v>
      </c>
    </row>
    <row r="225" spans="1:39" x14ac:dyDescent="0.25">
      <c r="A225">
        <v>565</v>
      </c>
      <c r="B225" s="2">
        <v>0</v>
      </c>
      <c r="C225">
        <v>50</v>
      </c>
      <c r="D225">
        <v>1</v>
      </c>
      <c r="E225">
        <v>84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4.9946999999999999</v>
      </c>
      <c r="R225">
        <v>1.6947000000000001</v>
      </c>
      <c r="S225">
        <v>243.8</v>
      </c>
      <c r="T225">
        <v>15.766999999999999</v>
      </c>
      <c r="U225">
        <v>37.72</v>
      </c>
      <c r="V225">
        <v>8.7569999999999997</v>
      </c>
      <c r="W225">
        <v>0.16669999999999999</v>
      </c>
      <c r="X225">
        <v>0.44440000000000002</v>
      </c>
      <c r="Y225">
        <v>5.5472000000000001</v>
      </c>
      <c r="Z225">
        <v>2.4072</v>
      </c>
      <c r="AA225">
        <v>224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2.9775999999999998</v>
      </c>
      <c r="AL225">
        <v>3.3</v>
      </c>
      <c r="AM225">
        <v>1</v>
      </c>
    </row>
    <row r="226" spans="1:39" x14ac:dyDescent="0.25">
      <c r="A226">
        <v>598</v>
      </c>
      <c r="B226" s="2">
        <v>0</v>
      </c>
      <c r="C226">
        <v>45</v>
      </c>
      <c r="D226">
        <v>1</v>
      </c>
      <c r="E226">
        <v>89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4.5277000000000003</v>
      </c>
      <c r="R226">
        <v>1.5707</v>
      </c>
      <c r="S226">
        <v>242.9</v>
      </c>
      <c r="T226">
        <v>14.805999999999999</v>
      </c>
      <c r="U226">
        <v>38.68</v>
      </c>
      <c r="V226">
        <v>8.8879999999999999</v>
      </c>
      <c r="W226">
        <v>0.25130000000000002</v>
      </c>
      <c r="X226">
        <v>0.43209999999999998</v>
      </c>
      <c r="Y226">
        <v>4.3959999999999999</v>
      </c>
      <c r="Z226">
        <v>1.0832999999999999</v>
      </c>
      <c r="AA226">
        <v>212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3.5246</v>
      </c>
      <c r="AL226">
        <v>3.2</v>
      </c>
      <c r="AM226">
        <v>1</v>
      </c>
    </row>
    <row r="227" spans="1:39" x14ac:dyDescent="0.25">
      <c r="A227">
        <v>258</v>
      </c>
      <c r="B227" s="2">
        <v>1</v>
      </c>
      <c r="C227">
        <v>39</v>
      </c>
      <c r="D227">
        <v>1</v>
      </c>
      <c r="E227">
        <v>102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7.9</v>
      </c>
      <c r="R227">
        <v>2.78</v>
      </c>
      <c r="S227">
        <v>363</v>
      </c>
      <c r="T227">
        <v>17</v>
      </c>
      <c r="U227">
        <v>145</v>
      </c>
      <c r="V227">
        <v>9.9</v>
      </c>
      <c r="W227">
        <v>0.05</v>
      </c>
      <c r="X227">
        <v>1.24</v>
      </c>
      <c r="Y227">
        <v>7.3484999999999996</v>
      </c>
      <c r="Z227">
        <v>2.3778000000000001</v>
      </c>
      <c r="AA227">
        <v>236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4.84</v>
      </c>
      <c r="AL227">
        <v>2.39</v>
      </c>
      <c r="AM227">
        <v>1</v>
      </c>
    </row>
    <row r="228" spans="1:39" x14ac:dyDescent="0.25">
      <c r="A228">
        <v>133</v>
      </c>
      <c r="B228" s="2">
        <v>0</v>
      </c>
      <c r="C228">
        <v>7</v>
      </c>
      <c r="D228">
        <v>0</v>
      </c>
      <c r="E228">
        <v>117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18.850000000000001</v>
      </c>
      <c r="R228">
        <v>8.84</v>
      </c>
      <c r="S228">
        <v>12.06</v>
      </c>
      <c r="T228">
        <v>13.3</v>
      </c>
      <c r="U228">
        <v>71.17</v>
      </c>
      <c r="V228">
        <v>35.92</v>
      </c>
      <c r="W228">
        <v>0.16</v>
      </c>
      <c r="X228">
        <v>0.22</v>
      </c>
      <c r="Y228">
        <v>17</v>
      </c>
      <c r="Z228">
        <v>14.01</v>
      </c>
      <c r="AA228">
        <v>264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3.07</v>
      </c>
      <c r="AL228">
        <v>0.03</v>
      </c>
      <c r="AM228">
        <v>0</v>
      </c>
    </row>
    <row r="229" spans="1:39" x14ac:dyDescent="0.25">
      <c r="A229">
        <v>221</v>
      </c>
      <c r="B229" s="2">
        <v>1</v>
      </c>
      <c r="C229">
        <v>35</v>
      </c>
      <c r="D229">
        <v>1</v>
      </c>
      <c r="E229">
        <v>95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7.97</v>
      </c>
      <c r="R229">
        <v>2.0299999999999998</v>
      </c>
      <c r="S229">
        <v>319</v>
      </c>
      <c r="T229">
        <v>13</v>
      </c>
      <c r="U229">
        <v>156</v>
      </c>
      <c r="V229">
        <v>9.1</v>
      </c>
      <c r="W229">
        <v>0.04</v>
      </c>
      <c r="X229">
        <v>1.4</v>
      </c>
      <c r="Y229">
        <v>7.5895000000000001</v>
      </c>
      <c r="Z229">
        <v>2.4405999999999999</v>
      </c>
      <c r="AA229">
        <v>250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4.62</v>
      </c>
      <c r="AL229">
        <v>2.0499999999999998</v>
      </c>
      <c r="AM229">
        <v>1</v>
      </c>
    </row>
    <row r="230" spans="1:39" x14ac:dyDescent="0.25">
      <c r="A230">
        <v>1060</v>
      </c>
      <c r="B230" s="2">
        <v>1</v>
      </c>
      <c r="C230">
        <v>18</v>
      </c>
      <c r="D230">
        <v>0</v>
      </c>
      <c r="E230">
        <v>81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6.4</v>
      </c>
      <c r="R230">
        <v>1.39</v>
      </c>
      <c r="S230">
        <v>222</v>
      </c>
      <c r="T230">
        <v>10.85</v>
      </c>
      <c r="U230">
        <v>174</v>
      </c>
      <c r="V230">
        <v>1</v>
      </c>
      <c r="W230">
        <v>0.38</v>
      </c>
      <c r="X230">
        <v>0.52029999999999998</v>
      </c>
      <c r="Y230">
        <v>5.5298999999999996</v>
      </c>
      <c r="Z230">
        <v>1.6415</v>
      </c>
      <c r="AA230">
        <v>249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8.23</v>
      </c>
      <c r="AL230">
        <v>4.72</v>
      </c>
      <c r="AM230">
        <v>0</v>
      </c>
    </row>
    <row r="231" spans="1:39" x14ac:dyDescent="0.25">
      <c r="A231">
        <v>507</v>
      </c>
      <c r="B231" s="2">
        <v>0</v>
      </c>
      <c r="C231">
        <v>55</v>
      </c>
      <c r="D231">
        <v>1</v>
      </c>
      <c r="E231">
        <v>81</v>
      </c>
      <c r="F231">
        <v>0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4.2899000000000003</v>
      </c>
      <c r="R231">
        <v>1.9864999999999999</v>
      </c>
      <c r="S231">
        <v>287.10000000000002</v>
      </c>
      <c r="T231">
        <v>15.510999999999999</v>
      </c>
      <c r="U231">
        <v>39.159999999999997</v>
      </c>
      <c r="V231">
        <v>8.5990000000000002</v>
      </c>
      <c r="W231">
        <v>0.15290000000000001</v>
      </c>
      <c r="X231">
        <v>0.50249999999999995</v>
      </c>
      <c r="Y231">
        <v>5.117</v>
      </c>
      <c r="Z231">
        <v>2.4971999999999999</v>
      </c>
      <c r="AA231">
        <v>238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3.3</v>
      </c>
      <c r="AL231">
        <v>3.34</v>
      </c>
      <c r="AM231">
        <v>1</v>
      </c>
    </row>
    <row r="232" spans="1:39" x14ac:dyDescent="0.25">
      <c r="A232">
        <v>1081</v>
      </c>
      <c r="B232" s="2">
        <v>1</v>
      </c>
      <c r="C232">
        <v>68</v>
      </c>
      <c r="D232">
        <v>1</v>
      </c>
      <c r="E232">
        <v>60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5.2153999999999998</v>
      </c>
      <c r="R232">
        <v>1.3797999999999999</v>
      </c>
      <c r="S232">
        <v>236.81</v>
      </c>
      <c r="T232">
        <v>12.551</v>
      </c>
      <c r="U232">
        <v>41.36</v>
      </c>
      <c r="V232">
        <v>6.8659999999999997</v>
      </c>
      <c r="W232">
        <v>0.18729999999999999</v>
      </c>
      <c r="X232">
        <v>0.54890000000000005</v>
      </c>
      <c r="Y232">
        <v>5.57</v>
      </c>
      <c r="Z232">
        <v>1.28</v>
      </c>
      <c r="AA232">
        <v>216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3.2786</v>
      </c>
      <c r="AL232">
        <v>3.05</v>
      </c>
      <c r="AM232">
        <v>1</v>
      </c>
    </row>
    <row r="233" spans="1:39" x14ac:dyDescent="0.25">
      <c r="A233">
        <v>581</v>
      </c>
      <c r="B233" s="2">
        <v>0</v>
      </c>
      <c r="C233">
        <v>51</v>
      </c>
      <c r="D233">
        <v>1</v>
      </c>
      <c r="E233">
        <v>84</v>
      </c>
      <c r="F233">
        <v>0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5.0118</v>
      </c>
      <c r="R233">
        <v>1.8844000000000001</v>
      </c>
      <c r="S233">
        <v>293</v>
      </c>
      <c r="T233">
        <v>13.945</v>
      </c>
      <c r="U233">
        <v>33.06</v>
      </c>
      <c r="V233">
        <v>8.39</v>
      </c>
      <c r="W233">
        <v>0.24779999999999999</v>
      </c>
      <c r="X233">
        <v>0.50409999999999999</v>
      </c>
      <c r="Y233">
        <v>5.3068</v>
      </c>
      <c r="Z233">
        <v>2.4146999999999998</v>
      </c>
      <c r="AA233">
        <v>221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2.7242000000000002</v>
      </c>
      <c r="AL233">
        <v>2.1</v>
      </c>
      <c r="AM233">
        <v>1</v>
      </c>
    </row>
    <row r="234" spans="1:39" x14ac:dyDescent="0.25">
      <c r="A234">
        <v>817</v>
      </c>
      <c r="B234" s="2">
        <v>1</v>
      </c>
      <c r="C234">
        <v>53</v>
      </c>
      <c r="D234">
        <v>1</v>
      </c>
      <c r="E234">
        <v>73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1</v>
      </c>
      <c r="Q234">
        <v>5.0410000000000004</v>
      </c>
      <c r="R234">
        <v>1.6625000000000001</v>
      </c>
      <c r="S234">
        <v>240.57</v>
      </c>
      <c r="T234">
        <v>15.53</v>
      </c>
      <c r="U234">
        <v>37.549999999999997</v>
      </c>
      <c r="V234">
        <v>0.78200000000000003</v>
      </c>
      <c r="W234">
        <v>0.53539999999999999</v>
      </c>
      <c r="X234">
        <v>0.79410000000000003</v>
      </c>
      <c r="Y234">
        <v>3.81</v>
      </c>
      <c r="Z234">
        <v>0.93200000000000005</v>
      </c>
      <c r="AA234">
        <v>158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2.5299</v>
      </c>
      <c r="AL234">
        <v>3.28</v>
      </c>
      <c r="AM234">
        <v>0</v>
      </c>
    </row>
    <row r="235" spans="1:39" x14ac:dyDescent="0.25">
      <c r="A235">
        <v>814</v>
      </c>
      <c r="B235" s="2">
        <v>1</v>
      </c>
      <c r="C235">
        <v>51</v>
      </c>
      <c r="D235">
        <v>1</v>
      </c>
      <c r="E235">
        <v>77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1</v>
      </c>
      <c r="Q235">
        <v>5.7378999999999998</v>
      </c>
      <c r="R235">
        <v>1.9785999999999999</v>
      </c>
      <c r="S235">
        <v>281.31</v>
      </c>
      <c r="T235">
        <v>11.99</v>
      </c>
      <c r="U235">
        <v>25.91</v>
      </c>
      <c r="V235">
        <v>0.91090000000000004</v>
      </c>
      <c r="W235">
        <v>0.49220000000000003</v>
      </c>
      <c r="X235">
        <v>0.81530000000000002</v>
      </c>
      <c r="Y235">
        <v>3.95</v>
      </c>
      <c r="Z235">
        <v>0.92030000000000001</v>
      </c>
      <c r="AA235">
        <v>169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0</v>
      </c>
      <c r="AJ235">
        <v>0</v>
      </c>
      <c r="AK235">
        <v>2.714</v>
      </c>
      <c r="AL235">
        <v>3.15</v>
      </c>
      <c r="AM235">
        <v>0</v>
      </c>
    </row>
    <row r="236" spans="1:39" x14ac:dyDescent="0.25">
      <c r="A236">
        <v>338</v>
      </c>
      <c r="B236" s="2">
        <v>1</v>
      </c>
      <c r="C236">
        <v>21</v>
      </c>
      <c r="D236">
        <v>0</v>
      </c>
      <c r="E236">
        <v>73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4.7</v>
      </c>
      <c r="R236">
        <v>2.12</v>
      </c>
      <c r="S236">
        <v>279</v>
      </c>
      <c r="T236">
        <v>11.7</v>
      </c>
      <c r="U236">
        <v>150</v>
      </c>
      <c r="V236">
        <v>27.13</v>
      </c>
      <c r="W236">
        <v>8.3400000000000002E-2</v>
      </c>
      <c r="X236">
        <v>0.22</v>
      </c>
      <c r="Y236">
        <v>2.7</v>
      </c>
      <c r="Z236">
        <v>2.2865000000000002</v>
      </c>
      <c r="AA236">
        <v>234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2.04</v>
      </c>
      <c r="AL236">
        <v>1.88</v>
      </c>
      <c r="AM236">
        <v>0</v>
      </c>
    </row>
    <row r="237" spans="1:39" x14ac:dyDescent="0.25">
      <c r="A237">
        <v>991</v>
      </c>
      <c r="B237" s="2">
        <v>1</v>
      </c>
      <c r="C237">
        <v>54</v>
      </c>
      <c r="D237">
        <v>1</v>
      </c>
      <c r="E237">
        <v>113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7.79</v>
      </c>
      <c r="R237">
        <v>2</v>
      </c>
      <c r="S237">
        <v>151</v>
      </c>
      <c r="T237">
        <v>10.7</v>
      </c>
      <c r="U237">
        <v>43.81</v>
      </c>
      <c r="V237">
        <v>7.5460000000000003</v>
      </c>
      <c r="W237">
        <v>0.3</v>
      </c>
      <c r="X237">
        <v>0.55000000000000004</v>
      </c>
      <c r="Y237">
        <v>20.21</v>
      </c>
      <c r="Z237">
        <v>2.13</v>
      </c>
      <c r="AA237">
        <v>230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5.83</v>
      </c>
      <c r="AL237">
        <v>2.15</v>
      </c>
      <c r="AM237">
        <v>1</v>
      </c>
    </row>
    <row r="238" spans="1:39" x14ac:dyDescent="0.25">
      <c r="A238">
        <v>607</v>
      </c>
      <c r="B238" s="2">
        <v>1</v>
      </c>
      <c r="C238">
        <v>37</v>
      </c>
      <c r="D238">
        <v>0</v>
      </c>
      <c r="E238">
        <v>70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3.41</v>
      </c>
      <c r="R238">
        <v>1</v>
      </c>
      <c r="S238">
        <v>230</v>
      </c>
      <c r="T238">
        <v>12.3</v>
      </c>
      <c r="U238">
        <v>35</v>
      </c>
      <c r="V238">
        <v>1.1299999999999999</v>
      </c>
      <c r="W238">
        <v>0.2092</v>
      </c>
      <c r="X238">
        <v>0.3</v>
      </c>
      <c r="Y238">
        <v>6.08</v>
      </c>
      <c r="Z238">
        <v>1.21</v>
      </c>
      <c r="AA238">
        <v>138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2.89</v>
      </c>
      <c r="AL238">
        <v>2.23</v>
      </c>
      <c r="AM238">
        <v>1</v>
      </c>
    </row>
    <row r="239" spans="1:39" x14ac:dyDescent="0.25">
      <c r="A239">
        <v>709</v>
      </c>
      <c r="B239" s="2">
        <v>0</v>
      </c>
      <c r="C239">
        <v>62</v>
      </c>
      <c r="D239">
        <v>1</v>
      </c>
      <c r="E239">
        <v>99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1</v>
      </c>
      <c r="N239">
        <v>0</v>
      </c>
      <c r="O239">
        <v>0</v>
      </c>
      <c r="P239">
        <v>1</v>
      </c>
      <c r="Q239">
        <v>5.6421999999999999</v>
      </c>
      <c r="R239">
        <v>1.6359999999999999</v>
      </c>
      <c r="S239">
        <v>230.23</v>
      </c>
      <c r="T239">
        <v>14.319000000000001</v>
      </c>
      <c r="U239">
        <v>33.25</v>
      </c>
      <c r="V239">
        <v>8.5790000000000006</v>
      </c>
      <c r="W239">
        <v>0.1789</v>
      </c>
      <c r="X239">
        <v>0.86380000000000001</v>
      </c>
      <c r="Y239">
        <v>4.97</v>
      </c>
      <c r="Z239">
        <v>0.5</v>
      </c>
      <c r="AA239">
        <v>187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2.8155999999999999</v>
      </c>
      <c r="AL239">
        <v>3.98</v>
      </c>
      <c r="AM239">
        <v>1</v>
      </c>
    </row>
    <row r="240" spans="1:39" x14ac:dyDescent="0.25">
      <c r="A240">
        <v>318</v>
      </c>
      <c r="B240" s="2">
        <v>1</v>
      </c>
      <c r="C240">
        <v>17</v>
      </c>
      <c r="D240">
        <v>0</v>
      </c>
      <c r="E240">
        <v>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5.3</v>
      </c>
      <c r="R240">
        <v>1.81</v>
      </c>
      <c r="S240">
        <v>250</v>
      </c>
      <c r="T240">
        <v>18.899999999999999</v>
      </c>
      <c r="U240">
        <v>65</v>
      </c>
      <c r="V240">
        <v>25.32</v>
      </c>
      <c r="W240">
        <v>8.6900000000000005E-2</v>
      </c>
      <c r="X240">
        <v>0.26</v>
      </c>
      <c r="Y240">
        <v>3.6</v>
      </c>
      <c r="Z240">
        <v>2.3479999999999999</v>
      </c>
      <c r="AA240">
        <v>206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2.4700000000000002</v>
      </c>
      <c r="AL240">
        <v>1.2</v>
      </c>
      <c r="AM240">
        <v>0</v>
      </c>
    </row>
    <row r="241" spans="1:39" x14ac:dyDescent="0.25">
      <c r="A241">
        <v>350</v>
      </c>
      <c r="B241" s="2">
        <v>1</v>
      </c>
      <c r="C241">
        <v>22</v>
      </c>
      <c r="D241">
        <v>0</v>
      </c>
      <c r="E241">
        <v>107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5.2</v>
      </c>
      <c r="R241">
        <v>1.93</v>
      </c>
      <c r="S241">
        <v>267</v>
      </c>
      <c r="T241">
        <v>15.2</v>
      </c>
      <c r="U241">
        <v>136</v>
      </c>
      <c r="V241">
        <v>29.81</v>
      </c>
      <c r="W241">
        <v>8.1699999999999995E-2</v>
      </c>
      <c r="X241">
        <v>0.15</v>
      </c>
      <c r="Y241">
        <v>3.5</v>
      </c>
      <c r="Z241">
        <v>2.5304000000000002</v>
      </c>
      <c r="AA241">
        <v>215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2.4700000000000002</v>
      </c>
      <c r="AL241">
        <v>1.31</v>
      </c>
      <c r="AM241">
        <v>0</v>
      </c>
    </row>
    <row r="242" spans="1:39" x14ac:dyDescent="0.25">
      <c r="A242">
        <v>946</v>
      </c>
      <c r="B242" s="2">
        <v>1</v>
      </c>
      <c r="C242">
        <v>55</v>
      </c>
      <c r="D242">
        <v>1</v>
      </c>
      <c r="E242">
        <v>99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8.6</v>
      </c>
      <c r="R242">
        <v>1.28</v>
      </c>
      <c r="S242">
        <v>159</v>
      </c>
      <c r="T242">
        <v>14.3</v>
      </c>
      <c r="U242">
        <v>38.69</v>
      </c>
      <c r="V242">
        <v>7.5510000000000002</v>
      </c>
      <c r="W242">
        <v>0.85</v>
      </c>
      <c r="X242">
        <v>1.01</v>
      </c>
      <c r="Y242">
        <v>10.84</v>
      </c>
      <c r="Z242">
        <v>1.23</v>
      </c>
      <c r="AA242">
        <v>290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5.01</v>
      </c>
      <c r="AL242">
        <v>2.4700000000000002</v>
      </c>
      <c r="AM242">
        <v>1</v>
      </c>
    </row>
    <row r="243" spans="1:39" x14ac:dyDescent="0.25">
      <c r="A243">
        <v>501</v>
      </c>
      <c r="B243" s="2">
        <v>0</v>
      </c>
      <c r="C243">
        <v>42</v>
      </c>
      <c r="D243">
        <v>1</v>
      </c>
      <c r="E243">
        <v>90</v>
      </c>
      <c r="F243">
        <v>0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4.7221000000000002</v>
      </c>
      <c r="R243">
        <v>1.1472</v>
      </c>
      <c r="S243">
        <v>233.8</v>
      </c>
      <c r="T243">
        <v>12.295</v>
      </c>
      <c r="U243">
        <v>33.83</v>
      </c>
      <c r="V243">
        <v>8.157</v>
      </c>
      <c r="W243">
        <v>0.19539999999999999</v>
      </c>
      <c r="X243">
        <v>0.52239999999999998</v>
      </c>
      <c r="Y243">
        <v>5.5244999999999997</v>
      </c>
      <c r="Z243">
        <v>1.4884999999999999</v>
      </c>
      <c r="AA243">
        <v>208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2.3157999999999999</v>
      </c>
      <c r="AL243">
        <v>2.08</v>
      </c>
      <c r="AM243">
        <v>1</v>
      </c>
    </row>
    <row r="244" spans="1:39" x14ac:dyDescent="0.25">
      <c r="A244">
        <v>446</v>
      </c>
      <c r="B244" s="2">
        <v>1</v>
      </c>
      <c r="C244">
        <v>60</v>
      </c>
      <c r="D244">
        <v>1</v>
      </c>
      <c r="E244">
        <v>85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3.99</v>
      </c>
      <c r="R244">
        <v>1.96</v>
      </c>
      <c r="S244">
        <v>205</v>
      </c>
      <c r="T244">
        <v>14.319000000000001</v>
      </c>
      <c r="U244">
        <v>32.89</v>
      </c>
      <c r="V244">
        <v>8.6180000000000003</v>
      </c>
      <c r="W244">
        <v>0.124</v>
      </c>
      <c r="X244">
        <v>0.50700000000000001</v>
      </c>
      <c r="Y244">
        <v>2.95</v>
      </c>
      <c r="Z244">
        <v>0.28999999999999998</v>
      </c>
      <c r="AA244">
        <v>199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1.74</v>
      </c>
      <c r="AL244">
        <v>3.03</v>
      </c>
      <c r="AM244">
        <v>1</v>
      </c>
    </row>
    <row r="245" spans="1:39" x14ac:dyDescent="0.25">
      <c r="A245">
        <v>27</v>
      </c>
      <c r="B245" s="2">
        <v>0</v>
      </c>
      <c r="C245">
        <v>70</v>
      </c>
      <c r="D245">
        <v>1</v>
      </c>
      <c r="E245">
        <v>93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5.3</v>
      </c>
      <c r="R245">
        <v>0.74</v>
      </c>
      <c r="S245">
        <v>167</v>
      </c>
      <c r="T245">
        <v>11.878</v>
      </c>
      <c r="U245">
        <v>57.76</v>
      </c>
      <c r="V245">
        <v>73.66</v>
      </c>
      <c r="W245">
        <v>0.78</v>
      </c>
      <c r="X245">
        <v>1.6402000000000001</v>
      </c>
      <c r="Y245">
        <v>5.77</v>
      </c>
      <c r="Z245">
        <v>1.3260000000000001</v>
      </c>
      <c r="AA245">
        <v>280</v>
      </c>
      <c r="AB245">
        <v>1</v>
      </c>
      <c r="AC245">
        <v>0</v>
      </c>
      <c r="AD245">
        <v>1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1</v>
      </c>
      <c r="AK245">
        <v>3.31</v>
      </c>
      <c r="AL245">
        <v>2.57</v>
      </c>
      <c r="AM245">
        <v>1</v>
      </c>
    </row>
    <row r="246" spans="1:39" x14ac:dyDescent="0.25">
      <c r="A246">
        <v>955</v>
      </c>
      <c r="B246" s="2">
        <v>1</v>
      </c>
      <c r="C246">
        <v>45</v>
      </c>
      <c r="D246">
        <v>1</v>
      </c>
      <c r="E246">
        <v>90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9.0399999999999991</v>
      </c>
      <c r="R246">
        <v>1.51</v>
      </c>
      <c r="S246">
        <v>160</v>
      </c>
      <c r="T246">
        <v>17.600000000000001</v>
      </c>
      <c r="U246">
        <v>43.27</v>
      </c>
      <c r="V246">
        <v>7.1239999999999997</v>
      </c>
      <c r="W246">
        <v>0.37</v>
      </c>
      <c r="X246">
        <v>1.18</v>
      </c>
      <c r="Y246">
        <v>12.85</v>
      </c>
      <c r="Z246">
        <v>2.2400000000000002</v>
      </c>
      <c r="AA246">
        <v>294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5.16</v>
      </c>
      <c r="AL246">
        <v>2.5</v>
      </c>
      <c r="AM246">
        <v>1</v>
      </c>
    </row>
    <row r="247" spans="1:39" x14ac:dyDescent="0.25">
      <c r="A247">
        <v>871</v>
      </c>
      <c r="B247" s="2">
        <v>1</v>
      </c>
      <c r="C247">
        <v>39</v>
      </c>
      <c r="D247">
        <v>1</v>
      </c>
      <c r="E247">
        <v>65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5.2935999999999996</v>
      </c>
      <c r="R247">
        <v>1.6222000000000001</v>
      </c>
      <c r="S247">
        <v>278.16000000000003</v>
      </c>
      <c r="T247">
        <v>14.65</v>
      </c>
      <c r="U247">
        <v>26.46</v>
      </c>
      <c r="V247">
        <v>0.93330000000000002</v>
      </c>
      <c r="W247">
        <v>0.51270000000000004</v>
      </c>
      <c r="X247">
        <v>0.78269999999999995</v>
      </c>
      <c r="Y247">
        <v>3.83</v>
      </c>
      <c r="Z247">
        <v>0.85770000000000002</v>
      </c>
      <c r="AA247">
        <v>197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2.8666999999999998</v>
      </c>
      <c r="AL247">
        <v>3.08</v>
      </c>
      <c r="AM247">
        <v>0</v>
      </c>
    </row>
    <row r="248" spans="1:39" x14ac:dyDescent="0.25">
      <c r="A248">
        <v>33</v>
      </c>
      <c r="B248" s="2">
        <v>0</v>
      </c>
      <c r="C248">
        <v>54</v>
      </c>
      <c r="D248">
        <v>0</v>
      </c>
      <c r="E248">
        <v>75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5.6</v>
      </c>
      <c r="R248">
        <v>2.12</v>
      </c>
      <c r="S248">
        <v>271</v>
      </c>
      <c r="T248">
        <v>13</v>
      </c>
      <c r="U248">
        <v>43.61</v>
      </c>
      <c r="V248">
        <v>11.680999999999999</v>
      </c>
      <c r="W248">
        <v>0.16</v>
      </c>
      <c r="X248">
        <v>0.42</v>
      </c>
      <c r="Y248">
        <v>4.2716000000000003</v>
      </c>
      <c r="Z248">
        <v>1.5663</v>
      </c>
      <c r="AA248">
        <v>142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2.15</v>
      </c>
      <c r="AL248">
        <v>1.86</v>
      </c>
      <c r="AM248">
        <v>0</v>
      </c>
    </row>
    <row r="249" spans="1:39" x14ac:dyDescent="0.25">
      <c r="A249">
        <v>1037</v>
      </c>
      <c r="B249" s="2">
        <v>1</v>
      </c>
      <c r="C249">
        <v>19</v>
      </c>
      <c r="D249">
        <v>0</v>
      </c>
      <c r="E249">
        <v>71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6.7</v>
      </c>
      <c r="R249">
        <v>1.22</v>
      </c>
      <c r="S249">
        <v>256</v>
      </c>
      <c r="T249">
        <v>11.36</v>
      </c>
      <c r="U249">
        <v>122</v>
      </c>
      <c r="V249">
        <v>1</v>
      </c>
      <c r="W249">
        <v>0.88</v>
      </c>
      <c r="X249">
        <v>0.48530000000000001</v>
      </c>
      <c r="Y249">
        <v>6.4943999999999997</v>
      </c>
      <c r="Z249">
        <v>1.9229000000000001</v>
      </c>
      <c r="AA249">
        <v>253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8.3000000000000007</v>
      </c>
      <c r="AL249">
        <v>5.21</v>
      </c>
      <c r="AM249">
        <v>0</v>
      </c>
    </row>
    <row r="250" spans="1:39" x14ac:dyDescent="0.25">
      <c r="A250">
        <v>553</v>
      </c>
      <c r="B250" s="2">
        <v>0</v>
      </c>
      <c r="C250">
        <v>51</v>
      </c>
      <c r="D250">
        <v>1</v>
      </c>
      <c r="E250">
        <v>89</v>
      </c>
      <c r="F250">
        <v>0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5.0808</v>
      </c>
      <c r="R250">
        <v>1.167</v>
      </c>
      <c r="S250">
        <v>272.60000000000002</v>
      </c>
      <c r="T250">
        <v>15.337</v>
      </c>
      <c r="U250">
        <v>37.36</v>
      </c>
      <c r="V250">
        <v>8.4429999999999996</v>
      </c>
      <c r="W250">
        <v>0.1338</v>
      </c>
      <c r="X250">
        <v>0.50339999999999996</v>
      </c>
      <c r="Y250">
        <v>4.4381000000000004</v>
      </c>
      <c r="Z250">
        <v>1.1003000000000001</v>
      </c>
      <c r="AA250">
        <v>232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2.2040000000000002</v>
      </c>
      <c r="AL250">
        <v>2.38</v>
      </c>
      <c r="AM250">
        <v>1</v>
      </c>
    </row>
    <row r="251" spans="1:39" x14ac:dyDescent="0.25">
      <c r="A251">
        <v>523</v>
      </c>
      <c r="B251" s="2">
        <v>0</v>
      </c>
      <c r="C251">
        <v>54</v>
      </c>
      <c r="D251">
        <v>1</v>
      </c>
      <c r="E251">
        <v>90</v>
      </c>
      <c r="F251">
        <v>0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5.1502999999999997</v>
      </c>
      <c r="R251">
        <v>1.2254</v>
      </c>
      <c r="S251">
        <v>258.5</v>
      </c>
      <c r="T251">
        <v>10.695</v>
      </c>
      <c r="U251">
        <v>35.79</v>
      </c>
      <c r="V251">
        <v>8.0820000000000007</v>
      </c>
      <c r="W251">
        <v>0.1138</v>
      </c>
      <c r="X251">
        <v>0.50570000000000004</v>
      </c>
      <c r="Y251">
        <v>4.2839</v>
      </c>
      <c r="Z251">
        <v>2.2587000000000002</v>
      </c>
      <c r="AA251">
        <v>197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3.2039</v>
      </c>
      <c r="AL251">
        <v>2.5299999999999998</v>
      </c>
      <c r="AM251">
        <v>1</v>
      </c>
    </row>
    <row r="252" spans="1:39" x14ac:dyDescent="0.25">
      <c r="A252">
        <v>62</v>
      </c>
      <c r="B252" s="2">
        <v>0</v>
      </c>
      <c r="C252">
        <v>4</v>
      </c>
      <c r="D252">
        <v>0</v>
      </c>
      <c r="E252">
        <v>117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13</v>
      </c>
      <c r="R252">
        <v>8.9</v>
      </c>
      <c r="S252">
        <v>11.11</v>
      </c>
      <c r="T252">
        <v>13.6</v>
      </c>
      <c r="U252">
        <v>73.42</v>
      </c>
      <c r="V252">
        <v>40.29</v>
      </c>
      <c r="W252">
        <v>0.24</v>
      </c>
      <c r="X252">
        <v>0.62</v>
      </c>
      <c r="Y252">
        <v>20.399999999999999</v>
      </c>
      <c r="Z252">
        <v>12.17</v>
      </c>
      <c r="AA252">
        <v>214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2.33</v>
      </c>
      <c r="AL252">
        <v>0.21</v>
      </c>
      <c r="AM252">
        <v>0</v>
      </c>
    </row>
    <row r="253" spans="1:39" x14ac:dyDescent="0.25">
      <c r="A253">
        <v>876</v>
      </c>
      <c r="B253" s="2">
        <v>1</v>
      </c>
      <c r="C253">
        <v>30</v>
      </c>
      <c r="D253">
        <v>1</v>
      </c>
      <c r="E253">
        <v>70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4.8884999999999996</v>
      </c>
      <c r="R253">
        <v>1.8964000000000001</v>
      </c>
      <c r="S253">
        <v>226.37</v>
      </c>
      <c r="T253">
        <v>17.77</v>
      </c>
      <c r="U253">
        <v>39.67</v>
      </c>
      <c r="V253">
        <v>0.91080000000000005</v>
      </c>
      <c r="W253">
        <v>0.53700000000000003</v>
      </c>
      <c r="X253">
        <v>0.77470000000000006</v>
      </c>
      <c r="Y253">
        <v>3.63</v>
      </c>
      <c r="Z253">
        <v>0.86040000000000005</v>
      </c>
      <c r="AA253">
        <v>177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2.7665999999999999</v>
      </c>
      <c r="AL253">
        <v>3.6</v>
      </c>
      <c r="AM253">
        <v>0</v>
      </c>
    </row>
    <row r="254" spans="1:39" x14ac:dyDescent="0.25">
      <c r="A254">
        <v>1051</v>
      </c>
      <c r="B254" s="2">
        <v>1</v>
      </c>
      <c r="C254">
        <v>15</v>
      </c>
      <c r="D254">
        <v>0</v>
      </c>
      <c r="E254">
        <v>71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5.8</v>
      </c>
      <c r="R254">
        <v>1.55</v>
      </c>
      <c r="S254">
        <v>250</v>
      </c>
      <c r="T254">
        <v>18.29</v>
      </c>
      <c r="U254">
        <v>121</v>
      </c>
      <c r="V254">
        <v>1</v>
      </c>
      <c r="W254">
        <v>0.25</v>
      </c>
      <c r="X254">
        <v>0.51849999999999996</v>
      </c>
      <c r="Y254">
        <v>6.6383999999999999</v>
      </c>
      <c r="Z254">
        <v>1.9657</v>
      </c>
      <c r="AA254">
        <v>220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8.67</v>
      </c>
      <c r="AL254">
        <v>4.83</v>
      </c>
      <c r="AM254">
        <v>0</v>
      </c>
    </row>
    <row r="255" spans="1:39" x14ac:dyDescent="0.25">
      <c r="A255">
        <v>637</v>
      </c>
      <c r="B255" s="2">
        <v>1</v>
      </c>
      <c r="C255">
        <v>5</v>
      </c>
      <c r="D255">
        <v>0</v>
      </c>
      <c r="E255">
        <v>104</v>
      </c>
      <c r="F255">
        <v>0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18.21</v>
      </c>
      <c r="R255">
        <v>27.1</v>
      </c>
      <c r="S255">
        <v>200</v>
      </c>
      <c r="T255">
        <v>18.260000000000002</v>
      </c>
      <c r="U255">
        <v>114</v>
      </c>
      <c r="V255">
        <v>21.52</v>
      </c>
      <c r="W255">
        <v>0.22</v>
      </c>
      <c r="X255">
        <v>0.36</v>
      </c>
      <c r="Y255">
        <v>5.2009999999999996</v>
      </c>
      <c r="Z255">
        <v>2.843</v>
      </c>
      <c r="AA255">
        <v>392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2.69</v>
      </c>
      <c r="AL255">
        <v>1.88</v>
      </c>
      <c r="AM255">
        <v>0</v>
      </c>
    </row>
    <row r="256" spans="1:39" x14ac:dyDescent="0.25">
      <c r="A256">
        <v>663</v>
      </c>
      <c r="B256" s="2">
        <v>1</v>
      </c>
      <c r="C256">
        <v>8</v>
      </c>
      <c r="D256">
        <v>0</v>
      </c>
      <c r="E256">
        <v>114</v>
      </c>
      <c r="F256">
        <v>0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11.73</v>
      </c>
      <c r="R256">
        <v>29.54</v>
      </c>
      <c r="S256">
        <v>231</v>
      </c>
      <c r="T256">
        <v>18.87</v>
      </c>
      <c r="U256">
        <v>117</v>
      </c>
      <c r="V256">
        <v>24.9</v>
      </c>
      <c r="W256">
        <v>0.23</v>
      </c>
      <c r="X256">
        <v>0.41</v>
      </c>
      <c r="Y256">
        <v>5.3840000000000003</v>
      </c>
      <c r="Z256">
        <v>2.6949999999999998</v>
      </c>
      <c r="AA256">
        <v>303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2.91</v>
      </c>
      <c r="AL256">
        <v>1.97</v>
      </c>
      <c r="AM256">
        <v>0</v>
      </c>
    </row>
    <row r="257" spans="1:39" x14ac:dyDescent="0.25">
      <c r="A257">
        <v>1077</v>
      </c>
      <c r="B257" s="2">
        <v>1</v>
      </c>
      <c r="C257">
        <v>67</v>
      </c>
      <c r="D257">
        <v>1</v>
      </c>
      <c r="E257">
        <v>51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5.4134000000000002</v>
      </c>
      <c r="R257">
        <v>1.6488</v>
      </c>
      <c r="S257">
        <v>256.07</v>
      </c>
      <c r="T257">
        <v>13.359</v>
      </c>
      <c r="U257">
        <v>39.43</v>
      </c>
      <c r="V257">
        <v>6.7530000000000001</v>
      </c>
      <c r="W257">
        <v>0.19769999999999999</v>
      </c>
      <c r="X257">
        <v>0.48880000000000001</v>
      </c>
      <c r="Y257">
        <v>5.81</v>
      </c>
      <c r="Z257">
        <v>1.31</v>
      </c>
      <c r="AA257">
        <v>246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3.0849000000000002</v>
      </c>
      <c r="AL257">
        <v>3.12</v>
      </c>
      <c r="AM257">
        <v>1</v>
      </c>
    </row>
    <row r="258" spans="1:39" x14ac:dyDescent="0.25">
      <c r="A258">
        <v>546</v>
      </c>
      <c r="B258" s="2">
        <v>0</v>
      </c>
      <c r="C258">
        <v>45</v>
      </c>
      <c r="D258">
        <v>1</v>
      </c>
      <c r="E258">
        <v>82</v>
      </c>
      <c r="F258">
        <v>0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5.1215000000000002</v>
      </c>
      <c r="R258">
        <v>2.0114999999999998</v>
      </c>
      <c r="S258">
        <v>270.7</v>
      </c>
      <c r="T258">
        <v>11.391</v>
      </c>
      <c r="U258">
        <v>38.130000000000003</v>
      </c>
      <c r="V258">
        <v>8.1039999999999992</v>
      </c>
      <c r="W258">
        <v>0.1479</v>
      </c>
      <c r="X258">
        <v>0.53979999999999995</v>
      </c>
      <c r="Y258">
        <v>4.2882999999999996</v>
      </c>
      <c r="Z258">
        <v>2.3357000000000001</v>
      </c>
      <c r="AA258">
        <v>161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2.6002999999999998</v>
      </c>
      <c r="AL258">
        <v>2.82</v>
      </c>
      <c r="AM258">
        <v>1</v>
      </c>
    </row>
    <row r="259" spans="1:39" x14ac:dyDescent="0.25">
      <c r="A259">
        <v>294</v>
      </c>
      <c r="B259" s="2">
        <v>1</v>
      </c>
      <c r="C259">
        <v>39</v>
      </c>
      <c r="D259">
        <v>1</v>
      </c>
      <c r="E259">
        <v>96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7.95</v>
      </c>
      <c r="R259">
        <v>2.59</v>
      </c>
      <c r="S259">
        <v>382</v>
      </c>
      <c r="T259">
        <v>18</v>
      </c>
      <c r="U259">
        <v>164</v>
      </c>
      <c r="V259">
        <v>9.4</v>
      </c>
      <c r="W259">
        <v>0.08</v>
      </c>
      <c r="X259">
        <v>1.42</v>
      </c>
      <c r="Y259">
        <v>7.3594999999999997</v>
      </c>
      <c r="Z259">
        <v>2.4765000000000001</v>
      </c>
      <c r="AA259">
        <v>238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4.72</v>
      </c>
      <c r="AL259">
        <v>2.37</v>
      </c>
      <c r="AM259">
        <v>1</v>
      </c>
    </row>
    <row r="260" spans="1:39" x14ac:dyDescent="0.25">
      <c r="A260">
        <v>244</v>
      </c>
      <c r="B260" s="2">
        <v>1</v>
      </c>
      <c r="C260">
        <v>37</v>
      </c>
      <c r="D260">
        <v>1</v>
      </c>
      <c r="E260">
        <v>118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7.4</v>
      </c>
      <c r="R260">
        <v>2.74</v>
      </c>
      <c r="S260">
        <v>366</v>
      </c>
      <c r="T260">
        <v>14</v>
      </c>
      <c r="U260">
        <v>138</v>
      </c>
      <c r="V260">
        <v>9.1999999999999993</v>
      </c>
      <c r="W260">
        <v>0.03</v>
      </c>
      <c r="X260">
        <v>1.24</v>
      </c>
      <c r="Y260">
        <v>7.4381000000000004</v>
      </c>
      <c r="Z260">
        <v>2.3328000000000002</v>
      </c>
      <c r="AA260">
        <v>242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4.87</v>
      </c>
      <c r="AL260">
        <v>2.11</v>
      </c>
      <c r="AM260">
        <v>1</v>
      </c>
    </row>
    <row r="261" spans="1:39" x14ac:dyDescent="0.25">
      <c r="A261">
        <v>899</v>
      </c>
      <c r="B261" s="2">
        <v>0</v>
      </c>
      <c r="C261">
        <v>37</v>
      </c>
      <c r="D261">
        <v>0</v>
      </c>
      <c r="E261">
        <v>94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5.9501999999999997</v>
      </c>
      <c r="R261">
        <v>1.2896000000000001</v>
      </c>
      <c r="S261">
        <v>214.39</v>
      </c>
      <c r="T261">
        <v>14.938000000000001</v>
      </c>
      <c r="U261">
        <v>46.82</v>
      </c>
      <c r="V261">
        <v>7.6180000000000003</v>
      </c>
      <c r="W261">
        <v>0.122</v>
      </c>
      <c r="X261">
        <v>0.6915</v>
      </c>
      <c r="Y261">
        <v>8.3000000000000007</v>
      </c>
      <c r="Z261">
        <v>0.51</v>
      </c>
      <c r="AA261">
        <v>243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3.7050999999999998</v>
      </c>
      <c r="AL261">
        <v>4.2699999999999996</v>
      </c>
      <c r="AM261">
        <v>1</v>
      </c>
    </row>
    <row r="262" spans="1:39" x14ac:dyDescent="0.25">
      <c r="A262">
        <v>61</v>
      </c>
      <c r="B262" s="2">
        <v>0</v>
      </c>
      <c r="C262">
        <v>3</v>
      </c>
      <c r="D262">
        <v>0</v>
      </c>
      <c r="E262">
        <v>120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13.52</v>
      </c>
      <c r="R262">
        <v>9.19</v>
      </c>
      <c r="S262">
        <v>11.42</v>
      </c>
      <c r="T262">
        <v>12.1</v>
      </c>
      <c r="U262">
        <v>70.28</v>
      </c>
      <c r="V262">
        <v>40.020000000000003</v>
      </c>
      <c r="W262">
        <v>0.19</v>
      </c>
      <c r="X262">
        <v>0.25</v>
      </c>
      <c r="Y262">
        <v>16.2</v>
      </c>
      <c r="Z262">
        <v>11.91</v>
      </c>
      <c r="AA262">
        <v>249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1.65</v>
      </c>
      <c r="AL262">
        <v>0.39</v>
      </c>
      <c r="AM262">
        <v>0</v>
      </c>
    </row>
    <row r="263" spans="1:39" x14ac:dyDescent="0.25">
      <c r="A263">
        <v>203</v>
      </c>
      <c r="B263" s="2">
        <v>1</v>
      </c>
      <c r="C263">
        <v>38</v>
      </c>
      <c r="D263">
        <v>1</v>
      </c>
      <c r="E263">
        <v>109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7.84</v>
      </c>
      <c r="R263">
        <v>2.48</v>
      </c>
      <c r="S263">
        <v>325</v>
      </c>
      <c r="T263">
        <v>12</v>
      </c>
      <c r="U263">
        <v>144</v>
      </c>
      <c r="V263">
        <v>8.6</v>
      </c>
      <c r="W263">
        <v>0.1</v>
      </c>
      <c r="X263">
        <v>1.42</v>
      </c>
      <c r="Y263">
        <v>7.5133999999999999</v>
      </c>
      <c r="Z263">
        <v>2.1208999999999998</v>
      </c>
      <c r="AA263">
        <v>233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4.63</v>
      </c>
      <c r="AL263">
        <v>2.37</v>
      </c>
      <c r="AM263">
        <v>1</v>
      </c>
    </row>
    <row r="264" spans="1:39" x14ac:dyDescent="0.25">
      <c r="A264">
        <v>430</v>
      </c>
      <c r="B264" s="2">
        <v>1</v>
      </c>
      <c r="C264">
        <v>21</v>
      </c>
      <c r="D264">
        <v>0</v>
      </c>
      <c r="E264">
        <v>110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4.97</v>
      </c>
      <c r="R264">
        <v>4.22</v>
      </c>
      <c r="S264">
        <v>397</v>
      </c>
      <c r="T264">
        <v>20.55</v>
      </c>
      <c r="U264">
        <v>66</v>
      </c>
      <c r="V264">
        <v>21.32</v>
      </c>
      <c r="W264">
        <v>5.5109999999999999E-2</v>
      </c>
      <c r="X264">
        <v>0.68300000000000005</v>
      </c>
      <c r="Y264">
        <v>6.5140000000000002</v>
      </c>
      <c r="Z264">
        <v>2.1859999999999999</v>
      </c>
      <c r="AA264">
        <v>208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1.6359999999999999</v>
      </c>
      <c r="AL264">
        <v>0.37</v>
      </c>
      <c r="AM264">
        <v>0</v>
      </c>
    </row>
    <row r="265" spans="1:39" x14ac:dyDescent="0.25">
      <c r="A265">
        <v>1023</v>
      </c>
      <c r="B265" s="2">
        <v>1</v>
      </c>
      <c r="C265">
        <v>70</v>
      </c>
      <c r="D265">
        <v>1</v>
      </c>
      <c r="E265">
        <v>63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5.0277000000000003</v>
      </c>
      <c r="R265">
        <v>1.9333</v>
      </c>
      <c r="S265">
        <v>221.61</v>
      </c>
      <c r="T265">
        <v>13.132999999999999</v>
      </c>
      <c r="U265">
        <v>40.9</v>
      </c>
      <c r="V265">
        <v>6.3129999999999997</v>
      </c>
      <c r="W265">
        <v>0.1116</v>
      </c>
      <c r="X265">
        <v>0.56010000000000004</v>
      </c>
      <c r="Y265">
        <v>6.08</v>
      </c>
      <c r="Z265">
        <v>1.07</v>
      </c>
      <c r="AA265">
        <v>204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3.2404000000000002</v>
      </c>
      <c r="AL265">
        <v>2.85</v>
      </c>
      <c r="AM265">
        <v>1</v>
      </c>
    </row>
    <row r="266" spans="1:39" x14ac:dyDescent="0.25">
      <c r="A266">
        <v>310</v>
      </c>
      <c r="B266" s="2">
        <v>1</v>
      </c>
      <c r="C266">
        <v>13</v>
      </c>
      <c r="D266">
        <v>0</v>
      </c>
      <c r="E266">
        <v>103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4.5999999999999996</v>
      </c>
      <c r="R266">
        <v>1.72</v>
      </c>
      <c r="S266">
        <v>200</v>
      </c>
      <c r="T266">
        <v>20.100000000000001</v>
      </c>
      <c r="U266">
        <v>92</v>
      </c>
      <c r="V266">
        <v>30.14</v>
      </c>
      <c r="W266">
        <v>8.09E-2</v>
      </c>
      <c r="X266">
        <v>0.23</v>
      </c>
      <c r="Y266">
        <v>4.5999999999999996</v>
      </c>
      <c r="Z266">
        <v>2.3437999999999999</v>
      </c>
      <c r="AA266">
        <v>206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2.17</v>
      </c>
      <c r="AL266">
        <v>1.87</v>
      </c>
      <c r="AM266">
        <v>0</v>
      </c>
    </row>
    <row r="267" spans="1:39" x14ac:dyDescent="0.25">
      <c r="A267">
        <v>816</v>
      </c>
      <c r="B267" s="2">
        <v>1</v>
      </c>
      <c r="C267">
        <v>45</v>
      </c>
      <c r="D267">
        <v>1</v>
      </c>
      <c r="E267">
        <v>75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1</v>
      </c>
      <c r="P267">
        <v>1</v>
      </c>
      <c r="Q267">
        <v>5.3731999999999998</v>
      </c>
      <c r="R267">
        <v>1.7406999999999999</v>
      </c>
      <c r="S267">
        <v>293.25</v>
      </c>
      <c r="T267">
        <v>12.46</v>
      </c>
      <c r="U267">
        <v>34.11</v>
      </c>
      <c r="V267">
        <v>0.93620000000000003</v>
      </c>
      <c r="W267">
        <v>0.50490000000000002</v>
      </c>
      <c r="X267">
        <v>0.73280000000000001</v>
      </c>
      <c r="Y267">
        <v>3.62</v>
      </c>
      <c r="Z267">
        <v>0.90239999999999998</v>
      </c>
      <c r="AA267">
        <v>200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2.6454</v>
      </c>
      <c r="AL267">
        <v>3.23</v>
      </c>
      <c r="AM267">
        <v>0</v>
      </c>
    </row>
    <row r="268" spans="1:39" x14ac:dyDescent="0.25">
      <c r="A268">
        <v>324</v>
      </c>
      <c r="B268" s="2">
        <v>1</v>
      </c>
      <c r="C268">
        <v>14</v>
      </c>
      <c r="D268">
        <v>0</v>
      </c>
      <c r="E268">
        <v>54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5.8</v>
      </c>
      <c r="R268">
        <v>1.7</v>
      </c>
      <c r="S268">
        <v>248</v>
      </c>
      <c r="T268">
        <v>17.899999999999999</v>
      </c>
      <c r="U268">
        <v>130</v>
      </c>
      <c r="V268">
        <v>27.6</v>
      </c>
      <c r="W268">
        <v>8.8200000000000001E-2</v>
      </c>
      <c r="X268">
        <v>0.21</v>
      </c>
      <c r="Y268">
        <v>4</v>
      </c>
      <c r="Z268">
        <v>2.7705000000000002</v>
      </c>
      <c r="AA268">
        <v>203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2.4</v>
      </c>
      <c r="AL268">
        <v>1.57</v>
      </c>
      <c r="AM268">
        <v>0</v>
      </c>
    </row>
    <row r="269" spans="1:39" x14ac:dyDescent="0.25">
      <c r="A269">
        <v>235</v>
      </c>
      <c r="B269" s="2">
        <v>1</v>
      </c>
      <c r="C269">
        <v>37</v>
      </c>
      <c r="D269">
        <v>1</v>
      </c>
      <c r="E269">
        <v>116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7.96</v>
      </c>
      <c r="R269">
        <v>2.81</v>
      </c>
      <c r="S269">
        <v>389</v>
      </c>
      <c r="T269">
        <v>10</v>
      </c>
      <c r="U269">
        <v>139</v>
      </c>
      <c r="V269">
        <v>9.6</v>
      </c>
      <c r="W269">
        <v>0.03</v>
      </c>
      <c r="X269">
        <v>1.31</v>
      </c>
      <c r="Y269">
        <v>6.9657</v>
      </c>
      <c r="Z269">
        <v>2.0407000000000002</v>
      </c>
      <c r="AA269">
        <v>246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4.99</v>
      </c>
      <c r="AL269">
        <v>2.0299999999999998</v>
      </c>
      <c r="AM269">
        <v>1</v>
      </c>
    </row>
    <row r="270" spans="1:39" x14ac:dyDescent="0.25">
      <c r="A270">
        <v>127</v>
      </c>
      <c r="B270" s="2">
        <v>0</v>
      </c>
      <c r="C270">
        <v>3</v>
      </c>
      <c r="D270">
        <v>0</v>
      </c>
      <c r="E270">
        <v>101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19.809999999999999</v>
      </c>
      <c r="R270">
        <v>7.61</v>
      </c>
      <c r="S270">
        <v>10.18</v>
      </c>
      <c r="T270">
        <v>14.4</v>
      </c>
      <c r="U270">
        <v>73.400000000000006</v>
      </c>
      <c r="V270">
        <v>35.869999999999997</v>
      </c>
      <c r="W270">
        <v>0.14000000000000001</v>
      </c>
      <c r="X270">
        <v>0.56000000000000005</v>
      </c>
      <c r="Y270">
        <v>19.5</v>
      </c>
      <c r="Z270">
        <v>12.78</v>
      </c>
      <c r="AA270">
        <v>205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2.63</v>
      </c>
      <c r="AL270">
        <v>0.22</v>
      </c>
      <c r="AM270">
        <v>0</v>
      </c>
    </row>
    <row r="271" spans="1:39" x14ac:dyDescent="0.25">
      <c r="A271">
        <v>1059</v>
      </c>
      <c r="B271" s="2">
        <v>1</v>
      </c>
      <c r="C271">
        <v>22</v>
      </c>
      <c r="D271">
        <v>0</v>
      </c>
      <c r="E271">
        <v>79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7.3</v>
      </c>
      <c r="R271">
        <v>1.3</v>
      </c>
      <c r="S271">
        <v>260</v>
      </c>
      <c r="T271">
        <v>12.49</v>
      </c>
      <c r="U271">
        <v>156</v>
      </c>
      <c r="V271">
        <v>1</v>
      </c>
      <c r="W271">
        <v>0.71</v>
      </c>
      <c r="X271">
        <v>0.54759999999999998</v>
      </c>
      <c r="Y271">
        <v>6.1260000000000003</v>
      </c>
      <c r="Z271">
        <v>1.3663000000000001</v>
      </c>
      <c r="AA271">
        <v>227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8.18</v>
      </c>
      <c r="AL271">
        <v>4</v>
      </c>
      <c r="AM271">
        <v>0</v>
      </c>
    </row>
    <row r="272" spans="1:39" x14ac:dyDescent="0.25">
      <c r="A272">
        <v>181</v>
      </c>
      <c r="B272" s="2">
        <v>0</v>
      </c>
      <c r="C272">
        <v>10</v>
      </c>
      <c r="D272">
        <v>0</v>
      </c>
      <c r="E272">
        <v>111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15</v>
      </c>
      <c r="R272">
        <v>7.56</v>
      </c>
      <c r="S272">
        <v>10.93</v>
      </c>
      <c r="T272">
        <v>18.100000000000001</v>
      </c>
      <c r="U272">
        <v>73.3</v>
      </c>
      <c r="V272">
        <v>44.67</v>
      </c>
      <c r="W272">
        <v>0.05</v>
      </c>
      <c r="X272">
        <v>0.3</v>
      </c>
      <c r="Y272">
        <v>16.100000000000001</v>
      </c>
      <c r="Z272">
        <v>13.27</v>
      </c>
      <c r="AA272">
        <v>257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3</v>
      </c>
      <c r="AL272">
        <v>0.41</v>
      </c>
      <c r="AM272">
        <v>0</v>
      </c>
    </row>
    <row r="273" spans="1:39" x14ac:dyDescent="0.25">
      <c r="A273">
        <v>827</v>
      </c>
      <c r="B273" s="2">
        <v>1</v>
      </c>
      <c r="C273">
        <v>34</v>
      </c>
      <c r="D273">
        <v>1</v>
      </c>
      <c r="E273">
        <v>72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1</v>
      </c>
      <c r="P273">
        <v>1</v>
      </c>
      <c r="Q273">
        <v>5.8437000000000001</v>
      </c>
      <c r="R273">
        <v>1.569</v>
      </c>
      <c r="S273">
        <v>286</v>
      </c>
      <c r="T273">
        <v>13.49</v>
      </c>
      <c r="U273">
        <v>33.14</v>
      </c>
      <c r="V273">
        <v>0.87760000000000005</v>
      </c>
      <c r="W273">
        <v>0.52780000000000005</v>
      </c>
      <c r="X273">
        <v>0.77090000000000003</v>
      </c>
      <c r="Y273">
        <v>3.77</v>
      </c>
      <c r="Z273">
        <v>0.9264</v>
      </c>
      <c r="AA273">
        <v>170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2.6442999999999999</v>
      </c>
      <c r="AL273">
        <v>3.67</v>
      </c>
      <c r="AM273">
        <v>0</v>
      </c>
    </row>
    <row r="274" spans="1:39" x14ac:dyDescent="0.25">
      <c r="A274">
        <v>460</v>
      </c>
      <c r="B274" s="2">
        <v>1</v>
      </c>
      <c r="C274">
        <v>45</v>
      </c>
      <c r="D274">
        <v>1</v>
      </c>
      <c r="E274">
        <v>77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4.09</v>
      </c>
      <c r="R274">
        <v>1.59</v>
      </c>
      <c r="S274">
        <v>290</v>
      </c>
      <c r="T274">
        <v>12.756</v>
      </c>
      <c r="U274">
        <v>35.369999999999997</v>
      </c>
      <c r="V274">
        <v>8.3849999999999998</v>
      </c>
      <c r="W274">
        <v>0.19900000000000001</v>
      </c>
      <c r="X274">
        <v>0.52200000000000002</v>
      </c>
      <c r="Y274">
        <v>2.0299999999999998</v>
      </c>
      <c r="Z274">
        <v>0.94</v>
      </c>
      <c r="AA274">
        <v>206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1.86</v>
      </c>
      <c r="AL274">
        <v>2.23</v>
      </c>
      <c r="AM274">
        <v>1</v>
      </c>
    </row>
    <row r="275" spans="1:39" x14ac:dyDescent="0.25">
      <c r="A275">
        <v>18</v>
      </c>
      <c r="B275" s="2">
        <v>0</v>
      </c>
      <c r="C275">
        <v>77</v>
      </c>
      <c r="D275">
        <v>1</v>
      </c>
      <c r="E275">
        <v>91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5.5</v>
      </c>
      <c r="R275">
        <v>0.75</v>
      </c>
      <c r="S275">
        <v>174</v>
      </c>
      <c r="T275">
        <v>11.997</v>
      </c>
      <c r="U275">
        <v>57.8</v>
      </c>
      <c r="V275">
        <v>72.22</v>
      </c>
      <c r="W275">
        <v>0.31</v>
      </c>
      <c r="X275">
        <v>1.3648</v>
      </c>
      <c r="Y275">
        <v>5.16</v>
      </c>
      <c r="Z275">
        <v>1.288</v>
      </c>
      <c r="AA275">
        <v>277</v>
      </c>
      <c r="AB275">
        <v>1</v>
      </c>
      <c r="AC275">
        <v>0</v>
      </c>
      <c r="AD275">
        <v>1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1</v>
      </c>
      <c r="AK275">
        <v>3.35</v>
      </c>
      <c r="AL275">
        <v>2.62</v>
      </c>
      <c r="AM275">
        <v>1</v>
      </c>
    </row>
    <row r="276" spans="1:39" x14ac:dyDescent="0.25">
      <c r="A276">
        <v>232</v>
      </c>
      <c r="B276" s="2">
        <v>1</v>
      </c>
      <c r="C276">
        <v>37</v>
      </c>
      <c r="D276">
        <v>1</v>
      </c>
      <c r="E276">
        <v>120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7.49</v>
      </c>
      <c r="R276">
        <v>2.72</v>
      </c>
      <c r="S276">
        <v>305</v>
      </c>
      <c r="T276">
        <v>13</v>
      </c>
      <c r="U276">
        <v>143</v>
      </c>
      <c r="V276">
        <v>9.4</v>
      </c>
      <c r="W276">
        <v>7.0000000000000007E-2</v>
      </c>
      <c r="X276">
        <v>1.5</v>
      </c>
      <c r="Y276">
        <v>7.2319000000000004</v>
      </c>
      <c r="Z276">
        <v>2.3275000000000001</v>
      </c>
      <c r="AA276">
        <v>250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4.6900000000000004</v>
      </c>
      <c r="AL276">
        <v>1.83</v>
      </c>
      <c r="AM276">
        <v>1</v>
      </c>
    </row>
    <row r="277" spans="1:39" x14ac:dyDescent="0.25">
      <c r="A277">
        <v>93</v>
      </c>
      <c r="B277" s="2">
        <v>0</v>
      </c>
      <c r="C277">
        <v>2</v>
      </c>
      <c r="D277">
        <v>0</v>
      </c>
      <c r="E277">
        <v>105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17.079999999999998</v>
      </c>
      <c r="R277">
        <v>7.82</v>
      </c>
      <c r="S277">
        <v>11.65</v>
      </c>
      <c r="T277">
        <v>10.5</v>
      </c>
      <c r="U277">
        <v>80.209999999999994</v>
      </c>
      <c r="V277">
        <v>39.06</v>
      </c>
      <c r="W277">
        <v>0.12</v>
      </c>
      <c r="X277">
        <v>0.49</v>
      </c>
      <c r="Y277">
        <v>12.2</v>
      </c>
      <c r="Z277">
        <v>14.24</v>
      </c>
      <c r="AA277">
        <v>279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2.0499999999999998</v>
      </c>
      <c r="AL277">
        <v>0.12</v>
      </c>
      <c r="AM277">
        <v>0</v>
      </c>
    </row>
    <row r="278" spans="1:39" x14ac:dyDescent="0.25">
      <c r="A278">
        <v>213</v>
      </c>
      <c r="B278" s="2">
        <v>1</v>
      </c>
      <c r="C278">
        <v>41</v>
      </c>
      <c r="D278">
        <v>1</v>
      </c>
      <c r="E278">
        <v>108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7.83</v>
      </c>
      <c r="R278">
        <v>2.12</v>
      </c>
      <c r="S278">
        <v>384</v>
      </c>
      <c r="T278">
        <v>12</v>
      </c>
      <c r="U278">
        <v>133</v>
      </c>
      <c r="V278">
        <v>9.9</v>
      </c>
      <c r="W278">
        <v>0.01</v>
      </c>
      <c r="X278">
        <v>1.48</v>
      </c>
      <c r="Y278">
        <v>6.9414999999999996</v>
      </c>
      <c r="Z278">
        <v>2.4441999999999999</v>
      </c>
      <c r="AA278">
        <v>250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4.67</v>
      </c>
      <c r="AL278">
        <v>2.0299999999999998</v>
      </c>
      <c r="AM278">
        <v>1</v>
      </c>
    </row>
    <row r="279" spans="1:39" x14ac:dyDescent="0.25">
      <c r="A279">
        <v>506</v>
      </c>
      <c r="B279" s="2">
        <v>0</v>
      </c>
      <c r="C279">
        <v>44</v>
      </c>
      <c r="D279">
        <v>1</v>
      </c>
      <c r="E279">
        <v>84</v>
      </c>
      <c r="F279">
        <v>0</v>
      </c>
      <c r="G279">
        <v>1</v>
      </c>
      <c r="H279">
        <v>1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5.2092000000000001</v>
      </c>
      <c r="R279">
        <v>1.3945000000000001</v>
      </c>
      <c r="S279">
        <v>301.10000000000002</v>
      </c>
      <c r="T279">
        <v>12.78</v>
      </c>
      <c r="U279">
        <v>38.229999999999997</v>
      </c>
      <c r="V279">
        <v>8.1769999999999996</v>
      </c>
      <c r="W279">
        <v>0.20530000000000001</v>
      </c>
      <c r="X279">
        <v>0.48930000000000001</v>
      </c>
      <c r="Y279">
        <v>5.3921000000000001</v>
      </c>
      <c r="Z279">
        <v>2.1360000000000001</v>
      </c>
      <c r="AA279">
        <v>161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3.3058999999999998</v>
      </c>
      <c r="AL279">
        <v>2.41</v>
      </c>
      <c r="AM279">
        <v>1</v>
      </c>
    </row>
    <row r="280" spans="1:39" x14ac:dyDescent="0.25">
      <c r="A280">
        <v>348</v>
      </c>
      <c r="B280" s="2">
        <v>1</v>
      </c>
      <c r="C280">
        <v>18</v>
      </c>
      <c r="D280">
        <v>0</v>
      </c>
      <c r="E280">
        <v>57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5.3</v>
      </c>
      <c r="R280">
        <v>1.97</v>
      </c>
      <c r="S280">
        <v>231</v>
      </c>
      <c r="T280">
        <v>13.9</v>
      </c>
      <c r="U280">
        <v>143</v>
      </c>
      <c r="V280">
        <v>20.89</v>
      </c>
      <c r="W280">
        <v>8.2600000000000007E-2</v>
      </c>
      <c r="X280">
        <v>0.45</v>
      </c>
      <c r="Y280">
        <v>3.9</v>
      </c>
      <c r="Z280">
        <v>2.1993999999999998</v>
      </c>
      <c r="AA280">
        <v>237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2.0699999999999998</v>
      </c>
      <c r="AL280">
        <v>1.1100000000000001</v>
      </c>
      <c r="AM280">
        <v>0</v>
      </c>
    </row>
    <row r="281" spans="1:39" x14ac:dyDescent="0.25">
      <c r="A281">
        <v>201</v>
      </c>
      <c r="B281" s="2">
        <v>1</v>
      </c>
      <c r="C281">
        <v>57</v>
      </c>
      <c r="D281">
        <v>0</v>
      </c>
      <c r="E281">
        <v>98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7.6</v>
      </c>
      <c r="R281">
        <v>1.84</v>
      </c>
      <c r="S281">
        <v>220</v>
      </c>
      <c r="T281">
        <v>4.5999999999999996</v>
      </c>
      <c r="U281">
        <v>78</v>
      </c>
      <c r="V281">
        <v>15.4</v>
      </c>
      <c r="W281">
        <v>0.2</v>
      </c>
      <c r="X281">
        <v>0.91</v>
      </c>
      <c r="Y281">
        <v>4.37</v>
      </c>
      <c r="Z281">
        <v>1.17</v>
      </c>
      <c r="AA281">
        <v>150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4.12</v>
      </c>
      <c r="AL281">
        <v>4.1100000000000003</v>
      </c>
      <c r="AM281">
        <v>1</v>
      </c>
    </row>
    <row r="282" spans="1:39" x14ac:dyDescent="0.25">
      <c r="A282">
        <v>492</v>
      </c>
      <c r="B282" s="2">
        <v>1</v>
      </c>
      <c r="C282">
        <v>56</v>
      </c>
      <c r="D282">
        <v>1</v>
      </c>
      <c r="E282">
        <v>78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3.89</v>
      </c>
      <c r="R282">
        <v>1.36</v>
      </c>
      <c r="S282">
        <v>213</v>
      </c>
      <c r="T282">
        <v>13.254</v>
      </c>
      <c r="U282">
        <v>32.450000000000003</v>
      </c>
      <c r="V282">
        <v>8.0549999999999997</v>
      </c>
      <c r="W282">
        <v>0.189</v>
      </c>
      <c r="X282">
        <v>0.40200000000000002</v>
      </c>
      <c r="Y282">
        <v>1.79</v>
      </c>
      <c r="Z282">
        <v>0.93</v>
      </c>
      <c r="AA282">
        <v>189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1.05</v>
      </c>
      <c r="AL282">
        <v>2.86</v>
      </c>
      <c r="AM282">
        <v>1</v>
      </c>
    </row>
    <row r="283" spans="1:39" x14ac:dyDescent="0.25">
      <c r="A283">
        <v>920</v>
      </c>
      <c r="B283" s="2">
        <v>1</v>
      </c>
      <c r="C283">
        <v>54</v>
      </c>
      <c r="D283">
        <v>1</v>
      </c>
      <c r="E283">
        <v>116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7.93</v>
      </c>
      <c r="R283">
        <v>1.19</v>
      </c>
      <c r="S283">
        <v>184</v>
      </c>
      <c r="T283">
        <v>20.5</v>
      </c>
      <c r="U283">
        <v>42.47</v>
      </c>
      <c r="V283">
        <v>7.2889999999999997</v>
      </c>
      <c r="W283">
        <v>0.74</v>
      </c>
      <c r="X283">
        <v>0.74</v>
      </c>
      <c r="Y283">
        <v>16.32</v>
      </c>
      <c r="Z283">
        <v>1</v>
      </c>
      <c r="AA283">
        <v>291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5.95</v>
      </c>
      <c r="AL283">
        <v>2.11</v>
      </c>
      <c r="AM283">
        <v>1</v>
      </c>
    </row>
    <row r="284" spans="1:39" x14ac:dyDescent="0.25">
      <c r="A284">
        <v>781</v>
      </c>
      <c r="B284" s="2">
        <v>1</v>
      </c>
      <c r="C284">
        <v>36</v>
      </c>
      <c r="D284">
        <v>1</v>
      </c>
      <c r="E284">
        <v>70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1</v>
      </c>
      <c r="P284">
        <v>1</v>
      </c>
      <c r="Q284">
        <v>5.9118000000000004</v>
      </c>
      <c r="R284">
        <v>1.528</v>
      </c>
      <c r="S284">
        <v>275.39999999999998</v>
      </c>
      <c r="T284">
        <v>11.82</v>
      </c>
      <c r="U284">
        <v>37.049999999999997</v>
      </c>
      <c r="V284">
        <v>0.80979999999999996</v>
      </c>
      <c r="W284">
        <v>0.54379999999999995</v>
      </c>
      <c r="X284">
        <v>0.83879999999999999</v>
      </c>
      <c r="Y284">
        <v>4.17</v>
      </c>
      <c r="Z284">
        <v>0.83640000000000003</v>
      </c>
      <c r="AA284">
        <v>181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0</v>
      </c>
      <c r="AJ284">
        <v>0</v>
      </c>
      <c r="AK284">
        <v>2.8012999999999999</v>
      </c>
      <c r="AL284">
        <v>3.96</v>
      </c>
      <c r="AM284">
        <v>0</v>
      </c>
    </row>
    <row r="285" spans="1:39" x14ac:dyDescent="0.25">
      <c r="A285">
        <v>539</v>
      </c>
      <c r="B285" s="2">
        <v>0</v>
      </c>
      <c r="C285">
        <v>47</v>
      </c>
      <c r="D285">
        <v>1</v>
      </c>
      <c r="E285">
        <v>79</v>
      </c>
      <c r="F285">
        <v>0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5.3124000000000002</v>
      </c>
      <c r="R285">
        <v>1.5208999999999999</v>
      </c>
      <c r="S285">
        <v>215.7</v>
      </c>
      <c r="T285">
        <v>15.058</v>
      </c>
      <c r="U285">
        <v>35.39</v>
      </c>
      <c r="V285">
        <v>8.8000000000000007</v>
      </c>
      <c r="W285">
        <v>0.1188</v>
      </c>
      <c r="X285">
        <v>0.54300000000000004</v>
      </c>
      <c r="Y285">
        <v>5.1883999999999997</v>
      </c>
      <c r="Z285">
        <v>1.6979</v>
      </c>
      <c r="AA285">
        <v>193</v>
      </c>
      <c r="AB285">
        <v>0</v>
      </c>
      <c r="AC285">
        <v>0</v>
      </c>
      <c r="AD285">
        <v>0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3.4138999999999999</v>
      </c>
      <c r="AL285">
        <v>2.7</v>
      </c>
      <c r="AM285">
        <v>1</v>
      </c>
    </row>
    <row r="286" spans="1:39" x14ac:dyDescent="0.25">
      <c r="A286">
        <v>904</v>
      </c>
      <c r="B286" s="2">
        <v>1</v>
      </c>
      <c r="C286">
        <v>48</v>
      </c>
      <c r="D286">
        <v>1</v>
      </c>
      <c r="E286">
        <v>111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8.5399999999999991</v>
      </c>
      <c r="R286">
        <v>2.0099999999999998</v>
      </c>
      <c r="S286">
        <v>177</v>
      </c>
      <c r="T286">
        <v>17</v>
      </c>
      <c r="U286">
        <v>38.82</v>
      </c>
      <c r="V286">
        <v>7.7889999999999997</v>
      </c>
      <c r="W286">
        <v>0.84</v>
      </c>
      <c r="X286">
        <v>0.81</v>
      </c>
      <c r="Y286">
        <v>14.31</v>
      </c>
      <c r="Z286">
        <v>2.33</v>
      </c>
      <c r="AA286">
        <v>256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5.13</v>
      </c>
      <c r="AL286">
        <v>2.56</v>
      </c>
      <c r="AM286">
        <v>1</v>
      </c>
    </row>
    <row r="287" spans="1:39" x14ac:dyDescent="0.25">
      <c r="A287">
        <v>514</v>
      </c>
      <c r="B287" s="2">
        <v>0</v>
      </c>
      <c r="C287">
        <v>53</v>
      </c>
      <c r="D287">
        <v>1</v>
      </c>
      <c r="E287">
        <v>84</v>
      </c>
      <c r="F287">
        <v>0</v>
      </c>
      <c r="G287">
        <v>1</v>
      </c>
      <c r="H287">
        <v>1</v>
      </c>
      <c r="I287">
        <v>1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4.7306999999999997</v>
      </c>
      <c r="R287">
        <v>1.1831</v>
      </c>
      <c r="S287">
        <v>271.39999999999998</v>
      </c>
      <c r="T287">
        <v>14.715999999999999</v>
      </c>
      <c r="U287">
        <v>33.28</v>
      </c>
      <c r="V287">
        <v>8.6649999999999991</v>
      </c>
      <c r="W287">
        <v>0.21160000000000001</v>
      </c>
      <c r="X287">
        <v>0.5081</v>
      </c>
      <c r="Y287">
        <v>4.5373000000000001</v>
      </c>
      <c r="Z287">
        <v>1.7573000000000001</v>
      </c>
      <c r="AA287">
        <v>165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3.3294999999999999</v>
      </c>
      <c r="AL287">
        <v>3.31</v>
      </c>
      <c r="AM287">
        <v>1</v>
      </c>
    </row>
    <row r="288" spans="1:39" x14ac:dyDescent="0.25">
      <c r="A288">
        <v>1079</v>
      </c>
      <c r="B288" s="2">
        <v>1</v>
      </c>
      <c r="C288">
        <v>56</v>
      </c>
      <c r="D288">
        <v>1</v>
      </c>
      <c r="E288">
        <v>56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5.6738999999999997</v>
      </c>
      <c r="R288">
        <v>1.9877</v>
      </c>
      <c r="S288">
        <v>246.88</v>
      </c>
      <c r="T288">
        <v>12.624000000000001</v>
      </c>
      <c r="U288">
        <v>40.78</v>
      </c>
      <c r="V288">
        <v>6.6210000000000004</v>
      </c>
      <c r="W288">
        <v>0.16139999999999999</v>
      </c>
      <c r="X288">
        <v>0.50939999999999996</v>
      </c>
      <c r="Y288">
        <v>6.45</v>
      </c>
      <c r="Z288">
        <v>1.2</v>
      </c>
      <c r="AA288">
        <v>246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3.2601</v>
      </c>
      <c r="AL288">
        <v>2.82</v>
      </c>
      <c r="AM288">
        <v>1</v>
      </c>
    </row>
    <row r="289" spans="1:39" x14ac:dyDescent="0.25">
      <c r="A289">
        <v>1032</v>
      </c>
      <c r="B289" s="2">
        <v>1</v>
      </c>
      <c r="C289">
        <v>55</v>
      </c>
      <c r="D289">
        <v>1</v>
      </c>
      <c r="E289">
        <v>61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5.7774999999999999</v>
      </c>
      <c r="R289">
        <v>1.4823999999999999</v>
      </c>
      <c r="S289">
        <v>267.86</v>
      </c>
      <c r="T289">
        <v>12.637</v>
      </c>
      <c r="U289">
        <v>42.68</v>
      </c>
      <c r="V289">
        <v>6.4790000000000001</v>
      </c>
      <c r="W289">
        <v>0.1943</v>
      </c>
      <c r="X289">
        <v>0.56569999999999998</v>
      </c>
      <c r="Y289">
        <v>6.01</v>
      </c>
      <c r="Z289">
        <v>1.02</v>
      </c>
      <c r="AA289">
        <v>247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3.2953000000000001</v>
      </c>
      <c r="AL289">
        <v>2.6</v>
      </c>
      <c r="AM289">
        <v>1</v>
      </c>
    </row>
    <row r="290" spans="1:39" x14ac:dyDescent="0.25">
      <c r="A290">
        <v>422</v>
      </c>
      <c r="B290" s="2">
        <v>1</v>
      </c>
      <c r="C290">
        <v>18</v>
      </c>
      <c r="D290">
        <v>0</v>
      </c>
      <c r="E290">
        <v>94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4.53</v>
      </c>
      <c r="R290">
        <v>2.64</v>
      </c>
      <c r="S290">
        <v>308</v>
      </c>
      <c r="T290">
        <v>19.5</v>
      </c>
      <c r="U290">
        <v>106</v>
      </c>
      <c r="V290">
        <v>22.64</v>
      </c>
      <c r="W290">
        <v>7.4139999999999998E-2</v>
      </c>
      <c r="X290">
        <v>0.5696</v>
      </c>
      <c r="Y290">
        <v>5.26</v>
      </c>
      <c r="Z290">
        <v>2.2349999999999999</v>
      </c>
      <c r="AA290">
        <v>218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1.2989999999999999</v>
      </c>
      <c r="AL290">
        <v>0.22</v>
      </c>
      <c r="AM290">
        <v>0</v>
      </c>
    </row>
    <row r="291" spans="1:39" x14ac:dyDescent="0.25">
      <c r="A291">
        <v>80</v>
      </c>
      <c r="B291" s="2">
        <v>0</v>
      </c>
      <c r="C291">
        <v>6</v>
      </c>
      <c r="D291">
        <v>0</v>
      </c>
      <c r="E291">
        <v>116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10.96</v>
      </c>
      <c r="R291">
        <v>8.24</v>
      </c>
      <c r="S291">
        <v>12.24</v>
      </c>
      <c r="T291">
        <v>11</v>
      </c>
      <c r="U291">
        <v>74.739999999999995</v>
      </c>
      <c r="V291">
        <v>43.77</v>
      </c>
      <c r="W291">
        <v>0.09</v>
      </c>
      <c r="X291">
        <v>0.12</v>
      </c>
      <c r="Y291">
        <v>20.5</v>
      </c>
      <c r="Z291">
        <v>11.72</v>
      </c>
      <c r="AA291">
        <v>253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3.03</v>
      </c>
      <c r="AL291">
        <v>0.79</v>
      </c>
      <c r="AM291">
        <v>0</v>
      </c>
    </row>
    <row r="292" spans="1:39" x14ac:dyDescent="0.25">
      <c r="A292">
        <v>947</v>
      </c>
      <c r="B292" s="2">
        <v>1</v>
      </c>
      <c r="C292">
        <v>51</v>
      </c>
      <c r="D292">
        <v>1</v>
      </c>
      <c r="E292">
        <v>102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7.79</v>
      </c>
      <c r="R292">
        <v>1.77</v>
      </c>
      <c r="S292">
        <v>133</v>
      </c>
      <c r="T292">
        <v>20.2</v>
      </c>
      <c r="U292">
        <v>43.88</v>
      </c>
      <c r="V292">
        <v>7.0419999999999998</v>
      </c>
      <c r="W292">
        <v>0.28000000000000003</v>
      </c>
      <c r="X292">
        <v>1.03</v>
      </c>
      <c r="Y292">
        <v>11.01</v>
      </c>
      <c r="Z292">
        <v>2.15</v>
      </c>
      <c r="AA292">
        <v>294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5.92</v>
      </c>
      <c r="AL292">
        <v>3</v>
      </c>
      <c r="AM292">
        <v>1</v>
      </c>
    </row>
    <row r="293" spans="1:39" x14ac:dyDescent="0.25">
      <c r="A293">
        <v>1001</v>
      </c>
      <c r="B293" s="2">
        <v>1</v>
      </c>
      <c r="C293">
        <v>56</v>
      </c>
      <c r="D293">
        <v>1</v>
      </c>
      <c r="E293">
        <v>49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5.7843</v>
      </c>
      <c r="R293">
        <v>1.998</v>
      </c>
      <c r="S293">
        <v>274.8</v>
      </c>
      <c r="T293">
        <v>12.18</v>
      </c>
      <c r="U293">
        <v>42.69</v>
      </c>
      <c r="V293">
        <v>6.41</v>
      </c>
      <c r="W293">
        <v>0.14299999999999999</v>
      </c>
      <c r="X293">
        <v>0.54749999999999999</v>
      </c>
      <c r="Y293">
        <v>6.46</v>
      </c>
      <c r="Z293">
        <v>1.39</v>
      </c>
      <c r="AA293">
        <v>280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3.1494</v>
      </c>
      <c r="AL293">
        <v>2.81</v>
      </c>
      <c r="AM293">
        <v>1</v>
      </c>
    </row>
    <row r="294" spans="1:39" x14ac:dyDescent="0.25">
      <c r="A294">
        <v>391</v>
      </c>
      <c r="B294" s="2">
        <v>0</v>
      </c>
      <c r="C294">
        <v>53</v>
      </c>
      <c r="D294">
        <v>1</v>
      </c>
      <c r="E294">
        <v>81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4.71</v>
      </c>
      <c r="R294">
        <v>1.2</v>
      </c>
      <c r="S294">
        <v>340</v>
      </c>
      <c r="T294">
        <v>19.98</v>
      </c>
      <c r="U294">
        <v>45.35</v>
      </c>
      <c r="V294">
        <v>8.2609999999999992</v>
      </c>
      <c r="W294">
        <v>0.05</v>
      </c>
      <c r="X294">
        <v>1.51</v>
      </c>
      <c r="Y294">
        <v>4.05</v>
      </c>
      <c r="Z294">
        <v>2.4</v>
      </c>
      <c r="AA294">
        <v>168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2.94</v>
      </c>
      <c r="AL294">
        <v>1.38</v>
      </c>
      <c r="AM294">
        <v>1</v>
      </c>
    </row>
    <row r="295" spans="1:39" x14ac:dyDescent="0.25">
      <c r="A295">
        <v>874</v>
      </c>
      <c r="B295" s="2">
        <v>1</v>
      </c>
      <c r="C295">
        <v>52</v>
      </c>
      <c r="D295">
        <v>1</v>
      </c>
      <c r="E295">
        <v>60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1</v>
      </c>
      <c r="P295">
        <v>1</v>
      </c>
      <c r="Q295">
        <v>5.6840000000000002</v>
      </c>
      <c r="R295">
        <v>1.9366000000000001</v>
      </c>
      <c r="S295">
        <v>268.70999999999998</v>
      </c>
      <c r="T295">
        <v>11.8</v>
      </c>
      <c r="U295">
        <v>32.479999999999997</v>
      </c>
      <c r="V295">
        <v>0.8609</v>
      </c>
      <c r="W295">
        <v>0.53220000000000001</v>
      </c>
      <c r="X295">
        <v>0.84660000000000002</v>
      </c>
      <c r="Y295">
        <v>3.8</v>
      </c>
      <c r="Z295">
        <v>0.83</v>
      </c>
      <c r="AA295">
        <v>157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2.7128000000000001</v>
      </c>
      <c r="AL295">
        <v>4.1399999999999997</v>
      </c>
      <c r="AM295">
        <v>0</v>
      </c>
    </row>
    <row r="296" spans="1:39" x14ac:dyDescent="0.25">
      <c r="A296">
        <v>288</v>
      </c>
      <c r="B296" s="2">
        <v>1</v>
      </c>
      <c r="C296">
        <v>36</v>
      </c>
      <c r="D296">
        <v>1</v>
      </c>
      <c r="E296">
        <v>109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7.85</v>
      </c>
      <c r="R296">
        <v>2.4900000000000002</v>
      </c>
      <c r="S296">
        <v>363</v>
      </c>
      <c r="T296">
        <v>12</v>
      </c>
      <c r="U296">
        <v>126</v>
      </c>
      <c r="V296">
        <v>8.8000000000000007</v>
      </c>
      <c r="W296">
        <v>0.08</v>
      </c>
      <c r="X296">
        <v>1.32</v>
      </c>
      <c r="Y296">
        <v>7.3575999999999997</v>
      </c>
      <c r="Z296">
        <v>2.4847000000000001</v>
      </c>
      <c r="AA296">
        <v>247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4.9000000000000004</v>
      </c>
      <c r="AL296">
        <v>2.31</v>
      </c>
      <c r="AM296">
        <v>1</v>
      </c>
    </row>
    <row r="297" spans="1:39" x14ac:dyDescent="0.25">
      <c r="A297">
        <v>479</v>
      </c>
      <c r="B297" s="2">
        <v>1</v>
      </c>
      <c r="C297">
        <v>56</v>
      </c>
      <c r="D297">
        <v>1</v>
      </c>
      <c r="E297">
        <v>83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3.46</v>
      </c>
      <c r="R297">
        <v>1.85</v>
      </c>
      <c r="S297">
        <v>297</v>
      </c>
      <c r="T297">
        <v>15.964</v>
      </c>
      <c r="U297">
        <v>37.96</v>
      </c>
      <c r="V297">
        <v>8.8059999999999992</v>
      </c>
      <c r="W297">
        <v>0.17499999999999999</v>
      </c>
      <c r="X297">
        <v>0.49</v>
      </c>
      <c r="Y297">
        <v>2.56</v>
      </c>
      <c r="Z297">
        <v>0.74</v>
      </c>
      <c r="AA297">
        <v>174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1.67</v>
      </c>
      <c r="AL297">
        <v>2.97</v>
      </c>
      <c r="AM297">
        <v>1</v>
      </c>
    </row>
    <row r="298" spans="1:39" x14ac:dyDescent="0.25">
      <c r="A298">
        <v>10</v>
      </c>
      <c r="B298" s="2">
        <v>1</v>
      </c>
      <c r="C298">
        <v>74</v>
      </c>
      <c r="D298">
        <v>0</v>
      </c>
      <c r="E298">
        <v>92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4.5</v>
      </c>
      <c r="R298">
        <v>0.68</v>
      </c>
      <c r="S298">
        <v>180</v>
      </c>
      <c r="T298">
        <v>12.68</v>
      </c>
      <c r="U298">
        <v>57.04</v>
      </c>
      <c r="V298">
        <v>63.44</v>
      </c>
      <c r="W298">
        <v>0.11</v>
      </c>
      <c r="X298">
        <v>1.6231</v>
      </c>
      <c r="Y298">
        <v>5.43</v>
      </c>
      <c r="Z298">
        <v>1.3109999999999999</v>
      </c>
      <c r="AA298">
        <v>265</v>
      </c>
      <c r="AB298">
        <v>1</v>
      </c>
      <c r="AC298">
        <v>0</v>
      </c>
      <c r="AD298">
        <v>1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1</v>
      </c>
      <c r="AK298">
        <v>3.57</v>
      </c>
      <c r="AL298">
        <v>2.54</v>
      </c>
      <c r="AM298">
        <v>1</v>
      </c>
    </row>
    <row r="299" spans="1:39" x14ac:dyDescent="0.25">
      <c r="A299">
        <v>57</v>
      </c>
      <c r="B299" s="2">
        <v>0</v>
      </c>
      <c r="C299">
        <v>4</v>
      </c>
      <c r="D299">
        <v>0</v>
      </c>
      <c r="E299">
        <v>118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19.34</v>
      </c>
      <c r="R299">
        <v>8.36</v>
      </c>
      <c r="S299">
        <v>11.62</v>
      </c>
      <c r="T299">
        <v>16.600000000000001</v>
      </c>
      <c r="U299">
        <v>79.78</v>
      </c>
      <c r="V299">
        <v>37.79</v>
      </c>
      <c r="W299">
        <v>0.24</v>
      </c>
      <c r="X299">
        <v>0.4</v>
      </c>
      <c r="Y299">
        <v>13</v>
      </c>
      <c r="Z299">
        <v>10.42</v>
      </c>
      <c r="AA299">
        <v>242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1.59</v>
      </c>
      <c r="AL299">
        <v>0.27</v>
      </c>
      <c r="AM299">
        <v>0</v>
      </c>
    </row>
    <row r="300" spans="1:39" x14ac:dyDescent="0.25">
      <c r="A300">
        <v>60</v>
      </c>
      <c r="B300" s="2">
        <v>0</v>
      </c>
      <c r="C300">
        <v>3</v>
      </c>
      <c r="D300">
        <v>0</v>
      </c>
      <c r="E300">
        <v>110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12.31</v>
      </c>
      <c r="R300">
        <v>7.95</v>
      </c>
      <c r="S300">
        <v>11.33</v>
      </c>
      <c r="T300">
        <v>10.199999999999999</v>
      </c>
      <c r="U300">
        <v>77.44</v>
      </c>
      <c r="V300">
        <v>44.05</v>
      </c>
      <c r="W300">
        <v>0.05</v>
      </c>
      <c r="X300">
        <v>0.32</v>
      </c>
      <c r="Y300">
        <v>17.100000000000001</v>
      </c>
      <c r="Z300">
        <v>13.58</v>
      </c>
      <c r="AA300">
        <v>204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2.91</v>
      </c>
      <c r="AL300">
        <v>0.45</v>
      </c>
      <c r="AM300">
        <v>0</v>
      </c>
    </row>
    <row r="301" spans="1:39" x14ac:dyDescent="0.25">
      <c r="A301">
        <v>580</v>
      </c>
      <c r="B301" s="2">
        <v>0</v>
      </c>
      <c r="C301">
        <v>53</v>
      </c>
      <c r="D301">
        <v>1</v>
      </c>
      <c r="E301">
        <v>86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4.5609999999999999</v>
      </c>
      <c r="R301">
        <v>1.0172000000000001</v>
      </c>
      <c r="S301">
        <v>212.1</v>
      </c>
      <c r="T301">
        <v>14.558999999999999</v>
      </c>
      <c r="U301">
        <v>39.549999999999997</v>
      </c>
      <c r="V301">
        <v>8.0559999999999992</v>
      </c>
      <c r="W301">
        <v>0.10879999999999999</v>
      </c>
      <c r="X301">
        <v>0.50480000000000003</v>
      </c>
      <c r="Y301">
        <v>4.5793999999999997</v>
      </c>
      <c r="Z301">
        <v>2.0297000000000001</v>
      </c>
      <c r="AA301">
        <v>176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2.0861000000000001</v>
      </c>
      <c r="AL301">
        <v>3</v>
      </c>
      <c r="AM301">
        <v>1</v>
      </c>
    </row>
    <row r="302" spans="1:39" x14ac:dyDescent="0.25">
      <c r="A302">
        <v>368</v>
      </c>
      <c r="B302" s="2">
        <v>1</v>
      </c>
      <c r="C302">
        <v>10</v>
      </c>
      <c r="D302">
        <v>0</v>
      </c>
      <c r="E302">
        <v>59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5.9</v>
      </c>
      <c r="R302">
        <v>2.04</v>
      </c>
      <c r="S302">
        <v>247</v>
      </c>
      <c r="T302">
        <v>14.8</v>
      </c>
      <c r="U302">
        <v>133</v>
      </c>
      <c r="V302">
        <v>23.37</v>
      </c>
      <c r="W302">
        <v>8.1799999999999998E-2</v>
      </c>
      <c r="X302">
        <v>0.11</v>
      </c>
      <c r="Y302">
        <v>2.9</v>
      </c>
      <c r="Z302">
        <v>2.1987000000000001</v>
      </c>
      <c r="AA302">
        <v>213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2.4500000000000002</v>
      </c>
      <c r="AL302">
        <v>1.58</v>
      </c>
      <c r="AM302">
        <v>0</v>
      </c>
    </row>
    <row r="303" spans="1:39" x14ac:dyDescent="0.25">
      <c r="A303">
        <v>718</v>
      </c>
      <c r="B303">
        <v>0</v>
      </c>
      <c r="C303">
        <v>64</v>
      </c>
      <c r="D303">
        <v>1</v>
      </c>
      <c r="E303">
        <v>97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0</v>
      </c>
      <c r="P303">
        <v>1</v>
      </c>
      <c r="Q303">
        <v>5.7279999999999998</v>
      </c>
      <c r="R303">
        <v>1.4179999999999999</v>
      </c>
      <c r="S303">
        <v>267.75</v>
      </c>
      <c r="T303">
        <v>13.143000000000001</v>
      </c>
      <c r="U303">
        <v>31.28</v>
      </c>
      <c r="V303">
        <v>8.4049999999999994</v>
      </c>
      <c r="W303">
        <v>0.1384</v>
      </c>
      <c r="X303">
        <v>0.60780000000000001</v>
      </c>
      <c r="Y303">
        <v>3.49</v>
      </c>
      <c r="Z303">
        <v>0.56999999999999995</v>
      </c>
      <c r="AA303">
        <v>125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2.5689000000000002</v>
      </c>
      <c r="AL303">
        <v>4.05</v>
      </c>
      <c r="AM303">
        <v>1</v>
      </c>
    </row>
    <row r="304" spans="1:39" x14ac:dyDescent="0.25">
      <c r="A304">
        <v>1068</v>
      </c>
      <c r="B304">
        <v>1</v>
      </c>
      <c r="C304">
        <v>14</v>
      </c>
      <c r="D304">
        <v>0</v>
      </c>
      <c r="E304">
        <v>88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8.6999999999999993</v>
      </c>
      <c r="R304">
        <v>1.27</v>
      </c>
      <c r="S304">
        <v>253</v>
      </c>
      <c r="T304">
        <v>10.71</v>
      </c>
      <c r="U304">
        <v>179</v>
      </c>
      <c r="V304">
        <v>1</v>
      </c>
      <c r="W304">
        <v>0.16</v>
      </c>
      <c r="X304">
        <v>0.54300000000000004</v>
      </c>
      <c r="Y304">
        <v>6.6942000000000004</v>
      </c>
      <c r="Z304">
        <v>1.0004999999999999</v>
      </c>
      <c r="AA304">
        <v>230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7.98</v>
      </c>
      <c r="AL304">
        <v>4.92</v>
      </c>
      <c r="AM304">
        <v>0</v>
      </c>
    </row>
    <row r="305" spans="1:39" x14ac:dyDescent="0.25">
      <c r="A305">
        <v>335</v>
      </c>
      <c r="B305">
        <v>1</v>
      </c>
      <c r="C305">
        <v>12</v>
      </c>
      <c r="D305">
        <v>0</v>
      </c>
      <c r="E305">
        <v>73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4.5</v>
      </c>
      <c r="R305">
        <v>1.65</v>
      </c>
      <c r="S305">
        <v>206</v>
      </c>
      <c r="T305">
        <v>18.2</v>
      </c>
      <c r="U305">
        <v>109</v>
      </c>
      <c r="V305">
        <v>23.31</v>
      </c>
      <c r="W305">
        <v>7.8600000000000003E-2</v>
      </c>
      <c r="X305">
        <v>0.31</v>
      </c>
      <c r="Y305">
        <v>4.8</v>
      </c>
      <c r="Z305">
        <v>2.0467</v>
      </c>
      <c r="AA305">
        <v>236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2.36</v>
      </c>
      <c r="AL305">
        <v>1.78</v>
      </c>
      <c r="AM305">
        <v>0</v>
      </c>
    </row>
    <row r="306" spans="1:39" x14ac:dyDescent="0.25">
      <c r="A306">
        <v>1061</v>
      </c>
      <c r="B306">
        <v>1</v>
      </c>
      <c r="C306">
        <v>12</v>
      </c>
      <c r="D306">
        <v>0</v>
      </c>
      <c r="E306">
        <v>83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7.1</v>
      </c>
      <c r="R306">
        <v>1.4</v>
      </c>
      <c r="S306">
        <v>261</v>
      </c>
      <c r="T306">
        <v>19.079999999999998</v>
      </c>
      <c r="U306">
        <v>115</v>
      </c>
      <c r="V306">
        <v>1</v>
      </c>
      <c r="W306">
        <v>0.23</v>
      </c>
      <c r="X306">
        <v>0.54449999999999998</v>
      </c>
      <c r="Y306">
        <v>5.8848000000000003</v>
      </c>
      <c r="Z306">
        <v>1.7235</v>
      </c>
      <c r="AA306">
        <v>201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7.22</v>
      </c>
      <c r="AL306">
        <v>4.79</v>
      </c>
      <c r="AM306">
        <v>0</v>
      </c>
    </row>
    <row r="307" spans="1:39" x14ac:dyDescent="0.25">
      <c r="A307">
        <v>638</v>
      </c>
      <c r="B307">
        <v>1</v>
      </c>
      <c r="C307">
        <v>14</v>
      </c>
      <c r="D307">
        <v>0</v>
      </c>
      <c r="E307">
        <v>102</v>
      </c>
      <c r="F307">
        <v>0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11.17</v>
      </c>
      <c r="R307">
        <v>22.04</v>
      </c>
      <c r="S307">
        <v>292</v>
      </c>
      <c r="T307">
        <v>20.03</v>
      </c>
      <c r="U307">
        <v>93</v>
      </c>
      <c r="V307">
        <v>24.55</v>
      </c>
      <c r="W307">
        <v>0.21</v>
      </c>
      <c r="X307">
        <v>0.35</v>
      </c>
      <c r="Y307">
        <v>5.609</v>
      </c>
      <c r="Z307">
        <v>2.093</v>
      </c>
      <c r="AA307">
        <v>320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2.27</v>
      </c>
      <c r="AL307">
        <v>1.55</v>
      </c>
      <c r="AM307">
        <v>0</v>
      </c>
    </row>
    <row r="308" spans="1:39" x14ac:dyDescent="0.25">
      <c r="A308">
        <v>84</v>
      </c>
      <c r="B308">
        <v>0</v>
      </c>
      <c r="C308">
        <v>8</v>
      </c>
      <c r="D308">
        <v>0</v>
      </c>
      <c r="E308">
        <v>117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11.23</v>
      </c>
      <c r="R308">
        <v>9.01</v>
      </c>
      <c r="S308">
        <v>10.7</v>
      </c>
      <c r="T308">
        <v>19.3</v>
      </c>
      <c r="U308">
        <v>78.709999999999994</v>
      </c>
      <c r="V308">
        <v>35.24</v>
      </c>
      <c r="W308">
        <v>0.01</v>
      </c>
      <c r="X308">
        <v>0.28999999999999998</v>
      </c>
      <c r="Y308">
        <v>20.399999999999999</v>
      </c>
      <c r="Z308">
        <v>10.73</v>
      </c>
      <c r="AA308">
        <v>233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3.01</v>
      </c>
      <c r="AL308">
        <v>0.49</v>
      </c>
      <c r="AM308">
        <v>0</v>
      </c>
    </row>
    <row r="309" spans="1:39" x14ac:dyDescent="0.25">
      <c r="A309">
        <v>867</v>
      </c>
      <c r="B309">
        <v>1</v>
      </c>
      <c r="C309">
        <v>30</v>
      </c>
      <c r="D309">
        <v>1</v>
      </c>
      <c r="E309">
        <v>72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1</v>
      </c>
      <c r="Q309">
        <v>4.9241999999999999</v>
      </c>
      <c r="R309">
        <v>1.8758999999999999</v>
      </c>
      <c r="S309">
        <v>247.95</v>
      </c>
      <c r="T309">
        <v>17.420000000000002</v>
      </c>
      <c r="U309">
        <v>38.71</v>
      </c>
      <c r="V309">
        <v>0.85899999999999999</v>
      </c>
      <c r="W309">
        <v>0.53759999999999997</v>
      </c>
      <c r="X309">
        <v>0.80989999999999995</v>
      </c>
      <c r="Y309">
        <v>3.95</v>
      </c>
      <c r="Z309">
        <v>0.9264</v>
      </c>
      <c r="AA309">
        <v>158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2.7284999999999999</v>
      </c>
      <c r="AL309">
        <v>4.21</v>
      </c>
      <c r="AM309">
        <v>0</v>
      </c>
    </row>
    <row r="310" spans="1:39" x14ac:dyDescent="0.25">
      <c r="A310">
        <v>851</v>
      </c>
      <c r="B310">
        <v>1</v>
      </c>
      <c r="C310">
        <v>37</v>
      </c>
      <c r="D310">
        <v>1</v>
      </c>
      <c r="E310">
        <v>60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v>1</v>
      </c>
      <c r="Q310">
        <v>5.37</v>
      </c>
      <c r="R310">
        <v>1.9265000000000001</v>
      </c>
      <c r="S310">
        <v>276.18</v>
      </c>
      <c r="T310">
        <v>16.29</v>
      </c>
      <c r="U310">
        <v>34.659999999999997</v>
      </c>
      <c r="V310">
        <v>0.89710000000000001</v>
      </c>
      <c r="W310">
        <v>0.52339999999999998</v>
      </c>
      <c r="X310">
        <v>0.80349999999999999</v>
      </c>
      <c r="Y310">
        <v>4.01</v>
      </c>
      <c r="Z310">
        <v>0.85360000000000003</v>
      </c>
      <c r="AA310">
        <v>159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2.6608000000000001</v>
      </c>
      <c r="AL310">
        <v>3</v>
      </c>
      <c r="AM310">
        <v>0</v>
      </c>
    </row>
    <row r="311" spans="1:39" x14ac:dyDescent="0.25">
      <c r="A311">
        <v>438</v>
      </c>
      <c r="B311">
        <v>1</v>
      </c>
      <c r="C311">
        <v>6</v>
      </c>
      <c r="D311">
        <v>0</v>
      </c>
      <c r="E311">
        <v>82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6.1</v>
      </c>
      <c r="R311">
        <v>4.2300000000000004</v>
      </c>
      <c r="S311">
        <v>334</v>
      </c>
      <c r="T311">
        <v>25.81</v>
      </c>
      <c r="U311">
        <v>90</v>
      </c>
      <c r="V311">
        <v>23.2</v>
      </c>
      <c r="W311">
        <v>7.6700000000000004E-2</v>
      </c>
      <c r="X311">
        <v>0.59030000000000005</v>
      </c>
      <c r="Y311">
        <v>7.1989999999999998</v>
      </c>
      <c r="Z311">
        <v>3.3620000000000001</v>
      </c>
      <c r="AA311">
        <v>230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1.238</v>
      </c>
      <c r="AL311">
        <v>0.23</v>
      </c>
      <c r="AM311">
        <v>0</v>
      </c>
    </row>
    <row r="312" spans="1:39" x14ac:dyDescent="0.25">
      <c r="A312">
        <v>875</v>
      </c>
      <c r="B312">
        <v>1</v>
      </c>
      <c r="C312">
        <v>55</v>
      </c>
      <c r="D312">
        <v>1</v>
      </c>
      <c r="E312">
        <v>61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1</v>
      </c>
      <c r="P312">
        <v>1</v>
      </c>
      <c r="Q312">
        <v>4.6398000000000001</v>
      </c>
      <c r="R312">
        <v>1.8206</v>
      </c>
      <c r="S312">
        <v>266.06</v>
      </c>
      <c r="T312">
        <v>20.23</v>
      </c>
      <c r="U312">
        <v>36.869999999999997</v>
      </c>
      <c r="V312">
        <v>0.94569999999999999</v>
      </c>
      <c r="W312">
        <v>0.49380000000000002</v>
      </c>
      <c r="X312">
        <v>0.70789999999999997</v>
      </c>
      <c r="Y312">
        <v>4.21</v>
      </c>
      <c r="Z312">
        <v>0.91979999999999995</v>
      </c>
      <c r="AA312">
        <v>162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0</v>
      </c>
      <c r="AJ312">
        <v>0</v>
      </c>
      <c r="AK312">
        <v>2.5615999999999999</v>
      </c>
      <c r="AL312">
        <v>4.03</v>
      </c>
      <c r="AM312">
        <v>0</v>
      </c>
    </row>
    <row r="313" spans="1:39" x14ac:dyDescent="0.25">
      <c r="A313">
        <v>878</v>
      </c>
      <c r="B313">
        <v>1</v>
      </c>
      <c r="C313">
        <v>37</v>
      </c>
      <c r="D313">
        <v>1</v>
      </c>
      <c r="E313">
        <v>68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1</v>
      </c>
      <c r="P313">
        <v>1</v>
      </c>
      <c r="Q313">
        <v>4.7685000000000004</v>
      </c>
      <c r="R313">
        <v>1.5065</v>
      </c>
      <c r="S313">
        <v>288.33999999999997</v>
      </c>
      <c r="T313">
        <v>11.46</v>
      </c>
      <c r="U313">
        <v>39.299999999999997</v>
      </c>
      <c r="V313">
        <v>0.93189999999999995</v>
      </c>
      <c r="W313">
        <v>0.4839</v>
      </c>
      <c r="X313">
        <v>0.77449999999999997</v>
      </c>
      <c r="Y313">
        <v>3.56</v>
      </c>
      <c r="Z313">
        <v>0.94179999999999997</v>
      </c>
      <c r="AA313">
        <v>155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2.8656000000000001</v>
      </c>
      <c r="AL313">
        <v>3.54</v>
      </c>
      <c r="AM313">
        <v>0</v>
      </c>
    </row>
    <row r="314" spans="1:39" x14ac:dyDescent="0.25">
      <c r="A314">
        <v>447</v>
      </c>
      <c r="B314">
        <v>1</v>
      </c>
      <c r="C314">
        <v>48</v>
      </c>
      <c r="D314">
        <v>1</v>
      </c>
      <c r="E314">
        <v>73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4.24</v>
      </c>
      <c r="R314">
        <v>1.33</v>
      </c>
      <c r="S314">
        <v>243</v>
      </c>
      <c r="T314">
        <v>12.308999999999999</v>
      </c>
      <c r="U314">
        <v>34.1</v>
      </c>
      <c r="V314">
        <v>8.5399999999999991</v>
      </c>
      <c r="W314">
        <v>0.10100000000000001</v>
      </c>
      <c r="X314">
        <v>0.51</v>
      </c>
      <c r="Y314">
        <v>1.62</v>
      </c>
      <c r="Z314">
        <v>0.8</v>
      </c>
      <c r="AA314">
        <v>207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2.1800000000000002</v>
      </c>
      <c r="AL314">
        <v>2.5299999999999998</v>
      </c>
      <c r="AM314">
        <v>1</v>
      </c>
    </row>
    <row r="315" spans="1:39" x14ac:dyDescent="0.25">
      <c r="A315">
        <v>440</v>
      </c>
      <c r="B315">
        <v>1</v>
      </c>
      <c r="C315">
        <v>16</v>
      </c>
      <c r="D315">
        <v>0</v>
      </c>
      <c r="E315">
        <v>110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5.09</v>
      </c>
      <c r="R315">
        <v>4.0999999999999996</v>
      </c>
      <c r="S315">
        <v>367</v>
      </c>
      <c r="T315">
        <v>26.23</v>
      </c>
      <c r="U315">
        <v>68</v>
      </c>
      <c r="V315">
        <v>24.2</v>
      </c>
      <c r="W315">
        <v>6.5619999999999998E-2</v>
      </c>
      <c r="X315">
        <v>0.50860000000000005</v>
      </c>
      <c r="Y315">
        <v>7.0119999999999996</v>
      </c>
      <c r="Z315">
        <v>3.0489999999999999</v>
      </c>
      <c r="AA315">
        <v>257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1.8839999999999999</v>
      </c>
      <c r="AL315">
        <v>0.23</v>
      </c>
      <c r="AM315">
        <v>0</v>
      </c>
    </row>
    <row r="316" spans="1:39" x14ac:dyDescent="0.25">
      <c r="A316">
        <v>583</v>
      </c>
      <c r="B316">
        <v>0</v>
      </c>
      <c r="C316">
        <v>51</v>
      </c>
      <c r="D316">
        <v>1</v>
      </c>
      <c r="E316">
        <v>84</v>
      </c>
      <c r="F316">
        <v>0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4.8197000000000001</v>
      </c>
      <c r="R316">
        <v>1.4196</v>
      </c>
      <c r="S316">
        <v>238</v>
      </c>
      <c r="T316">
        <v>11.202</v>
      </c>
      <c r="U316">
        <v>36.479999999999997</v>
      </c>
      <c r="V316">
        <v>8.0289999999999999</v>
      </c>
      <c r="W316">
        <v>0.25469999999999998</v>
      </c>
      <c r="X316">
        <v>0.51759999999999995</v>
      </c>
      <c r="Y316">
        <v>4.7188999999999997</v>
      </c>
      <c r="Z316">
        <v>1.7751999999999999</v>
      </c>
      <c r="AA316">
        <v>253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3.2162000000000002</v>
      </c>
      <c r="AL316">
        <v>2.2799999999999998</v>
      </c>
      <c r="AM316">
        <v>1</v>
      </c>
    </row>
    <row r="317" spans="1:39" x14ac:dyDescent="0.25">
      <c r="A317">
        <v>577</v>
      </c>
      <c r="B317">
        <v>0</v>
      </c>
      <c r="C317">
        <v>45</v>
      </c>
      <c r="D317">
        <v>1</v>
      </c>
      <c r="E317">
        <v>85</v>
      </c>
      <c r="F317">
        <v>0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5.0570000000000004</v>
      </c>
      <c r="R317">
        <v>1.7964</v>
      </c>
      <c r="S317">
        <v>224.9</v>
      </c>
      <c r="T317">
        <v>13.426</v>
      </c>
      <c r="U317">
        <v>39.14</v>
      </c>
      <c r="V317">
        <v>8.3819999999999997</v>
      </c>
      <c r="W317">
        <v>0.13250000000000001</v>
      </c>
      <c r="X317">
        <v>0.46500000000000002</v>
      </c>
      <c r="Y317">
        <v>4.1783999999999999</v>
      </c>
      <c r="Z317">
        <v>2.3605999999999998</v>
      </c>
      <c r="AA317">
        <v>182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2.4199000000000002</v>
      </c>
      <c r="AL317">
        <v>2.41</v>
      </c>
      <c r="AM317">
        <v>1</v>
      </c>
    </row>
    <row r="318" spans="1:39" x14ac:dyDescent="0.25">
      <c r="A318">
        <v>527</v>
      </c>
      <c r="B318">
        <v>0</v>
      </c>
      <c r="C318">
        <v>47</v>
      </c>
      <c r="D318">
        <v>1</v>
      </c>
      <c r="E318">
        <v>75</v>
      </c>
      <c r="F318">
        <v>0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4.2713000000000001</v>
      </c>
      <c r="R318">
        <v>1.3189</v>
      </c>
      <c r="S318">
        <v>205.9</v>
      </c>
      <c r="T318">
        <v>11.574</v>
      </c>
      <c r="U318">
        <v>37.61</v>
      </c>
      <c r="V318">
        <v>8.766</v>
      </c>
      <c r="W318">
        <v>0.1419</v>
      </c>
      <c r="X318">
        <v>0.47020000000000001</v>
      </c>
      <c r="Y318">
        <v>4.0526999999999997</v>
      </c>
      <c r="Z318">
        <v>2.4723000000000002</v>
      </c>
      <c r="AA318">
        <v>277</v>
      </c>
      <c r="AB318">
        <v>0</v>
      </c>
      <c r="AC318">
        <v>0</v>
      </c>
      <c r="AD318">
        <v>0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3.4544999999999999</v>
      </c>
      <c r="AL318">
        <v>2.89</v>
      </c>
      <c r="AM318">
        <v>1</v>
      </c>
    </row>
    <row r="319" spans="1:39" x14ac:dyDescent="0.25">
      <c r="A319">
        <v>208</v>
      </c>
      <c r="B319">
        <v>1</v>
      </c>
      <c r="C319">
        <v>43</v>
      </c>
      <c r="D319">
        <v>1</v>
      </c>
      <c r="E319">
        <v>113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7.15</v>
      </c>
      <c r="R319">
        <v>2.11</v>
      </c>
      <c r="S319">
        <v>331</v>
      </c>
      <c r="T319">
        <v>11</v>
      </c>
      <c r="U319">
        <v>129</v>
      </c>
      <c r="V319">
        <v>8.9</v>
      </c>
      <c r="W319">
        <v>0.06</v>
      </c>
      <c r="X319">
        <v>1.27</v>
      </c>
      <c r="Y319">
        <v>7.4984999999999999</v>
      </c>
      <c r="Z319">
        <v>2.4485000000000001</v>
      </c>
      <c r="AA319">
        <v>233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4.5999999999999996</v>
      </c>
      <c r="AL319">
        <v>2.17</v>
      </c>
      <c r="AM319">
        <v>1</v>
      </c>
    </row>
    <row r="320" spans="1:39" x14ac:dyDescent="0.25">
      <c r="A320">
        <v>942</v>
      </c>
      <c r="B320">
        <v>1</v>
      </c>
      <c r="C320">
        <v>53</v>
      </c>
      <c r="D320">
        <v>1</v>
      </c>
      <c r="E320">
        <v>118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8.32</v>
      </c>
      <c r="R320">
        <v>1.21</v>
      </c>
      <c r="S320">
        <v>147</v>
      </c>
      <c r="T320">
        <v>19.899999999999999</v>
      </c>
      <c r="U320">
        <v>38.409999999999997</v>
      </c>
      <c r="V320">
        <v>7.2619999999999996</v>
      </c>
      <c r="W320">
        <v>0.62</v>
      </c>
      <c r="X320">
        <v>0.83</v>
      </c>
      <c r="Y320">
        <v>16.47</v>
      </c>
      <c r="Z320">
        <v>1.84</v>
      </c>
      <c r="AA320">
        <v>225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5.72</v>
      </c>
      <c r="AL320">
        <v>2.62</v>
      </c>
      <c r="AM320">
        <v>1</v>
      </c>
    </row>
    <row r="321" spans="1:39" x14ac:dyDescent="0.25">
      <c r="A321">
        <v>593</v>
      </c>
      <c r="B321">
        <v>0</v>
      </c>
      <c r="C321">
        <v>48</v>
      </c>
      <c r="D321">
        <v>1</v>
      </c>
      <c r="E321">
        <v>83</v>
      </c>
      <c r="F321">
        <v>0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4.2478999999999996</v>
      </c>
      <c r="R321">
        <v>1.3754</v>
      </c>
      <c r="S321">
        <v>209.5</v>
      </c>
      <c r="T321">
        <v>11.897</v>
      </c>
      <c r="U321">
        <v>37.29</v>
      </c>
      <c r="V321">
        <v>8.9740000000000002</v>
      </c>
      <c r="W321">
        <v>0.224</v>
      </c>
      <c r="X321">
        <v>0.48409999999999997</v>
      </c>
      <c r="Y321">
        <v>4.7941000000000003</v>
      </c>
      <c r="Z321">
        <v>2.1777000000000002</v>
      </c>
      <c r="AA321">
        <v>222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3.5133000000000001</v>
      </c>
      <c r="AL321">
        <v>2.15</v>
      </c>
      <c r="AM321">
        <v>1</v>
      </c>
    </row>
    <row r="322" spans="1:39" x14ac:dyDescent="0.25">
      <c r="A322">
        <v>38</v>
      </c>
      <c r="B322">
        <v>0</v>
      </c>
      <c r="C322">
        <v>53</v>
      </c>
      <c r="D322">
        <v>0</v>
      </c>
      <c r="E322">
        <v>76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4.5</v>
      </c>
      <c r="R322">
        <v>2</v>
      </c>
      <c r="S322">
        <v>261</v>
      </c>
      <c r="T322">
        <v>12.8</v>
      </c>
      <c r="U322">
        <v>47.52</v>
      </c>
      <c r="V322">
        <v>11.805</v>
      </c>
      <c r="W322">
        <v>0.45</v>
      </c>
      <c r="X322">
        <v>0.11</v>
      </c>
      <c r="Y322">
        <v>5.7084999999999999</v>
      </c>
      <c r="Z322">
        <v>1.2016</v>
      </c>
      <c r="AA322">
        <v>150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2.6</v>
      </c>
      <c r="AL322">
        <v>1.31</v>
      </c>
      <c r="AM322">
        <v>0</v>
      </c>
    </row>
    <row r="323" spans="1:39" x14ac:dyDescent="0.25">
      <c r="A323">
        <v>647</v>
      </c>
      <c r="B323">
        <v>1</v>
      </c>
      <c r="C323">
        <v>18</v>
      </c>
      <c r="D323">
        <v>0</v>
      </c>
      <c r="E323">
        <v>116</v>
      </c>
      <c r="F323">
        <v>0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12.58</v>
      </c>
      <c r="R323">
        <v>25.72</v>
      </c>
      <c r="S323">
        <v>234</v>
      </c>
      <c r="T323">
        <v>13.03</v>
      </c>
      <c r="U323">
        <v>117</v>
      </c>
      <c r="V323">
        <v>21.57</v>
      </c>
      <c r="W323">
        <v>0.16</v>
      </c>
      <c r="X323">
        <v>0.5</v>
      </c>
      <c r="Y323">
        <v>5.1950000000000003</v>
      </c>
      <c r="Z323">
        <v>2.8580000000000001</v>
      </c>
      <c r="AA323">
        <v>300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3.11</v>
      </c>
      <c r="AL323">
        <v>1.66</v>
      </c>
      <c r="AM323">
        <v>0</v>
      </c>
    </row>
    <row r="324" spans="1:39" x14ac:dyDescent="0.25">
      <c r="A324">
        <v>454</v>
      </c>
      <c r="B324">
        <v>1</v>
      </c>
      <c r="C324">
        <v>49</v>
      </c>
      <c r="D324">
        <v>1</v>
      </c>
      <c r="E324">
        <v>81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4.32</v>
      </c>
      <c r="R324">
        <v>1.44</v>
      </c>
      <c r="S324">
        <v>265</v>
      </c>
      <c r="T324">
        <v>13.125</v>
      </c>
      <c r="U324">
        <v>33.29</v>
      </c>
      <c r="V324">
        <v>8.7590000000000003</v>
      </c>
      <c r="W324">
        <v>0.129</v>
      </c>
      <c r="X324">
        <v>0.5</v>
      </c>
      <c r="Y324">
        <v>1.54</v>
      </c>
      <c r="Z324">
        <v>0.93</v>
      </c>
      <c r="AA324">
        <v>170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2.12</v>
      </c>
      <c r="AL324">
        <v>3.06</v>
      </c>
      <c r="AM324">
        <v>1</v>
      </c>
    </row>
    <row r="325" spans="1:39" x14ac:dyDescent="0.25">
      <c r="A325">
        <v>160</v>
      </c>
      <c r="B325">
        <v>0</v>
      </c>
      <c r="C325">
        <v>1</v>
      </c>
      <c r="D325">
        <v>0</v>
      </c>
      <c r="E325">
        <v>116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13.89</v>
      </c>
      <c r="R325">
        <v>8.0399999999999991</v>
      </c>
      <c r="S325">
        <v>12.07</v>
      </c>
      <c r="T325">
        <v>14.8</v>
      </c>
      <c r="U325">
        <v>80.38</v>
      </c>
      <c r="V325">
        <v>36.520000000000003</v>
      </c>
      <c r="W325">
        <v>0.13</v>
      </c>
      <c r="X325">
        <v>0.13</v>
      </c>
      <c r="Y325">
        <v>13.5</v>
      </c>
      <c r="Z325">
        <v>12.1</v>
      </c>
      <c r="AA325">
        <v>269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2.5</v>
      </c>
      <c r="AL325">
        <v>0.39</v>
      </c>
      <c r="AM325">
        <v>0</v>
      </c>
    </row>
    <row r="326" spans="1:39" x14ac:dyDescent="0.25">
      <c r="A326">
        <v>359</v>
      </c>
      <c r="B326">
        <v>1</v>
      </c>
      <c r="C326">
        <v>15</v>
      </c>
      <c r="D326">
        <v>0</v>
      </c>
      <c r="E326">
        <v>73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5.7</v>
      </c>
      <c r="R326">
        <v>1.77</v>
      </c>
      <c r="S326">
        <v>245</v>
      </c>
      <c r="T326">
        <v>20.3</v>
      </c>
      <c r="U326">
        <v>127</v>
      </c>
      <c r="V326">
        <v>29.04</v>
      </c>
      <c r="W326">
        <v>8.4099999999999994E-2</v>
      </c>
      <c r="X326">
        <v>0.11</v>
      </c>
      <c r="Y326">
        <v>3.8</v>
      </c>
      <c r="Z326">
        <v>2.0608</v>
      </c>
      <c r="AA326">
        <v>206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2.44</v>
      </c>
      <c r="AL326">
        <v>1.54</v>
      </c>
      <c r="AM326">
        <v>0</v>
      </c>
    </row>
    <row r="327" spans="1:39" x14ac:dyDescent="0.25">
      <c r="A327">
        <v>355</v>
      </c>
      <c r="B327">
        <v>1</v>
      </c>
      <c r="C327">
        <v>16</v>
      </c>
      <c r="D327">
        <v>0</v>
      </c>
      <c r="E327">
        <v>99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6</v>
      </c>
      <c r="R327">
        <v>1.57</v>
      </c>
      <c r="S327">
        <v>205</v>
      </c>
      <c r="T327">
        <v>14.1</v>
      </c>
      <c r="U327">
        <v>94</v>
      </c>
      <c r="V327">
        <v>27.49</v>
      </c>
      <c r="W327">
        <v>7.6799999999999993E-2</v>
      </c>
      <c r="X327">
        <v>0.43</v>
      </c>
      <c r="Y327">
        <v>3.5</v>
      </c>
      <c r="Z327">
        <v>2.9443000000000001</v>
      </c>
      <c r="AA327">
        <v>220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2.17</v>
      </c>
      <c r="AL327">
        <v>1.3</v>
      </c>
      <c r="AM327">
        <v>0</v>
      </c>
    </row>
    <row r="328" spans="1:39" x14ac:dyDescent="0.25">
      <c r="A328">
        <v>54</v>
      </c>
      <c r="B328">
        <v>0</v>
      </c>
      <c r="C328">
        <v>8</v>
      </c>
      <c r="D328">
        <v>0</v>
      </c>
      <c r="E328">
        <v>114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10.94</v>
      </c>
      <c r="R328">
        <v>8.75</v>
      </c>
      <c r="S328">
        <v>11.67</v>
      </c>
      <c r="T328">
        <v>12.5</v>
      </c>
      <c r="U328">
        <v>77.47</v>
      </c>
      <c r="V328">
        <v>40.32</v>
      </c>
      <c r="W328">
        <v>0.03</v>
      </c>
      <c r="X328">
        <v>0.14000000000000001</v>
      </c>
      <c r="Y328">
        <v>17.8</v>
      </c>
      <c r="Z328">
        <v>13.63</v>
      </c>
      <c r="AA328">
        <v>275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1.92</v>
      </c>
      <c r="AL328">
        <v>0.2</v>
      </c>
      <c r="AM328">
        <v>0</v>
      </c>
    </row>
    <row r="329" spans="1:39" x14ac:dyDescent="0.25">
      <c r="A329">
        <v>669</v>
      </c>
      <c r="B329">
        <v>1</v>
      </c>
      <c r="C329">
        <v>17</v>
      </c>
      <c r="D329">
        <v>0</v>
      </c>
      <c r="E329">
        <v>101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12.28</v>
      </c>
      <c r="R329">
        <v>20.63</v>
      </c>
      <c r="S329">
        <v>317</v>
      </c>
      <c r="T329">
        <v>11.48</v>
      </c>
      <c r="U329">
        <v>111</v>
      </c>
      <c r="V329">
        <v>23.24</v>
      </c>
      <c r="W329">
        <v>0.25</v>
      </c>
      <c r="X329">
        <v>0.53</v>
      </c>
      <c r="Y329">
        <v>5.3540000000000001</v>
      </c>
      <c r="Z329">
        <v>2.9020000000000001</v>
      </c>
      <c r="AA329">
        <v>321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2.0299999999999998</v>
      </c>
      <c r="AL329">
        <v>1.56</v>
      </c>
      <c r="AM329">
        <v>0</v>
      </c>
    </row>
    <row r="330" spans="1:39" x14ac:dyDescent="0.25">
      <c r="A330">
        <v>896</v>
      </c>
      <c r="B330">
        <v>0</v>
      </c>
      <c r="C330">
        <v>30</v>
      </c>
      <c r="D330">
        <v>0</v>
      </c>
      <c r="E330">
        <v>106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5.5316000000000001</v>
      </c>
      <c r="R330">
        <v>1.7764</v>
      </c>
      <c r="S330">
        <v>211.09</v>
      </c>
      <c r="T330">
        <v>12.095000000000001</v>
      </c>
      <c r="U330">
        <v>35.130000000000003</v>
      </c>
      <c r="V330">
        <v>7.4749999999999996</v>
      </c>
      <c r="W330">
        <v>0.13500000000000001</v>
      </c>
      <c r="X330">
        <v>0.63539999999999996</v>
      </c>
      <c r="Y330">
        <v>7.3</v>
      </c>
      <c r="Z330">
        <v>0.31</v>
      </c>
      <c r="AA330">
        <v>278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3.7265999999999999</v>
      </c>
      <c r="AL330">
        <v>4.0199999999999996</v>
      </c>
      <c r="AM330">
        <v>1</v>
      </c>
    </row>
    <row r="331" spans="1:39" x14ac:dyDescent="0.25">
      <c r="A331">
        <v>263</v>
      </c>
      <c r="B331">
        <v>1</v>
      </c>
      <c r="C331">
        <v>37</v>
      </c>
      <c r="D331">
        <v>1</v>
      </c>
      <c r="E331">
        <v>112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7.04</v>
      </c>
      <c r="R331">
        <v>2.1800000000000002</v>
      </c>
      <c r="S331">
        <v>322</v>
      </c>
      <c r="T331">
        <v>18</v>
      </c>
      <c r="U331">
        <v>152</v>
      </c>
      <c r="V331">
        <v>8.6999999999999993</v>
      </c>
      <c r="W331">
        <v>0.05</v>
      </c>
      <c r="X331">
        <v>1.52</v>
      </c>
      <c r="Y331">
        <v>7.2933000000000003</v>
      </c>
      <c r="Z331">
        <v>2.2111000000000001</v>
      </c>
      <c r="AA331">
        <v>249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4.9400000000000004</v>
      </c>
      <c r="AL331">
        <v>2.2200000000000002</v>
      </c>
      <c r="AM331">
        <v>1</v>
      </c>
    </row>
    <row r="332" spans="1:39" x14ac:dyDescent="0.25">
      <c r="A332">
        <v>665</v>
      </c>
      <c r="B332">
        <v>1</v>
      </c>
      <c r="C332">
        <v>7</v>
      </c>
      <c r="D332">
        <v>0</v>
      </c>
      <c r="E332">
        <v>114</v>
      </c>
      <c r="F332">
        <v>0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10.87</v>
      </c>
      <c r="R332">
        <v>28.49</v>
      </c>
      <c r="S332">
        <v>271</v>
      </c>
      <c r="T332">
        <v>12.5</v>
      </c>
      <c r="U332">
        <v>96</v>
      </c>
      <c r="V332">
        <v>21.2</v>
      </c>
      <c r="W332">
        <v>0.24</v>
      </c>
      <c r="X332">
        <v>0.81</v>
      </c>
      <c r="Y332">
        <v>5.89</v>
      </c>
      <c r="Z332">
        <v>2.2869999999999999</v>
      </c>
      <c r="AA332">
        <v>327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3.22</v>
      </c>
      <c r="AL332">
        <v>2.1800000000000002</v>
      </c>
      <c r="AM332">
        <v>0</v>
      </c>
    </row>
    <row r="333" spans="1:39" x14ac:dyDescent="0.25">
      <c r="A333">
        <v>186</v>
      </c>
      <c r="B333">
        <v>1</v>
      </c>
      <c r="C333">
        <v>45</v>
      </c>
      <c r="D333">
        <v>0</v>
      </c>
      <c r="E333">
        <v>95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7.1</v>
      </c>
      <c r="R333">
        <v>1.91</v>
      </c>
      <c r="S333">
        <v>205</v>
      </c>
      <c r="T333">
        <v>2.7</v>
      </c>
      <c r="U333">
        <v>82</v>
      </c>
      <c r="V333">
        <v>15.5</v>
      </c>
      <c r="W333">
        <v>0.28999999999999998</v>
      </c>
      <c r="X333">
        <v>0.95</v>
      </c>
      <c r="Y333">
        <v>4.3499999999999996</v>
      </c>
      <c r="Z333">
        <v>1.0900000000000001</v>
      </c>
      <c r="AA333">
        <v>152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4.3</v>
      </c>
      <c r="AL333">
        <v>4.6500000000000004</v>
      </c>
      <c r="AM333">
        <v>1</v>
      </c>
    </row>
    <row r="334" spans="1:39" x14ac:dyDescent="0.25">
      <c r="A334">
        <v>1083</v>
      </c>
      <c r="B334">
        <v>1</v>
      </c>
      <c r="C334">
        <v>63</v>
      </c>
      <c r="D334">
        <v>1</v>
      </c>
      <c r="E334">
        <v>67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5.2683</v>
      </c>
      <c r="R334">
        <v>1.5241</v>
      </c>
      <c r="S334">
        <v>244.86</v>
      </c>
      <c r="T334">
        <v>12.395</v>
      </c>
      <c r="U334">
        <v>40.98</v>
      </c>
      <c r="V334">
        <v>6.9669999999999996</v>
      </c>
      <c r="W334">
        <v>0.19239999999999999</v>
      </c>
      <c r="X334">
        <v>0.56999999999999995</v>
      </c>
      <c r="Y334">
        <v>5.55</v>
      </c>
      <c r="Z334">
        <v>1.35</v>
      </c>
      <c r="AA334">
        <v>275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3.0817999999999999</v>
      </c>
      <c r="AL334">
        <v>2.85</v>
      </c>
      <c r="AM334">
        <v>1</v>
      </c>
    </row>
    <row r="335" spans="1:39" x14ac:dyDescent="0.25">
      <c r="A335">
        <v>987</v>
      </c>
      <c r="B335">
        <v>1</v>
      </c>
      <c r="C335">
        <v>58</v>
      </c>
      <c r="D335">
        <v>1</v>
      </c>
      <c r="E335">
        <v>105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9.0500000000000007</v>
      </c>
      <c r="R335">
        <v>1.77</v>
      </c>
      <c r="S335">
        <v>129</v>
      </c>
      <c r="T335">
        <v>12</v>
      </c>
      <c r="U335">
        <v>42.25</v>
      </c>
      <c r="V335">
        <v>7.48</v>
      </c>
      <c r="W335">
        <v>0.7</v>
      </c>
      <c r="X335">
        <v>0.81</v>
      </c>
      <c r="Y335">
        <v>10.81</v>
      </c>
      <c r="Z335">
        <v>2.38</v>
      </c>
      <c r="AA335">
        <v>272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6.02</v>
      </c>
      <c r="AL335">
        <v>2.96</v>
      </c>
      <c r="AM335">
        <v>1</v>
      </c>
    </row>
    <row r="336" spans="1:39" x14ac:dyDescent="0.25">
      <c r="A336">
        <v>964</v>
      </c>
      <c r="B336">
        <v>1</v>
      </c>
      <c r="C336">
        <v>48</v>
      </c>
      <c r="D336">
        <v>1</v>
      </c>
      <c r="E336">
        <v>109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8.61</v>
      </c>
      <c r="R336">
        <v>1.81</v>
      </c>
      <c r="S336">
        <v>137</v>
      </c>
      <c r="T336">
        <v>18.100000000000001</v>
      </c>
      <c r="U336">
        <v>40.17</v>
      </c>
      <c r="V336">
        <v>7.9089999999999998</v>
      </c>
      <c r="W336">
        <v>0.79</v>
      </c>
      <c r="X336">
        <v>0.97</v>
      </c>
      <c r="Y336">
        <v>16.07</v>
      </c>
      <c r="Z336">
        <v>1.5</v>
      </c>
      <c r="AA336">
        <v>278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5.7</v>
      </c>
      <c r="AL336">
        <v>2.67</v>
      </c>
      <c r="AM336">
        <v>1</v>
      </c>
    </row>
    <row r="337" spans="1:39" x14ac:dyDescent="0.25">
      <c r="A337">
        <v>700</v>
      </c>
      <c r="B337">
        <v>1</v>
      </c>
      <c r="C337">
        <v>34</v>
      </c>
      <c r="D337">
        <v>0</v>
      </c>
      <c r="E337">
        <v>90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4.47</v>
      </c>
      <c r="R337">
        <v>1</v>
      </c>
      <c r="S337">
        <v>202</v>
      </c>
      <c r="T337">
        <v>12.3</v>
      </c>
      <c r="U337">
        <v>60</v>
      </c>
      <c r="V337">
        <v>1.069</v>
      </c>
      <c r="W337">
        <v>0.33679999999999999</v>
      </c>
      <c r="X337">
        <v>0.75</v>
      </c>
      <c r="Y337">
        <v>4.4000000000000004</v>
      </c>
      <c r="Z337">
        <v>1.1399999999999999</v>
      </c>
      <c r="AA337">
        <v>239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3.19</v>
      </c>
      <c r="AL337">
        <v>2</v>
      </c>
      <c r="AM337">
        <v>1</v>
      </c>
    </row>
    <row r="338" spans="1:39" x14ac:dyDescent="0.25">
      <c r="A338">
        <v>419</v>
      </c>
      <c r="B338">
        <v>1</v>
      </c>
      <c r="C338">
        <v>5</v>
      </c>
      <c r="D338">
        <v>0</v>
      </c>
      <c r="E338">
        <v>83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5.45</v>
      </c>
      <c r="R338">
        <v>4.17</v>
      </c>
      <c r="S338">
        <v>320</v>
      </c>
      <c r="T338">
        <v>25</v>
      </c>
      <c r="U338">
        <v>75</v>
      </c>
      <c r="V338">
        <v>22.5</v>
      </c>
      <c r="W338">
        <v>6.6750000000000004E-2</v>
      </c>
      <c r="X338">
        <v>0.66610000000000003</v>
      </c>
      <c r="Y338">
        <v>6.5060000000000002</v>
      </c>
      <c r="Z338">
        <v>1.673</v>
      </c>
      <c r="AA338">
        <v>213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1.6910000000000001</v>
      </c>
      <c r="AL338">
        <v>0.73</v>
      </c>
      <c r="AM338">
        <v>0</v>
      </c>
    </row>
    <row r="339" spans="1:39" x14ac:dyDescent="0.25">
      <c r="A339">
        <v>352</v>
      </c>
      <c r="B339">
        <v>1</v>
      </c>
      <c r="C339">
        <v>14</v>
      </c>
      <c r="D339">
        <v>0</v>
      </c>
      <c r="E339">
        <v>103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6</v>
      </c>
      <c r="R339">
        <v>1.55</v>
      </c>
      <c r="S339">
        <v>222</v>
      </c>
      <c r="T339">
        <v>18.100000000000001</v>
      </c>
      <c r="U339">
        <v>86</v>
      </c>
      <c r="V339">
        <v>21.12</v>
      </c>
      <c r="W339">
        <v>7.9000000000000001E-2</v>
      </c>
      <c r="X339">
        <v>0.22</v>
      </c>
      <c r="Y339">
        <v>4.3</v>
      </c>
      <c r="Z339">
        <v>2.7040000000000002</v>
      </c>
      <c r="AA339">
        <v>222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2.0099999999999998</v>
      </c>
      <c r="AL339">
        <v>0.93</v>
      </c>
      <c r="AM339">
        <v>0</v>
      </c>
    </row>
    <row r="340" spans="1:39" x14ac:dyDescent="0.25">
      <c r="A340">
        <v>1046</v>
      </c>
      <c r="B340">
        <v>1</v>
      </c>
      <c r="C340">
        <v>12</v>
      </c>
      <c r="D340">
        <v>0</v>
      </c>
      <c r="E340">
        <v>77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5.8</v>
      </c>
      <c r="R340">
        <v>1.25</v>
      </c>
      <c r="S340">
        <v>225</v>
      </c>
      <c r="T340">
        <v>15.07</v>
      </c>
      <c r="U340">
        <v>115</v>
      </c>
      <c r="V340">
        <v>1</v>
      </c>
      <c r="W340">
        <v>0.89</v>
      </c>
      <c r="X340">
        <v>0.50480000000000003</v>
      </c>
      <c r="Y340">
        <v>5.5331000000000001</v>
      </c>
      <c r="Z340">
        <v>1.8596999999999999</v>
      </c>
      <c r="AA340">
        <v>244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7.36</v>
      </c>
      <c r="AL340">
        <v>4.96</v>
      </c>
      <c r="AM340">
        <v>0</v>
      </c>
    </row>
    <row r="341" spans="1:39" x14ac:dyDescent="0.25">
      <c r="A341">
        <v>931</v>
      </c>
      <c r="B341">
        <v>1</v>
      </c>
      <c r="C341">
        <v>50</v>
      </c>
      <c r="D341">
        <v>1</v>
      </c>
      <c r="E341">
        <v>94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8.7799999999999994</v>
      </c>
      <c r="R341">
        <v>1.25</v>
      </c>
      <c r="S341">
        <v>158</v>
      </c>
      <c r="T341">
        <v>10.5</v>
      </c>
      <c r="U341">
        <v>38.450000000000003</v>
      </c>
      <c r="V341">
        <v>7.5970000000000004</v>
      </c>
      <c r="W341">
        <v>0.57999999999999996</v>
      </c>
      <c r="X341">
        <v>0.84</v>
      </c>
      <c r="Y341">
        <v>12.63</v>
      </c>
      <c r="Z341">
        <v>1.68</v>
      </c>
      <c r="AA341">
        <v>253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5.79</v>
      </c>
      <c r="AL341">
        <v>2.79</v>
      </c>
      <c r="AM341">
        <v>1</v>
      </c>
    </row>
    <row r="342" spans="1:39" x14ac:dyDescent="0.25">
      <c r="A342">
        <v>436</v>
      </c>
      <c r="B342">
        <v>1</v>
      </c>
      <c r="C342">
        <v>23</v>
      </c>
      <c r="D342">
        <v>0</v>
      </c>
      <c r="E342">
        <v>82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4.72</v>
      </c>
      <c r="R342">
        <v>3.71</v>
      </c>
      <c r="S342">
        <v>359</v>
      </c>
      <c r="T342">
        <v>16.21</v>
      </c>
      <c r="U342">
        <v>106</v>
      </c>
      <c r="V342">
        <v>23.4</v>
      </c>
      <c r="W342">
        <v>8.3879999999999996E-2</v>
      </c>
      <c r="X342">
        <v>0.55759999999999998</v>
      </c>
      <c r="Y342">
        <v>5.7919999999999998</v>
      </c>
      <c r="Z342">
        <v>3.4180000000000001</v>
      </c>
      <c r="AA342">
        <v>236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1.468</v>
      </c>
      <c r="AL342">
        <v>0.91</v>
      </c>
      <c r="AM342">
        <v>0</v>
      </c>
    </row>
    <row r="343" spans="1:39" x14ac:dyDescent="0.25">
      <c r="A343">
        <v>86</v>
      </c>
      <c r="B343">
        <v>0</v>
      </c>
      <c r="C343">
        <v>10</v>
      </c>
      <c r="D343">
        <v>0</v>
      </c>
      <c r="E343">
        <v>110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15.56</v>
      </c>
      <c r="R343">
        <v>8.2200000000000006</v>
      </c>
      <c r="S343">
        <v>10.88</v>
      </c>
      <c r="T343">
        <v>18.899999999999999</v>
      </c>
      <c r="U343">
        <v>71.930000000000007</v>
      </c>
      <c r="V343">
        <v>35.090000000000003</v>
      </c>
      <c r="W343">
        <v>0.21</v>
      </c>
      <c r="X343">
        <v>0.55000000000000004</v>
      </c>
      <c r="Y343">
        <v>15.6</v>
      </c>
      <c r="Z343">
        <v>14.01</v>
      </c>
      <c r="AA343">
        <v>220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2.4900000000000002</v>
      </c>
      <c r="AL343">
        <v>0.85</v>
      </c>
      <c r="AM343">
        <v>0</v>
      </c>
    </row>
    <row r="344" spans="1:39" x14ac:dyDescent="0.25">
      <c r="A344">
        <v>159</v>
      </c>
      <c r="B344">
        <v>0</v>
      </c>
      <c r="C344">
        <v>7</v>
      </c>
      <c r="D344">
        <v>0</v>
      </c>
      <c r="E344">
        <v>113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19.989999999999998</v>
      </c>
      <c r="R344">
        <v>8.24</v>
      </c>
      <c r="S344">
        <v>10.68</v>
      </c>
      <c r="T344">
        <v>10.7</v>
      </c>
      <c r="U344">
        <v>71.58</v>
      </c>
      <c r="V344">
        <v>44.27</v>
      </c>
      <c r="W344">
        <v>0.12</v>
      </c>
      <c r="X344">
        <v>0.13</v>
      </c>
      <c r="Y344">
        <v>11</v>
      </c>
      <c r="Z344">
        <v>10.48</v>
      </c>
      <c r="AA344">
        <v>233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3.02</v>
      </c>
      <c r="AL344">
        <v>0.83</v>
      </c>
      <c r="AM344">
        <v>0</v>
      </c>
    </row>
    <row r="345" spans="1:39" x14ac:dyDescent="0.25">
      <c r="A345">
        <v>12</v>
      </c>
      <c r="B345">
        <v>0</v>
      </c>
      <c r="C345">
        <v>61</v>
      </c>
      <c r="D345">
        <v>1</v>
      </c>
      <c r="E345">
        <v>87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5</v>
      </c>
      <c r="R345">
        <v>0.68</v>
      </c>
      <c r="S345">
        <v>157</v>
      </c>
      <c r="T345">
        <v>12.314</v>
      </c>
      <c r="U345">
        <v>56.06</v>
      </c>
      <c r="V345">
        <v>63.47</v>
      </c>
      <c r="W345">
        <v>0.15</v>
      </c>
      <c r="X345">
        <v>1.5696000000000001</v>
      </c>
      <c r="Y345">
        <v>5.99</v>
      </c>
      <c r="Z345">
        <v>1.339</v>
      </c>
      <c r="AA345">
        <v>273</v>
      </c>
      <c r="AB345">
        <v>1</v>
      </c>
      <c r="AC345">
        <v>0</v>
      </c>
      <c r="AD345">
        <v>1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1</v>
      </c>
      <c r="AK345">
        <v>3.53</v>
      </c>
      <c r="AL345">
        <v>2.61</v>
      </c>
      <c r="AM345">
        <v>1</v>
      </c>
    </row>
    <row r="346" spans="1:39" x14ac:dyDescent="0.25">
      <c r="A346">
        <v>937</v>
      </c>
      <c r="B346">
        <v>1</v>
      </c>
      <c r="C346">
        <v>47</v>
      </c>
      <c r="D346">
        <v>1</v>
      </c>
      <c r="E346">
        <v>107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8.7100000000000009</v>
      </c>
      <c r="R346">
        <v>1.24</v>
      </c>
      <c r="S346">
        <v>150</v>
      </c>
      <c r="T346">
        <v>13.3</v>
      </c>
      <c r="U346">
        <v>43.41</v>
      </c>
      <c r="V346">
        <v>7.4039999999999999</v>
      </c>
      <c r="W346">
        <v>0.57999999999999996</v>
      </c>
      <c r="X346">
        <v>1.08</v>
      </c>
      <c r="Y346">
        <v>10.82</v>
      </c>
      <c r="Z346">
        <v>1.04</v>
      </c>
      <c r="AA346">
        <v>235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5.27</v>
      </c>
      <c r="AL346">
        <v>2.2000000000000002</v>
      </c>
      <c r="AM346">
        <v>1</v>
      </c>
    </row>
    <row r="347" spans="1:39" x14ac:dyDescent="0.25">
      <c r="A347">
        <v>392</v>
      </c>
      <c r="B347">
        <v>0</v>
      </c>
      <c r="C347">
        <v>53</v>
      </c>
      <c r="D347">
        <v>1</v>
      </c>
      <c r="E347">
        <v>78</v>
      </c>
      <c r="F347">
        <v>0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5.48</v>
      </c>
      <c r="R347">
        <v>1.56</v>
      </c>
      <c r="S347">
        <v>313</v>
      </c>
      <c r="T347">
        <v>15.32</v>
      </c>
      <c r="U347">
        <v>44.79</v>
      </c>
      <c r="V347">
        <v>8.2200000000000006</v>
      </c>
      <c r="W347">
        <v>0.08</v>
      </c>
      <c r="X347">
        <v>1.64</v>
      </c>
      <c r="Y347">
        <v>3.02</v>
      </c>
      <c r="Z347">
        <v>2.39</v>
      </c>
      <c r="AA347">
        <v>169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2.86</v>
      </c>
      <c r="AL347">
        <v>1.75</v>
      </c>
      <c r="AM347">
        <v>1</v>
      </c>
    </row>
    <row r="348" spans="1:39" x14ac:dyDescent="0.25">
      <c r="A348">
        <v>153</v>
      </c>
      <c r="B348">
        <v>0</v>
      </c>
      <c r="C348">
        <v>5</v>
      </c>
      <c r="D348">
        <v>0</v>
      </c>
      <c r="E348">
        <v>109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16.88</v>
      </c>
      <c r="R348">
        <v>8.73</v>
      </c>
      <c r="S348">
        <v>10.5</v>
      </c>
      <c r="T348">
        <v>18.8</v>
      </c>
      <c r="U348">
        <v>72.180000000000007</v>
      </c>
      <c r="V348">
        <v>44.4</v>
      </c>
      <c r="W348">
        <v>0.19</v>
      </c>
      <c r="X348">
        <v>0.55000000000000004</v>
      </c>
      <c r="Y348">
        <v>19.100000000000001</v>
      </c>
      <c r="Z348">
        <v>10.76</v>
      </c>
      <c r="AA348">
        <v>230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1.52</v>
      </c>
      <c r="AL348">
        <v>0.51</v>
      </c>
      <c r="AM348">
        <v>0</v>
      </c>
    </row>
    <row r="349" spans="1:39" x14ac:dyDescent="0.25">
      <c r="A349">
        <v>78</v>
      </c>
      <c r="B349">
        <v>0</v>
      </c>
      <c r="C349">
        <v>1</v>
      </c>
      <c r="D349">
        <v>0</v>
      </c>
      <c r="E349">
        <v>102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13.06</v>
      </c>
      <c r="R349">
        <v>8.44</v>
      </c>
      <c r="S349">
        <v>12.05</v>
      </c>
      <c r="T349">
        <v>18.3</v>
      </c>
      <c r="U349">
        <v>76.959999999999994</v>
      </c>
      <c r="V349">
        <v>42.08</v>
      </c>
      <c r="W349">
        <v>7.0000000000000007E-2</v>
      </c>
      <c r="X349">
        <v>0.78</v>
      </c>
      <c r="Y349">
        <v>11.3</v>
      </c>
      <c r="Z349">
        <v>12.2</v>
      </c>
      <c r="AA349">
        <v>272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2.63</v>
      </c>
      <c r="AL349">
        <v>0.01</v>
      </c>
      <c r="AM349">
        <v>0</v>
      </c>
    </row>
    <row r="350" spans="1:39" x14ac:dyDescent="0.25">
      <c r="A350">
        <v>69</v>
      </c>
      <c r="B350">
        <v>0</v>
      </c>
      <c r="C350">
        <v>8</v>
      </c>
      <c r="D350">
        <v>0</v>
      </c>
      <c r="E350">
        <v>114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14.06</v>
      </c>
      <c r="R350">
        <v>8.26</v>
      </c>
      <c r="S350">
        <v>11.59</v>
      </c>
      <c r="T350">
        <v>10.5</v>
      </c>
      <c r="U350">
        <v>75.010000000000005</v>
      </c>
      <c r="V350">
        <v>43.11</v>
      </c>
      <c r="W350">
        <v>0.15</v>
      </c>
      <c r="X350">
        <v>0.18</v>
      </c>
      <c r="Y350">
        <v>10</v>
      </c>
      <c r="Z350">
        <v>14.83</v>
      </c>
      <c r="AA350">
        <v>279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2.04</v>
      </c>
      <c r="AL350">
        <v>0.5</v>
      </c>
      <c r="AM350">
        <v>0</v>
      </c>
    </row>
    <row r="351" spans="1:39" x14ac:dyDescent="0.25">
      <c r="A351">
        <v>820</v>
      </c>
      <c r="B351">
        <v>1</v>
      </c>
      <c r="C351">
        <v>44</v>
      </c>
      <c r="D351">
        <v>1</v>
      </c>
      <c r="E351">
        <v>68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1</v>
      </c>
      <c r="P351">
        <v>1</v>
      </c>
      <c r="Q351">
        <v>5.7728999999999999</v>
      </c>
      <c r="R351">
        <v>1.9674</v>
      </c>
      <c r="S351">
        <v>231.81</v>
      </c>
      <c r="T351">
        <v>18.54</v>
      </c>
      <c r="U351">
        <v>33.14</v>
      </c>
      <c r="V351">
        <v>0.85099999999999998</v>
      </c>
      <c r="W351">
        <v>0.51880000000000004</v>
      </c>
      <c r="X351">
        <v>0.75839999999999996</v>
      </c>
      <c r="Y351">
        <v>4.16</v>
      </c>
      <c r="Z351">
        <v>0.80559999999999998</v>
      </c>
      <c r="AA351">
        <v>196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0</v>
      </c>
      <c r="AK351">
        <v>2.5804999999999998</v>
      </c>
      <c r="AL351">
        <v>3.22</v>
      </c>
      <c r="AM351">
        <v>0</v>
      </c>
    </row>
    <row r="352" spans="1:39" x14ac:dyDescent="0.25">
      <c r="A352">
        <v>960</v>
      </c>
      <c r="B352">
        <v>1</v>
      </c>
      <c r="C352">
        <v>47</v>
      </c>
      <c r="D352">
        <v>1</v>
      </c>
      <c r="E352">
        <v>115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7.24</v>
      </c>
      <c r="R352">
        <v>2.0099999999999998</v>
      </c>
      <c r="S352">
        <v>139</v>
      </c>
      <c r="T352">
        <v>19.899999999999999</v>
      </c>
      <c r="U352">
        <v>38.869999999999997</v>
      </c>
      <c r="V352">
        <v>7.3380000000000001</v>
      </c>
      <c r="W352">
        <v>0.38</v>
      </c>
      <c r="X352">
        <v>0.41</v>
      </c>
      <c r="Y352">
        <v>17.68</v>
      </c>
      <c r="Z352">
        <v>1</v>
      </c>
      <c r="AA352">
        <v>292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5.32</v>
      </c>
      <c r="AL352">
        <v>2.71</v>
      </c>
      <c r="AM352">
        <v>1</v>
      </c>
    </row>
    <row r="353" spans="1:39" x14ac:dyDescent="0.25">
      <c r="A353">
        <v>264</v>
      </c>
      <c r="B353">
        <v>1</v>
      </c>
      <c r="C353">
        <v>35</v>
      </c>
      <c r="D353">
        <v>1</v>
      </c>
      <c r="E353">
        <v>98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7.24</v>
      </c>
      <c r="R353">
        <v>2.64</v>
      </c>
      <c r="S353">
        <v>364</v>
      </c>
      <c r="T353">
        <v>15</v>
      </c>
      <c r="U353">
        <v>144</v>
      </c>
      <c r="V353">
        <v>9.3000000000000007</v>
      </c>
      <c r="W353">
        <v>0.02</v>
      </c>
      <c r="X353">
        <v>1.43</v>
      </c>
      <c r="Y353">
        <v>7.2222</v>
      </c>
      <c r="Z353">
        <v>2.2565</v>
      </c>
      <c r="AA353">
        <v>230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4.76</v>
      </c>
      <c r="AL353">
        <v>2.0099999999999998</v>
      </c>
      <c r="AM353">
        <v>1</v>
      </c>
    </row>
    <row r="354" spans="1:39" x14ac:dyDescent="0.25">
      <c r="A354">
        <v>767</v>
      </c>
      <c r="B354">
        <v>1</v>
      </c>
      <c r="C354">
        <v>42</v>
      </c>
      <c r="D354">
        <v>1</v>
      </c>
      <c r="E354">
        <v>67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1</v>
      </c>
      <c r="P354">
        <v>1</v>
      </c>
      <c r="Q354">
        <v>5.5781999999999998</v>
      </c>
      <c r="R354">
        <v>1.8776999999999999</v>
      </c>
      <c r="S354">
        <v>238.24</v>
      </c>
      <c r="T354">
        <v>14.92</v>
      </c>
      <c r="U354">
        <v>25.56</v>
      </c>
      <c r="V354">
        <v>0.8266</v>
      </c>
      <c r="W354">
        <v>0.49619999999999997</v>
      </c>
      <c r="X354">
        <v>0.7964</v>
      </c>
      <c r="Y354">
        <v>3.63</v>
      </c>
      <c r="Z354">
        <v>0.88219999999999998</v>
      </c>
      <c r="AA354">
        <v>172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0</v>
      </c>
      <c r="AJ354">
        <v>0</v>
      </c>
      <c r="AK354">
        <v>2.5731000000000002</v>
      </c>
      <c r="AL354">
        <v>4.54</v>
      </c>
      <c r="AM354">
        <v>0</v>
      </c>
    </row>
    <row r="355" spans="1:39" x14ac:dyDescent="0.25">
      <c r="A355">
        <v>786</v>
      </c>
      <c r="B355">
        <v>1</v>
      </c>
      <c r="C355">
        <v>31</v>
      </c>
      <c r="D355">
        <v>1</v>
      </c>
      <c r="E355">
        <v>60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1</v>
      </c>
      <c r="P355">
        <v>1</v>
      </c>
      <c r="Q355">
        <v>4.7228000000000003</v>
      </c>
      <c r="R355">
        <v>1.6049</v>
      </c>
      <c r="S355">
        <v>230.57</v>
      </c>
      <c r="T355">
        <v>11.72</v>
      </c>
      <c r="U355">
        <v>29.9</v>
      </c>
      <c r="V355">
        <v>0.92689999999999995</v>
      </c>
      <c r="W355">
        <v>0.51649999999999996</v>
      </c>
      <c r="X355">
        <v>0.8155</v>
      </c>
      <c r="Y355">
        <v>3.68</v>
      </c>
      <c r="Z355">
        <v>0.86560000000000004</v>
      </c>
      <c r="AA355">
        <v>162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0</v>
      </c>
      <c r="AK355">
        <v>2.6196000000000002</v>
      </c>
      <c r="AL355">
        <v>4.37</v>
      </c>
      <c r="AM355">
        <v>0</v>
      </c>
    </row>
    <row r="356" spans="1:39" x14ac:dyDescent="0.25">
      <c r="A356">
        <v>923</v>
      </c>
      <c r="B356">
        <v>1</v>
      </c>
      <c r="C356">
        <v>58</v>
      </c>
      <c r="D356">
        <v>1</v>
      </c>
      <c r="E356">
        <v>94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7.22</v>
      </c>
      <c r="R356">
        <v>1.82</v>
      </c>
      <c r="S356">
        <v>164</v>
      </c>
      <c r="T356">
        <v>17</v>
      </c>
      <c r="U356">
        <v>42.32</v>
      </c>
      <c r="V356">
        <v>7.9420000000000002</v>
      </c>
      <c r="W356">
        <v>0.23</v>
      </c>
      <c r="X356">
        <v>0.47</v>
      </c>
      <c r="Y356">
        <v>20.010000000000002</v>
      </c>
      <c r="Z356">
        <v>1.53</v>
      </c>
      <c r="AA356">
        <v>227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5.9</v>
      </c>
      <c r="AL356">
        <v>2.38</v>
      </c>
      <c r="AM356">
        <v>1</v>
      </c>
    </row>
    <row r="357" spans="1:39" x14ac:dyDescent="0.25">
      <c r="A357">
        <v>811</v>
      </c>
      <c r="B357">
        <v>1</v>
      </c>
      <c r="C357">
        <v>30</v>
      </c>
      <c r="D357">
        <v>1</v>
      </c>
      <c r="E357">
        <v>67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1</v>
      </c>
      <c r="P357">
        <v>1</v>
      </c>
      <c r="Q357">
        <v>4.9976000000000003</v>
      </c>
      <c r="R357">
        <v>1.8814</v>
      </c>
      <c r="S357">
        <v>234.19</v>
      </c>
      <c r="T357">
        <v>15.84</v>
      </c>
      <c r="U357">
        <v>36.299999999999997</v>
      </c>
      <c r="V357">
        <v>0.83209999999999995</v>
      </c>
      <c r="W357">
        <v>0.54400000000000004</v>
      </c>
      <c r="X357">
        <v>0.84909999999999997</v>
      </c>
      <c r="Y357">
        <v>3.98</v>
      </c>
      <c r="Z357">
        <v>0.88139999999999996</v>
      </c>
      <c r="AA357">
        <v>152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2.6850000000000001</v>
      </c>
      <c r="AL357">
        <v>4.2</v>
      </c>
      <c r="AM357">
        <v>0</v>
      </c>
    </row>
    <row r="358" spans="1:39" x14ac:dyDescent="0.25">
      <c r="A358">
        <v>789</v>
      </c>
      <c r="B358">
        <v>1</v>
      </c>
      <c r="C358">
        <v>35</v>
      </c>
      <c r="D358">
        <v>1</v>
      </c>
      <c r="E358">
        <v>65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</v>
      </c>
      <c r="P358">
        <v>1</v>
      </c>
      <c r="Q358">
        <v>4.5816999999999997</v>
      </c>
      <c r="R358">
        <v>1.6096999999999999</v>
      </c>
      <c r="S358">
        <v>226.33</v>
      </c>
      <c r="T358">
        <v>16.12</v>
      </c>
      <c r="U358">
        <v>26.74</v>
      </c>
      <c r="V358">
        <v>0.82920000000000005</v>
      </c>
      <c r="W358">
        <v>0.47799999999999998</v>
      </c>
      <c r="X358">
        <v>0.69450000000000001</v>
      </c>
      <c r="Y358">
        <v>3.56</v>
      </c>
      <c r="Z358">
        <v>0.93169999999999997</v>
      </c>
      <c r="AA358">
        <v>170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2.7000999999999999</v>
      </c>
      <c r="AL358">
        <v>4.21</v>
      </c>
      <c r="AM358">
        <v>0</v>
      </c>
    </row>
    <row r="359" spans="1:39" x14ac:dyDescent="0.25">
      <c r="A359">
        <v>126</v>
      </c>
      <c r="B359">
        <v>0</v>
      </c>
      <c r="C359">
        <v>2</v>
      </c>
      <c r="D359">
        <v>0</v>
      </c>
      <c r="E359">
        <v>108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13.67</v>
      </c>
      <c r="R359">
        <v>9.07</v>
      </c>
      <c r="S359">
        <v>12.19</v>
      </c>
      <c r="T359">
        <v>17.7</v>
      </c>
      <c r="U359">
        <v>79.38</v>
      </c>
      <c r="V359">
        <v>42.99</v>
      </c>
      <c r="W359">
        <v>0.06</v>
      </c>
      <c r="X359">
        <v>0.1</v>
      </c>
      <c r="Y359">
        <v>10.9</v>
      </c>
      <c r="Z359">
        <v>12.79</v>
      </c>
      <c r="AA359">
        <v>228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2.7</v>
      </c>
      <c r="AL359">
        <v>0.75</v>
      </c>
      <c r="AM359">
        <v>0</v>
      </c>
    </row>
    <row r="360" spans="1:39" x14ac:dyDescent="0.25">
      <c r="A360">
        <v>659</v>
      </c>
      <c r="B360">
        <v>1</v>
      </c>
      <c r="C360">
        <v>3</v>
      </c>
      <c r="D360">
        <v>0</v>
      </c>
      <c r="E360">
        <v>120</v>
      </c>
      <c r="F360">
        <v>0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12.22</v>
      </c>
      <c r="R360">
        <v>22.46</v>
      </c>
      <c r="S360">
        <v>215</v>
      </c>
      <c r="T360">
        <v>19.61</v>
      </c>
      <c r="U360">
        <v>104</v>
      </c>
      <c r="V360">
        <v>21.93</v>
      </c>
      <c r="W360">
        <v>0.18</v>
      </c>
      <c r="X360">
        <v>0.21</v>
      </c>
      <c r="Y360">
        <v>5.4279999999999999</v>
      </c>
      <c r="Z360">
        <v>2.8530000000000002</v>
      </c>
      <c r="AA360">
        <v>350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2.62</v>
      </c>
      <c r="AL360">
        <v>2.0499999999999998</v>
      </c>
      <c r="AM360">
        <v>0</v>
      </c>
    </row>
    <row r="361" spans="1:39" x14ac:dyDescent="0.25">
      <c r="A361">
        <v>714</v>
      </c>
      <c r="B361">
        <v>0</v>
      </c>
      <c r="C361">
        <v>65</v>
      </c>
      <c r="D361">
        <v>1</v>
      </c>
      <c r="E361">
        <v>75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1</v>
      </c>
      <c r="N361">
        <v>0</v>
      </c>
      <c r="O361">
        <v>0</v>
      </c>
      <c r="P361">
        <v>1</v>
      </c>
      <c r="Q361">
        <v>5.7332999999999998</v>
      </c>
      <c r="R361">
        <v>1.587</v>
      </c>
      <c r="S361">
        <v>250.2</v>
      </c>
      <c r="T361">
        <v>10.159000000000001</v>
      </c>
      <c r="U361">
        <v>38.49</v>
      </c>
      <c r="V361">
        <v>8.4770000000000003</v>
      </c>
      <c r="W361">
        <v>0.11509999999999999</v>
      </c>
      <c r="X361">
        <v>0.65400000000000003</v>
      </c>
      <c r="Y361">
        <v>4.4000000000000004</v>
      </c>
      <c r="Z361">
        <v>0.82</v>
      </c>
      <c r="AA361">
        <v>168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2.9477000000000002</v>
      </c>
      <c r="AL361">
        <v>3.86</v>
      </c>
      <c r="AM361">
        <v>1</v>
      </c>
    </row>
    <row r="362" spans="1:39" x14ac:dyDescent="0.25">
      <c r="A362">
        <v>467</v>
      </c>
      <c r="B362">
        <v>1</v>
      </c>
      <c r="C362">
        <v>47</v>
      </c>
      <c r="D362">
        <v>1</v>
      </c>
      <c r="E362">
        <v>77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3.91</v>
      </c>
      <c r="R362">
        <v>1.56</v>
      </c>
      <c r="S362">
        <v>293</v>
      </c>
      <c r="T362">
        <v>15.170999999999999</v>
      </c>
      <c r="U362">
        <v>36.47</v>
      </c>
      <c r="V362">
        <v>8.0050000000000008</v>
      </c>
      <c r="W362">
        <v>0.124</v>
      </c>
      <c r="X362">
        <v>0.505</v>
      </c>
      <c r="Y362">
        <v>2.4700000000000002</v>
      </c>
      <c r="Z362">
        <v>0.59</v>
      </c>
      <c r="AA362">
        <v>203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1.53</v>
      </c>
      <c r="AL362">
        <v>2.0299999999999998</v>
      </c>
      <c r="AM362">
        <v>1</v>
      </c>
    </row>
    <row r="363" spans="1:39" x14ac:dyDescent="0.25">
      <c r="A363">
        <v>594</v>
      </c>
      <c r="B363">
        <v>0</v>
      </c>
      <c r="C363">
        <v>43</v>
      </c>
      <c r="D363">
        <v>1</v>
      </c>
      <c r="E363">
        <v>79</v>
      </c>
      <c r="F363">
        <v>0</v>
      </c>
      <c r="G363">
        <v>1</v>
      </c>
      <c r="H363">
        <v>1</v>
      </c>
      <c r="I363">
        <v>1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4.6577000000000002</v>
      </c>
      <c r="R363">
        <v>1.3344</v>
      </c>
      <c r="S363">
        <v>225.2</v>
      </c>
      <c r="T363">
        <v>12.845000000000001</v>
      </c>
      <c r="U363">
        <v>32.11</v>
      </c>
      <c r="V363">
        <v>8.7260000000000009</v>
      </c>
      <c r="W363">
        <v>0.1812</v>
      </c>
      <c r="X363">
        <v>0.54210000000000003</v>
      </c>
      <c r="Y363">
        <v>5.3837000000000002</v>
      </c>
      <c r="Z363">
        <v>1.3686</v>
      </c>
      <c r="AA363">
        <v>167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2.6038000000000001</v>
      </c>
      <c r="AL363">
        <v>3.46</v>
      </c>
      <c r="AM363">
        <v>1</v>
      </c>
    </row>
    <row r="364" spans="1:39" x14ac:dyDescent="0.25">
      <c r="A364">
        <v>148</v>
      </c>
      <c r="B364">
        <v>0</v>
      </c>
      <c r="C364">
        <v>4</v>
      </c>
      <c r="D364">
        <v>0</v>
      </c>
      <c r="E364">
        <v>109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14.53</v>
      </c>
      <c r="R364">
        <v>7.73</v>
      </c>
      <c r="S364">
        <v>11.07</v>
      </c>
      <c r="T364">
        <v>10.5</v>
      </c>
      <c r="U364">
        <v>76.209999999999994</v>
      </c>
      <c r="V364">
        <v>40.090000000000003</v>
      </c>
      <c r="W364">
        <v>0.04</v>
      </c>
      <c r="X364">
        <v>0.26</v>
      </c>
      <c r="Y364">
        <v>17.5</v>
      </c>
      <c r="Z364">
        <v>11.47</v>
      </c>
      <c r="AA364">
        <v>227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2.15</v>
      </c>
      <c r="AL364">
        <v>0.28000000000000003</v>
      </c>
      <c r="AM364">
        <v>0</v>
      </c>
    </row>
    <row r="365" spans="1:39" x14ac:dyDescent="0.25">
      <c r="A365">
        <v>551</v>
      </c>
      <c r="B365">
        <v>0</v>
      </c>
      <c r="C365">
        <v>44</v>
      </c>
      <c r="D365">
        <v>1</v>
      </c>
      <c r="E365">
        <v>78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5.2545000000000002</v>
      </c>
      <c r="R365">
        <v>2.0794000000000001</v>
      </c>
      <c r="S365">
        <v>272.39999999999998</v>
      </c>
      <c r="T365">
        <v>15.968</v>
      </c>
      <c r="U365">
        <v>34.11</v>
      </c>
      <c r="V365">
        <v>8.5790000000000006</v>
      </c>
      <c r="W365">
        <v>0.2369</v>
      </c>
      <c r="X365">
        <v>0.45169999999999999</v>
      </c>
      <c r="Y365">
        <v>4.4721000000000002</v>
      </c>
      <c r="Z365">
        <v>2.1714000000000002</v>
      </c>
      <c r="AA365">
        <v>218</v>
      </c>
      <c r="AB365">
        <v>0</v>
      </c>
      <c r="AC365">
        <v>0</v>
      </c>
      <c r="AD365">
        <v>0</v>
      </c>
      <c r="AE365">
        <v>1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3.2547000000000001</v>
      </c>
      <c r="AL365">
        <v>3.32</v>
      </c>
      <c r="AM365">
        <v>1</v>
      </c>
    </row>
    <row r="366" spans="1:39" x14ac:dyDescent="0.25">
      <c r="A366">
        <v>471</v>
      </c>
      <c r="B366">
        <v>1</v>
      </c>
      <c r="C366">
        <v>50</v>
      </c>
      <c r="D366">
        <v>1</v>
      </c>
      <c r="E366">
        <v>84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3.83</v>
      </c>
      <c r="R366">
        <v>1.32</v>
      </c>
      <c r="S366">
        <v>264</v>
      </c>
      <c r="T366">
        <v>11.875999999999999</v>
      </c>
      <c r="U366">
        <v>39.130000000000003</v>
      </c>
      <c r="V366">
        <v>8.875</v>
      </c>
      <c r="W366">
        <v>0.105</v>
      </c>
      <c r="X366">
        <v>0.53500000000000003</v>
      </c>
      <c r="Y366">
        <v>1.62</v>
      </c>
      <c r="Z366">
        <v>1.25</v>
      </c>
      <c r="AA366">
        <v>216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2.37</v>
      </c>
      <c r="AL366">
        <v>2.4</v>
      </c>
      <c r="AM366">
        <v>1</v>
      </c>
    </row>
    <row r="367" spans="1:39" x14ac:dyDescent="0.25">
      <c r="A367">
        <v>542</v>
      </c>
      <c r="B367">
        <v>0</v>
      </c>
      <c r="C367">
        <v>42</v>
      </c>
      <c r="D367">
        <v>1</v>
      </c>
      <c r="E367">
        <v>87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4.7656999999999998</v>
      </c>
      <c r="R367">
        <v>1.4847999999999999</v>
      </c>
      <c r="S367">
        <v>217.9</v>
      </c>
      <c r="T367">
        <v>12.675000000000001</v>
      </c>
      <c r="U367">
        <v>34.200000000000003</v>
      </c>
      <c r="V367">
        <v>8.5890000000000004</v>
      </c>
      <c r="W367">
        <v>0.13420000000000001</v>
      </c>
      <c r="X367">
        <v>0.51480000000000004</v>
      </c>
      <c r="Y367">
        <v>4.2763999999999998</v>
      </c>
      <c r="Z367">
        <v>1.7859</v>
      </c>
      <c r="AA367">
        <v>196</v>
      </c>
      <c r="AB367">
        <v>0</v>
      </c>
      <c r="AC367">
        <v>0</v>
      </c>
      <c r="AD367">
        <v>0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2.6432000000000002</v>
      </c>
      <c r="AL367">
        <v>2.98</v>
      </c>
      <c r="AM367">
        <v>1</v>
      </c>
    </row>
    <row r="368" spans="1:39" x14ac:dyDescent="0.25">
      <c r="A368">
        <v>922</v>
      </c>
      <c r="B368">
        <v>1</v>
      </c>
      <c r="C368">
        <v>58</v>
      </c>
      <c r="D368">
        <v>1</v>
      </c>
      <c r="E368">
        <v>110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7.61</v>
      </c>
      <c r="R368">
        <v>2</v>
      </c>
      <c r="S368">
        <v>162</v>
      </c>
      <c r="T368">
        <v>19.600000000000001</v>
      </c>
      <c r="U368">
        <v>41.85</v>
      </c>
      <c r="V368">
        <v>7.8940000000000001</v>
      </c>
      <c r="W368">
        <v>0.76</v>
      </c>
      <c r="X368">
        <v>0.86</v>
      </c>
      <c r="Y368">
        <v>17.43</v>
      </c>
      <c r="Z368">
        <v>2.46</v>
      </c>
      <c r="AA368">
        <v>244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5</v>
      </c>
      <c r="AL368">
        <v>2.7</v>
      </c>
      <c r="AM368">
        <v>1</v>
      </c>
    </row>
    <row r="369" spans="1:39" x14ac:dyDescent="0.25">
      <c r="A369">
        <v>721</v>
      </c>
      <c r="B369">
        <v>0</v>
      </c>
      <c r="C369">
        <v>61</v>
      </c>
      <c r="D369">
        <v>1</v>
      </c>
      <c r="E369">
        <v>98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1</v>
      </c>
      <c r="N369">
        <v>0</v>
      </c>
      <c r="O369">
        <v>0</v>
      </c>
      <c r="P369">
        <v>1</v>
      </c>
      <c r="Q369">
        <v>5.8564999999999996</v>
      </c>
      <c r="R369">
        <v>1.67</v>
      </c>
      <c r="S369">
        <v>240.65</v>
      </c>
      <c r="T369">
        <v>19.469000000000001</v>
      </c>
      <c r="U369">
        <v>30.42</v>
      </c>
      <c r="V369">
        <v>8.0419999999999998</v>
      </c>
      <c r="W369">
        <v>0.1804</v>
      </c>
      <c r="X369">
        <v>0.8599</v>
      </c>
      <c r="Y369">
        <v>5.48</v>
      </c>
      <c r="Z369">
        <v>0.55000000000000004</v>
      </c>
      <c r="AA369">
        <v>133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2.9358</v>
      </c>
      <c r="AL369">
        <v>4.58</v>
      </c>
      <c r="AM369">
        <v>1</v>
      </c>
    </row>
    <row r="370" spans="1:39" x14ac:dyDescent="0.25">
      <c r="A370">
        <v>809</v>
      </c>
      <c r="B370">
        <v>1</v>
      </c>
      <c r="C370">
        <v>50</v>
      </c>
      <c r="D370">
        <v>1</v>
      </c>
      <c r="E370">
        <v>64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1</v>
      </c>
      <c r="P370">
        <v>1</v>
      </c>
      <c r="Q370">
        <v>5.5331000000000001</v>
      </c>
      <c r="R370">
        <v>1.8786</v>
      </c>
      <c r="S370">
        <v>255.87</v>
      </c>
      <c r="T370">
        <v>14.32</v>
      </c>
      <c r="U370">
        <v>35.9</v>
      </c>
      <c r="V370">
        <v>0.91900000000000004</v>
      </c>
      <c r="W370">
        <v>0.54020000000000001</v>
      </c>
      <c r="X370">
        <v>0.7238</v>
      </c>
      <c r="Y370">
        <v>3.86</v>
      </c>
      <c r="Z370">
        <v>0.85340000000000005</v>
      </c>
      <c r="AA370">
        <v>174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0</v>
      </c>
      <c r="AK370">
        <v>2.6974</v>
      </c>
      <c r="AL370">
        <v>4.3600000000000003</v>
      </c>
      <c r="AM370">
        <v>0</v>
      </c>
    </row>
    <row r="371" spans="1:39" x14ac:dyDescent="0.25">
      <c r="A371">
        <v>918</v>
      </c>
      <c r="B371">
        <v>1</v>
      </c>
      <c r="C371">
        <v>56</v>
      </c>
      <c r="D371">
        <v>1</v>
      </c>
      <c r="E371">
        <v>93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7.77</v>
      </c>
      <c r="R371">
        <v>1.0900000000000001</v>
      </c>
      <c r="S371">
        <v>188</v>
      </c>
      <c r="T371">
        <v>17.2</v>
      </c>
      <c r="U371">
        <v>44.17</v>
      </c>
      <c r="V371">
        <v>7.2779999999999996</v>
      </c>
      <c r="W371">
        <v>0.44</v>
      </c>
      <c r="X371">
        <v>1.1100000000000001</v>
      </c>
      <c r="Y371">
        <v>16.18</v>
      </c>
      <c r="Z371">
        <v>2.11</v>
      </c>
      <c r="AA371">
        <v>211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5.1100000000000003</v>
      </c>
      <c r="AL371">
        <v>2.44</v>
      </c>
      <c r="AM371">
        <v>1</v>
      </c>
    </row>
    <row r="372" spans="1:39" x14ac:dyDescent="0.25">
      <c r="A372">
        <v>373</v>
      </c>
      <c r="B372">
        <v>1</v>
      </c>
      <c r="C372">
        <v>10</v>
      </c>
      <c r="D372">
        <v>0</v>
      </c>
      <c r="E372">
        <v>102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4.5999999999999996</v>
      </c>
      <c r="R372">
        <v>1.74</v>
      </c>
      <c r="S372">
        <v>213</v>
      </c>
      <c r="T372">
        <v>17.3</v>
      </c>
      <c r="U372">
        <v>78</v>
      </c>
      <c r="V372">
        <v>28.49</v>
      </c>
      <c r="W372">
        <v>8.6499999999999994E-2</v>
      </c>
      <c r="X372">
        <v>0.23</v>
      </c>
      <c r="Y372">
        <v>4.4000000000000004</v>
      </c>
      <c r="Z372">
        <v>2.4887000000000001</v>
      </c>
      <c r="AA372">
        <v>220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2.0699999999999998</v>
      </c>
      <c r="AL372">
        <v>1.94</v>
      </c>
      <c r="AM372">
        <v>0</v>
      </c>
    </row>
    <row r="373" spans="1:39" x14ac:dyDescent="0.25">
      <c r="A373">
        <v>496</v>
      </c>
      <c r="B373">
        <v>1</v>
      </c>
      <c r="C373">
        <v>58</v>
      </c>
      <c r="D373">
        <v>1</v>
      </c>
      <c r="E373">
        <v>89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3.28</v>
      </c>
      <c r="R373">
        <v>1.04</v>
      </c>
      <c r="S373">
        <v>293</v>
      </c>
      <c r="T373">
        <v>12.513999999999999</v>
      </c>
      <c r="U373">
        <v>36.840000000000003</v>
      </c>
      <c r="V373">
        <v>8.3569999999999993</v>
      </c>
      <c r="W373">
        <v>0.11600000000000001</v>
      </c>
      <c r="X373">
        <v>0.42099999999999999</v>
      </c>
      <c r="Y373">
        <v>1.77</v>
      </c>
      <c r="Z373">
        <v>0.68</v>
      </c>
      <c r="AA373">
        <v>200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1.22</v>
      </c>
      <c r="AL373">
        <v>2.99</v>
      </c>
      <c r="AM373">
        <v>1</v>
      </c>
    </row>
    <row r="374" spans="1:39" x14ac:dyDescent="0.25">
      <c r="A374">
        <v>351</v>
      </c>
      <c r="B374">
        <v>1</v>
      </c>
      <c r="C374">
        <v>12</v>
      </c>
      <c r="D374">
        <v>0</v>
      </c>
      <c r="E374">
        <v>52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5.5</v>
      </c>
      <c r="R374">
        <v>1.95</v>
      </c>
      <c r="S374">
        <v>254</v>
      </c>
      <c r="T374">
        <v>15.3</v>
      </c>
      <c r="U374">
        <v>129</v>
      </c>
      <c r="V374">
        <v>28.43</v>
      </c>
      <c r="W374">
        <v>8.3500000000000005E-2</v>
      </c>
      <c r="X374">
        <v>0.11</v>
      </c>
      <c r="Y374">
        <v>2.6</v>
      </c>
      <c r="Z374">
        <v>2.6408999999999998</v>
      </c>
      <c r="AA374">
        <v>224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2.0499999999999998</v>
      </c>
      <c r="AL374">
        <v>1.1100000000000001</v>
      </c>
      <c r="AM374">
        <v>0</v>
      </c>
    </row>
    <row r="375" spans="1:39" x14ac:dyDescent="0.25">
      <c r="A375">
        <v>306</v>
      </c>
      <c r="B375">
        <v>1</v>
      </c>
      <c r="C375">
        <v>19</v>
      </c>
      <c r="D375">
        <v>0</v>
      </c>
      <c r="E375">
        <v>86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5.6</v>
      </c>
      <c r="R375">
        <v>2.0299999999999998</v>
      </c>
      <c r="S375">
        <v>264</v>
      </c>
      <c r="T375">
        <v>15.5</v>
      </c>
      <c r="U375">
        <v>132</v>
      </c>
      <c r="V375">
        <v>22.09</v>
      </c>
      <c r="W375">
        <v>8.7499999999999994E-2</v>
      </c>
      <c r="X375">
        <v>0.34</v>
      </c>
      <c r="Y375">
        <v>4.8</v>
      </c>
      <c r="Z375">
        <v>2.8694999999999999</v>
      </c>
      <c r="AA375">
        <v>208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2.19</v>
      </c>
      <c r="AL375">
        <v>1.56</v>
      </c>
      <c r="AM375">
        <v>0</v>
      </c>
    </row>
    <row r="376" spans="1:39" x14ac:dyDescent="0.25">
      <c r="A376">
        <v>137</v>
      </c>
      <c r="B376">
        <v>0</v>
      </c>
      <c r="C376">
        <v>7</v>
      </c>
      <c r="D376">
        <v>0</v>
      </c>
      <c r="E376">
        <v>107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17.77</v>
      </c>
      <c r="R376">
        <v>8.52</v>
      </c>
      <c r="S376">
        <v>10.39</v>
      </c>
      <c r="T376">
        <v>15</v>
      </c>
      <c r="U376">
        <v>79.430000000000007</v>
      </c>
      <c r="V376">
        <v>44.76</v>
      </c>
      <c r="W376">
        <v>0.24</v>
      </c>
      <c r="X376">
        <v>0.42</v>
      </c>
      <c r="Y376">
        <v>14.8</v>
      </c>
      <c r="Z376">
        <v>10.67</v>
      </c>
      <c r="AA376">
        <v>220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2.4700000000000002</v>
      </c>
      <c r="AL376">
        <v>0.13</v>
      </c>
      <c r="AM376">
        <v>0</v>
      </c>
    </row>
    <row r="377" spans="1:39" x14ac:dyDescent="0.25">
      <c r="A377">
        <v>730</v>
      </c>
      <c r="B377">
        <v>0</v>
      </c>
      <c r="C377">
        <v>65</v>
      </c>
      <c r="D377">
        <v>1</v>
      </c>
      <c r="E377">
        <v>86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1</v>
      </c>
      <c r="N377">
        <v>0</v>
      </c>
      <c r="O377">
        <v>0</v>
      </c>
      <c r="P377">
        <v>1</v>
      </c>
      <c r="Q377">
        <v>5.2824999999999998</v>
      </c>
      <c r="R377">
        <v>1.6890000000000001</v>
      </c>
      <c r="S377">
        <v>231.7</v>
      </c>
      <c r="T377">
        <v>10.955</v>
      </c>
      <c r="U377">
        <v>38.229999999999997</v>
      </c>
      <c r="V377">
        <v>8.4359999999999999</v>
      </c>
      <c r="W377">
        <v>0.17380000000000001</v>
      </c>
      <c r="X377">
        <v>0.78920000000000001</v>
      </c>
      <c r="Y377">
        <v>4.28</v>
      </c>
      <c r="Z377">
        <v>0.65</v>
      </c>
      <c r="AA377">
        <v>172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2.9466000000000001</v>
      </c>
      <c r="AL377">
        <v>3.59</v>
      </c>
      <c r="AM377">
        <v>1</v>
      </c>
    </row>
    <row r="378" spans="1:39" x14ac:dyDescent="0.25">
      <c r="A378">
        <v>290</v>
      </c>
      <c r="B378">
        <v>1</v>
      </c>
      <c r="C378">
        <v>40</v>
      </c>
      <c r="D378">
        <v>1</v>
      </c>
      <c r="E378">
        <v>115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7.8</v>
      </c>
      <c r="R378">
        <v>2.2200000000000002</v>
      </c>
      <c r="S378">
        <v>379</v>
      </c>
      <c r="T378">
        <v>18</v>
      </c>
      <c r="U378">
        <v>155</v>
      </c>
      <c r="V378">
        <v>9.9</v>
      </c>
      <c r="W378">
        <v>0.03</v>
      </c>
      <c r="X378">
        <v>1.3</v>
      </c>
      <c r="Y378">
        <v>6.9775999999999998</v>
      </c>
      <c r="Z378">
        <v>2.234</v>
      </c>
      <c r="AA378">
        <v>239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4.87</v>
      </c>
      <c r="AL378">
        <v>1.8</v>
      </c>
      <c r="AM378">
        <v>1</v>
      </c>
    </row>
    <row r="379" spans="1:39" x14ac:dyDescent="0.25">
      <c r="A379">
        <v>624</v>
      </c>
      <c r="B379">
        <v>1</v>
      </c>
      <c r="C379">
        <v>13</v>
      </c>
      <c r="D379">
        <v>0</v>
      </c>
      <c r="E379">
        <v>87</v>
      </c>
      <c r="F379">
        <v>0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15.66</v>
      </c>
      <c r="R379">
        <v>23.45</v>
      </c>
      <c r="S379">
        <v>285</v>
      </c>
      <c r="T379">
        <v>14.99</v>
      </c>
      <c r="U379">
        <v>87</v>
      </c>
      <c r="V379">
        <v>21.26</v>
      </c>
      <c r="W379">
        <v>0.12</v>
      </c>
      <c r="X379">
        <v>0.1</v>
      </c>
      <c r="Y379">
        <v>5.2220000000000004</v>
      </c>
      <c r="Z379">
        <v>2.3809999999999998</v>
      </c>
      <c r="AA379">
        <v>342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1.54</v>
      </c>
      <c r="AL379">
        <v>1.52</v>
      </c>
      <c r="AM379">
        <v>0</v>
      </c>
    </row>
    <row r="380" spans="1:39" x14ac:dyDescent="0.25">
      <c r="A380">
        <v>692</v>
      </c>
      <c r="B380">
        <v>1</v>
      </c>
      <c r="C380">
        <v>2</v>
      </c>
      <c r="D380">
        <v>0</v>
      </c>
      <c r="E380">
        <v>90</v>
      </c>
      <c r="F380">
        <v>0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19.829999999999998</v>
      </c>
      <c r="R380">
        <v>28.37</v>
      </c>
      <c r="S380">
        <v>317</v>
      </c>
      <c r="T380">
        <v>18.88</v>
      </c>
      <c r="U380">
        <v>106</v>
      </c>
      <c r="V380">
        <v>26.02</v>
      </c>
      <c r="W380">
        <v>0.2</v>
      </c>
      <c r="X380">
        <v>0.1</v>
      </c>
      <c r="Y380">
        <v>5.7309999999999999</v>
      </c>
      <c r="Z380">
        <v>2.395</v>
      </c>
      <c r="AA380">
        <v>390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2.0499999999999998</v>
      </c>
      <c r="AL380">
        <v>1.55</v>
      </c>
      <c r="AM380">
        <v>0</v>
      </c>
    </row>
    <row r="381" spans="1:39" x14ac:dyDescent="0.25">
      <c r="A381">
        <v>386</v>
      </c>
      <c r="B381">
        <v>0</v>
      </c>
      <c r="C381">
        <v>53</v>
      </c>
      <c r="D381">
        <v>1</v>
      </c>
      <c r="E381">
        <v>74</v>
      </c>
      <c r="F381">
        <v>0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5.32</v>
      </c>
      <c r="R381">
        <v>1.06</v>
      </c>
      <c r="S381">
        <v>380</v>
      </c>
      <c r="T381">
        <v>15.98</v>
      </c>
      <c r="U381">
        <v>49.35</v>
      </c>
      <c r="V381">
        <v>8.641</v>
      </c>
      <c r="W381">
        <v>0.03</v>
      </c>
      <c r="X381">
        <v>1.73</v>
      </c>
      <c r="Y381">
        <v>3.96</v>
      </c>
      <c r="Z381">
        <v>1.71</v>
      </c>
      <c r="AA381">
        <v>186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2.89</v>
      </c>
      <c r="AL381">
        <v>1.89</v>
      </c>
      <c r="AM381">
        <v>1</v>
      </c>
    </row>
    <row r="382" spans="1:39" x14ac:dyDescent="0.25">
      <c r="A382">
        <v>617</v>
      </c>
      <c r="B382">
        <v>1</v>
      </c>
      <c r="C382">
        <v>34</v>
      </c>
      <c r="D382">
        <v>0</v>
      </c>
      <c r="E382">
        <v>80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3.83</v>
      </c>
      <c r="R382">
        <v>1</v>
      </c>
      <c r="S382">
        <v>255</v>
      </c>
      <c r="T382">
        <v>12.3</v>
      </c>
      <c r="U382">
        <v>35</v>
      </c>
      <c r="V382">
        <v>1.1419999999999999</v>
      </c>
      <c r="W382">
        <v>0.2107</v>
      </c>
      <c r="X382">
        <v>0.7</v>
      </c>
      <c r="Y382">
        <v>3.88</v>
      </c>
      <c r="Z382">
        <v>1.52</v>
      </c>
      <c r="AA382">
        <v>198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1.9</v>
      </c>
      <c r="AL382">
        <v>2.8</v>
      </c>
      <c r="AM382">
        <v>1</v>
      </c>
    </row>
    <row r="383" spans="1:39" x14ac:dyDescent="0.25">
      <c r="A383">
        <v>915</v>
      </c>
      <c r="B383">
        <v>1</v>
      </c>
      <c r="C383">
        <v>46</v>
      </c>
      <c r="D383">
        <v>1</v>
      </c>
      <c r="E383">
        <v>119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8.16</v>
      </c>
      <c r="R383">
        <v>1.41</v>
      </c>
      <c r="S383">
        <v>149</v>
      </c>
      <c r="T383">
        <v>17.100000000000001</v>
      </c>
      <c r="U383">
        <v>40.020000000000003</v>
      </c>
      <c r="V383">
        <v>7.0380000000000003</v>
      </c>
      <c r="W383">
        <v>0.39</v>
      </c>
      <c r="X383">
        <v>0.9</v>
      </c>
      <c r="Y383">
        <v>18.97</v>
      </c>
      <c r="Z383">
        <v>2.4900000000000002</v>
      </c>
      <c r="AA383">
        <v>267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5.09</v>
      </c>
      <c r="AL383">
        <v>2.4900000000000002</v>
      </c>
      <c r="AM383">
        <v>1</v>
      </c>
    </row>
    <row r="384" spans="1:39" x14ac:dyDescent="0.25">
      <c r="A384">
        <v>428</v>
      </c>
      <c r="B384">
        <v>1</v>
      </c>
      <c r="C384">
        <v>13</v>
      </c>
      <c r="D384">
        <v>0</v>
      </c>
      <c r="E384">
        <v>93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5.71</v>
      </c>
      <c r="R384">
        <v>3.84</v>
      </c>
      <c r="S384">
        <v>399</v>
      </c>
      <c r="T384">
        <v>17.14</v>
      </c>
      <c r="U384">
        <v>103</v>
      </c>
      <c r="V384">
        <v>22.5</v>
      </c>
      <c r="W384">
        <v>7.2749999999999995E-2</v>
      </c>
      <c r="X384">
        <v>0.5423</v>
      </c>
      <c r="Y384">
        <v>6.649</v>
      </c>
      <c r="Z384">
        <v>3.004</v>
      </c>
      <c r="AA384">
        <v>208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1.6890000000000001</v>
      </c>
      <c r="AL384">
        <v>0.23</v>
      </c>
      <c r="AM384">
        <v>0</v>
      </c>
    </row>
    <row r="385" spans="1:39" x14ac:dyDescent="0.25">
      <c r="A385">
        <v>887</v>
      </c>
      <c r="B385" s="2">
        <v>1</v>
      </c>
      <c r="C385">
        <v>51</v>
      </c>
      <c r="D385">
        <v>1</v>
      </c>
      <c r="E385">
        <v>80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1</v>
      </c>
      <c r="P385">
        <v>1</v>
      </c>
      <c r="Q385">
        <v>5.9161000000000001</v>
      </c>
      <c r="R385">
        <v>1.7542</v>
      </c>
      <c r="S385">
        <v>255.06</v>
      </c>
      <c r="T385">
        <v>14.91</v>
      </c>
      <c r="U385">
        <v>34.75</v>
      </c>
      <c r="V385">
        <v>0.77869999999999995</v>
      </c>
      <c r="W385">
        <v>0.53220000000000001</v>
      </c>
      <c r="X385">
        <v>0.68</v>
      </c>
      <c r="Y385">
        <v>3.68</v>
      </c>
      <c r="Z385">
        <v>0.81430000000000002</v>
      </c>
      <c r="AA385">
        <v>176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0</v>
      </c>
      <c r="AJ385">
        <v>0</v>
      </c>
      <c r="AK385">
        <v>2.7967</v>
      </c>
      <c r="AL385">
        <v>3.8</v>
      </c>
      <c r="AM385">
        <v>0</v>
      </c>
    </row>
    <row r="386" spans="1:39" x14ac:dyDescent="0.25">
      <c r="A386">
        <v>882</v>
      </c>
      <c r="B386" s="2">
        <v>1</v>
      </c>
      <c r="C386">
        <v>30</v>
      </c>
      <c r="D386">
        <v>1</v>
      </c>
      <c r="E386">
        <v>76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1</v>
      </c>
      <c r="P386">
        <v>1</v>
      </c>
      <c r="Q386">
        <v>4.9861000000000004</v>
      </c>
      <c r="R386">
        <v>1.8900999999999999</v>
      </c>
      <c r="S386">
        <v>276.07</v>
      </c>
      <c r="T386">
        <v>16.91</v>
      </c>
      <c r="U386">
        <v>38.15</v>
      </c>
      <c r="V386">
        <v>0.81789999999999996</v>
      </c>
      <c r="W386">
        <v>0.5262</v>
      </c>
      <c r="X386">
        <v>0.67559999999999998</v>
      </c>
      <c r="Y386">
        <v>3.76</v>
      </c>
      <c r="Z386">
        <v>0.7954</v>
      </c>
      <c r="AA386">
        <v>164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0</v>
      </c>
      <c r="AJ386">
        <v>0</v>
      </c>
      <c r="AK386">
        <v>2.7898000000000001</v>
      </c>
      <c r="AL386">
        <v>4.41</v>
      </c>
      <c r="AM386">
        <v>0</v>
      </c>
    </row>
    <row r="387" spans="1:39" x14ac:dyDescent="0.25">
      <c r="A387">
        <v>139</v>
      </c>
      <c r="B387" s="2">
        <v>0</v>
      </c>
      <c r="C387">
        <v>5</v>
      </c>
      <c r="D387">
        <v>0</v>
      </c>
      <c r="E387">
        <v>111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13.99</v>
      </c>
      <c r="R387">
        <v>8.8000000000000007</v>
      </c>
      <c r="S387">
        <v>10.69</v>
      </c>
      <c r="T387">
        <v>16</v>
      </c>
      <c r="U387">
        <v>70.66</v>
      </c>
      <c r="V387">
        <v>44.29</v>
      </c>
      <c r="W387">
        <v>0.09</v>
      </c>
      <c r="X387">
        <v>0.44</v>
      </c>
      <c r="Y387">
        <v>20.100000000000001</v>
      </c>
      <c r="Z387">
        <v>10.68</v>
      </c>
      <c r="AA387">
        <v>203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1.51</v>
      </c>
      <c r="AL387">
        <v>0.15</v>
      </c>
      <c r="AM387">
        <v>0</v>
      </c>
    </row>
    <row r="388" spans="1:39" x14ac:dyDescent="0.25">
      <c r="A388">
        <v>769</v>
      </c>
      <c r="B388" s="2">
        <v>1</v>
      </c>
      <c r="C388">
        <v>40</v>
      </c>
      <c r="D388">
        <v>1</v>
      </c>
      <c r="E388">
        <v>67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1</v>
      </c>
      <c r="P388">
        <v>1</v>
      </c>
      <c r="Q388">
        <v>4.6013000000000002</v>
      </c>
      <c r="R388">
        <v>1.6712</v>
      </c>
      <c r="S388">
        <v>243.78</v>
      </c>
      <c r="T388">
        <v>12.19</v>
      </c>
      <c r="U388">
        <v>29.06</v>
      </c>
      <c r="V388">
        <v>0.84609999999999996</v>
      </c>
      <c r="W388">
        <v>0.52180000000000004</v>
      </c>
      <c r="X388">
        <v>0.80169999999999997</v>
      </c>
      <c r="Y388">
        <v>3.65</v>
      </c>
      <c r="Z388">
        <v>0.87980000000000003</v>
      </c>
      <c r="AA388">
        <v>186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0</v>
      </c>
      <c r="AJ388">
        <v>0</v>
      </c>
      <c r="AK388">
        <v>2.7738999999999998</v>
      </c>
      <c r="AL388">
        <v>3.02</v>
      </c>
      <c r="AM388">
        <v>0</v>
      </c>
    </row>
    <row r="389" spans="1:39" x14ac:dyDescent="0.25">
      <c r="A389">
        <v>610</v>
      </c>
      <c r="B389" s="2">
        <v>1</v>
      </c>
      <c r="C389">
        <v>32</v>
      </c>
      <c r="D389">
        <v>0</v>
      </c>
      <c r="E389">
        <v>86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3.11</v>
      </c>
      <c r="R389">
        <v>1</v>
      </c>
      <c r="S389">
        <v>240</v>
      </c>
      <c r="T389">
        <v>12.3</v>
      </c>
      <c r="U389">
        <v>54</v>
      </c>
      <c r="V389">
        <v>0.58699999999999997</v>
      </c>
      <c r="W389">
        <v>0.34910000000000002</v>
      </c>
      <c r="X389">
        <v>0.35</v>
      </c>
      <c r="Y389">
        <v>6.88</v>
      </c>
      <c r="Z389">
        <v>1.04</v>
      </c>
      <c r="AA389">
        <v>221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2.84</v>
      </c>
      <c r="AL389">
        <v>2</v>
      </c>
      <c r="AM389">
        <v>1</v>
      </c>
    </row>
    <row r="390" spans="1:39" x14ac:dyDescent="0.25">
      <c r="A390">
        <v>911</v>
      </c>
      <c r="B390" s="2">
        <v>1</v>
      </c>
      <c r="C390">
        <v>58</v>
      </c>
      <c r="D390">
        <v>1</v>
      </c>
      <c r="E390">
        <v>100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7.04</v>
      </c>
      <c r="R390">
        <v>1.1599999999999999</v>
      </c>
      <c r="S390">
        <v>147</v>
      </c>
      <c r="T390">
        <v>10.5</v>
      </c>
      <c r="U390">
        <v>39.979999999999997</v>
      </c>
      <c r="V390">
        <v>7.7590000000000003</v>
      </c>
      <c r="W390">
        <v>0.19</v>
      </c>
      <c r="X390">
        <v>0.43</v>
      </c>
      <c r="Y390">
        <v>19.95</v>
      </c>
      <c r="Z390">
        <v>1.27</v>
      </c>
      <c r="AA390">
        <v>264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5.55</v>
      </c>
      <c r="AL390">
        <v>2.12</v>
      </c>
      <c r="AM390">
        <v>1</v>
      </c>
    </row>
    <row r="391" spans="1:39" x14ac:dyDescent="0.25">
      <c r="A391">
        <v>214</v>
      </c>
      <c r="B391" s="2">
        <v>1</v>
      </c>
      <c r="C391">
        <v>36</v>
      </c>
      <c r="D391">
        <v>1</v>
      </c>
      <c r="E391">
        <v>104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7.77</v>
      </c>
      <c r="R391">
        <v>2.85</v>
      </c>
      <c r="S391">
        <v>383</v>
      </c>
      <c r="T391">
        <v>18</v>
      </c>
      <c r="U391">
        <v>149</v>
      </c>
      <c r="V391">
        <v>9.1999999999999993</v>
      </c>
      <c r="W391">
        <v>0.1</v>
      </c>
      <c r="X391">
        <v>1.24</v>
      </c>
      <c r="Y391">
        <v>7.4653</v>
      </c>
      <c r="Z391">
        <v>2.2873999999999999</v>
      </c>
      <c r="AA391">
        <v>231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4.7</v>
      </c>
      <c r="AL391">
        <v>2.1800000000000002</v>
      </c>
      <c r="AM391">
        <v>1</v>
      </c>
    </row>
    <row r="392" spans="1:39" x14ac:dyDescent="0.25">
      <c r="A392">
        <v>0</v>
      </c>
      <c r="B392" s="2">
        <v>1</v>
      </c>
      <c r="C392">
        <v>74</v>
      </c>
      <c r="D392">
        <v>1</v>
      </c>
      <c r="E392">
        <v>94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5.7</v>
      </c>
      <c r="R392">
        <v>0.77</v>
      </c>
      <c r="S392">
        <v>175</v>
      </c>
      <c r="T392">
        <v>11.728</v>
      </c>
      <c r="U392">
        <v>55.48</v>
      </c>
      <c r="V392">
        <v>76.12</v>
      </c>
      <c r="W392">
        <v>0.56999999999999995</v>
      </c>
      <c r="X392">
        <v>1.6409</v>
      </c>
      <c r="Y392">
        <v>5.39</v>
      </c>
      <c r="Z392">
        <v>1.3009999999999999</v>
      </c>
      <c r="AA392">
        <v>276</v>
      </c>
      <c r="AB392">
        <v>1</v>
      </c>
      <c r="AC392">
        <v>0</v>
      </c>
      <c r="AD392">
        <v>1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1</v>
      </c>
      <c r="AK392">
        <v>3.3</v>
      </c>
      <c r="AL392">
        <v>2.61</v>
      </c>
      <c r="AM392">
        <v>1</v>
      </c>
    </row>
    <row r="393" spans="1:39" x14ac:dyDescent="0.25">
      <c r="A393">
        <v>1073</v>
      </c>
      <c r="B393" s="2">
        <v>1</v>
      </c>
      <c r="C393">
        <v>18</v>
      </c>
      <c r="D393">
        <v>0</v>
      </c>
      <c r="E393">
        <v>79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6.6</v>
      </c>
      <c r="R393">
        <v>1.1000000000000001</v>
      </c>
      <c r="S393">
        <v>264</v>
      </c>
      <c r="T393">
        <v>11.95</v>
      </c>
      <c r="U393">
        <v>175</v>
      </c>
      <c r="V393">
        <v>1</v>
      </c>
      <c r="W393">
        <v>0.76</v>
      </c>
      <c r="X393">
        <v>0.53779999999999994</v>
      </c>
      <c r="Y393">
        <v>6.4170999999999996</v>
      </c>
      <c r="Z393">
        <v>1.4913000000000001</v>
      </c>
      <c r="AA393">
        <v>231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8.32</v>
      </c>
      <c r="AL393">
        <v>5.51</v>
      </c>
      <c r="AM393">
        <v>0</v>
      </c>
    </row>
    <row r="394" spans="1:39" x14ac:dyDescent="0.25">
      <c r="A394">
        <v>177</v>
      </c>
      <c r="B394" s="2">
        <v>0</v>
      </c>
      <c r="C394">
        <v>10</v>
      </c>
      <c r="D394">
        <v>0</v>
      </c>
      <c r="E394">
        <v>107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13.65</v>
      </c>
      <c r="R394">
        <v>7.77</v>
      </c>
      <c r="S394">
        <v>10.38</v>
      </c>
      <c r="T394">
        <v>15.4</v>
      </c>
      <c r="U394">
        <v>72.55</v>
      </c>
      <c r="V394">
        <v>36.78</v>
      </c>
      <c r="W394">
        <v>0.21</v>
      </c>
      <c r="X394">
        <v>0.34</v>
      </c>
      <c r="Y394">
        <v>15.3</v>
      </c>
      <c r="Z394">
        <v>11.95</v>
      </c>
      <c r="AA394">
        <v>257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2.2000000000000002</v>
      </c>
      <c r="AL394">
        <v>0.74</v>
      </c>
      <c r="AM394">
        <v>0</v>
      </c>
    </row>
    <row r="395" spans="1:39" x14ac:dyDescent="0.25">
      <c r="A395">
        <v>296</v>
      </c>
      <c r="B395" s="2">
        <v>1</v>
      </c>
      <c r="C395">
        <v>36</v>
      </c>
      <c r="D395">
        <v>1</v>
      </c>
      <c r="E395">
        <v>111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7.12</v>
      </c>
      <c r="R395">
        <v>2.74</v>
      </c>
      <c r="S395">
        <v>344</v>
      </c>
      <c r="T395">
        <v>9</v>
      </c>
      <c r="U395">
        <v>121</v>
      </c>
      <c r="V395">
        <v>8.5</v>
      </c>
      <c r="W395">
        <v>0.05</v>
      </c>
      <c r="X395">
        <v>1.23</v>
      </c>
      <c r="Y395">
        <v>7.3432000000000004</v>
      </c>
      <c r="Z395">
        <v>2.2115999999999998</v>
      </c>
      <c r="AA395">
        <v>235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4.9000000000000004</v>
      </c>
      <c r="AL395">
        <v>1.87</v>
      </c>
      <c r="AM395">
        <v>1</v>
      </c>
    </row>
    <row r="396" spans="1:39" x14ac:dyDescent="0.25">
      <c r="A396">
        <v>621</v>
      </c>
      <c r="B396" s="2">
        <v>1</v>
      </c>
      <c r="C396">
        <v>11</v>
      </c>
      <c r="D396">
        <v>0</v>
      </c>
      <c r="E396">
        <v>103</v>
      </c>
      <c r="F396">
        <v>0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11.52</v>
      </c>
      <c r="R396">
        <v>28.96</v>
      </c>
      <c r="S396">
        <v>234</v>
      </c>
      <c r="T396">
        <v>11.47</v>
      </c>
      <c r="U396">
        <v>101</v>
      </c>
      <c r="V396">
        <v>25.7</v>
      </c>
      <c r="W396">
        <v>0.22</v>
      </c>
      <c r="X396">
        <v>0.15</v>
      </c>
      <c r="Y396">
        <v>5.282</v>
      </c>
      <c r="Z396">
        <v>2.4510000000000001</v>
      </c>
      <c r="AA396">
        <v>369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1.84</v>
      </c>
      <c r="AL396">
        <v>1.57</v>
      </c>
      <c r="AM396">
        <v>0</v>
      </c>
    </row>
    <row r="397" spans="1:39" x14ac:dyDescent="0.25">
      <c r="A397">
        <v>916</v>
      </c>
      <c r="B397" s="2">
        <v>1</v>
      </c>
      <c r="C397">
        <v>50</v>
      </c>
      <c r="D397">
        <v>1</v>
      </c>
      <c r="E397">
        <v>101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8.0500000000000007</v>
      </c>
      <c r="R397">
        <v>1.99</v>
      </c>
      <c r="S397">
        <v>165</v>
      </c>
      <c r="T397">
        <v>15.9</v>
      </c>
      <c r="U397">
        <v>42.02</v>
      </c>
      <c r="V397">
        <v>7.8630000000000004</v>
      </c>
      <c r="W397">
        <v>0.11</v>
      </c>
      <c r="X397">
        <v>1.02</v>
      </c>
      <c r="Y397">
        <v>15.71</v>
      </c>
      <c r="Z397">
        <v>1.19</v>
      </c>
      <c r="AA397">
        <v>233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5.62</v>
      </c>
      <c r="AL397">
        <v>2.04</v>
      </c>
      <c r="AM397">
        <v>1</v>
      </c>
    </row>
    <row r="398" spans="1:39" x14ac:dyDescent="0.25">
      <c r="A398">
        <v>1048</v>
      </c>
      <c r="B398" s="2">
        <v>1</v>
      </c>
      <c r="C398">
        <v>13</v>
      </c>
      <c r="D398">
        <v>0</v>
      </c>
      <c r="E398">
        <v>92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7</v>
      </c>
      <c r="R398">
        <v>1.28</v>
      </c>
      <c r="S398">
        <v>223</v>
      </c>
      <c r="T398">
        <v>11.74</v>
      </c>
      <c r="U398">
        <v>133</v>
      </c>
      <c r="V398">
        <v>1</v>
      </c>
      <c r="W398">
        <v>0.31</v>
      </c>
      <c r="X398">
        <v>0.50790000000000002</v>
      </c>
      <c r="Y398">
        <v>5.9926000000000004</v>
      </c>
      <c r="Z398">
        <v>1.1758999999999999</v>
      </c>
      <c r="AA398">
        <v>226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8.27</v>
      </c>
      <c r="AL398">
        <v>5.28</v>
      </c>
      <c r="AM398">
        <v>0</v>
      </c>
    </row>
    <row r="399" spans="1:39" x14ac:dyDescent="0.25">
      <c r="A399">
        <v>782</v>
      </c>
      <c r="B399" s="2">
        <v>1</v>
      </c>
      <c r="C399">
        <v>32</v>
      </c>
      <c r="D399">
        <v>1</v>
      </c>
      <c r="E399">
        <v>75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1</v>
      </c>
      <c r="P399">
        <v>1</v>
      </c>
      <c r="Q399">
        <v>4.8973000000000004</v>
      </c>
      <c r="R399">
        <v>1.8929</v>
      </c>
      <c r="S399">
        <v>257.5</v>
      </c>
      <c r="T399">
        <v>11.41</v>
      </c>
      <c r="U399">
        <v>25.59</v>
      </c>
      <c r="V399">
        <v>0.81269999999999998</v>
      </c>
      <c r="W399">
        <v>0.54579999999999995</v>
      </c>
      <c r="X399">
        <v>0.71960000000000002</v>
      </c>
      <c r="Y399">
        <v>3.61</v>
      </c>
      <c r="Z399">
        <v>0.91690000000000005</v>
      </c>
      <c r="AA399">
        <v>167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2.5649999999999999</v>
      </c>
      <c r="AL399">
        <v>4.1100000000000003</v>
      </c>
      <c r="AM399">
        <v>0</v>
      </c>
    </row>
    <row r="400" spans="1:39" x14ac:dyDescent="0.25">
      <c r="A400">
        <v>241</v>
      </c>
      <c r="B400" s="2">
        <v>1</v>
      </c>
      <c r="C400">
        <v>44</v>
      </c>
      <c r="D400">
        <v>1</v>
      </c>
      <c r="E400">
        <v>112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7.15</v>
      </c>
      <c r="R400">
        <v>2.4500000000000002</v>
      </c>
      <c r="S400">
        <v>338</v>
      </c>
      <c r="T400">
        <v>15</v>
      </c>
      <c r="U400">
        <v>128</v>
      </c>
      <c r="V400">
        <v>9.4</v>
      </c>
      <c r="W400">
        <v>0.08</v>
      </c>
      <c r="X400">
        <v>1.5</v>
      </c>
      <c r="Y400">
        <v>7.3190999999999997</v>
      </c>
      <c r="Z400">
        <v>2.4611999999999998</v>
      </c>
      <c r="AA400">
        <v>239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4.71</v>
      </c>
      <c r="AL400">
        <v>1.92</v>
      </c>
      <c r="AM400">
        <v>1</v>
      </c>
    </row>
    <row r="401" spans="1:39" x14ac:dyDescent="0.25">
      <c r="A401">
        <v>56</v>
      </c>
      <c r="B401" s="2">
        <v>0</v>
      </c>
      <c r="C401">
        <v>3</v>
      </c>
      <c r="D401">
        <v>0</v>
      </c>
      <c r="E401">
        <v>109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19.399999999999999</v>
      </c>
      <c r="R401">
        <v>8.0399999999999991</v>
      </c>
      <c r="S401">
        <v>10.94</v>
      </c>
      <c r="T401">
        <v>13.8</v>
      </c>
      <c r="U401">
        <v>78.11</v>
      </c>
      <c r="V401">
        <v>45.41</v>
      </c>
      <c r="W401">
        <v>0.2</v>
      </c>
      <c r="X401">
        <v>0.82</v>
      </c>
      <c r="Y401">
        <v>18.600000000000001</v>
      </c>
      <c r="Z401">
        <v>13.34</v>
      </c>
      <c r="AA401">
        <v>232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2.99</v>
      </c>
      <c r="AL401">
        <v>0.31</v>
      </c>
      <c r="AM401">
        <v>0</v>
      </c>
    </row>
    <row r="402" spans="1:39" x14ac:dyDescent="0.25">
      <c r="A402">
        <v>945</v>
      </c>
      <c r="B402" s="2">
        <v>1</v>
      </c>
      <c r="C402">
        <v>48</v>
      </c>
      <c r="D402">
        <v>1</v>
      </c>
      <c r="E402">
        <v>104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8.82</v>
      </c>
      <c r="R402">
        <v>1.24</v>
      </c>
      <c r="S402">
        <v>130</v>
      </c>
      <c r="T402">
        <v>18.3</v>
      </c>
      <c r="U402">
        <v>38.92</v>
      </c>
      <c r="V402">
        <v>7.5869999999999997</v>
      </c>
      <c r="W402">
        <v>0.73</v>
      </c>
      <c r="X402">
        <v>0.8</v>
      </c>
      <c r="Y402">
        <v>12.6</v>
      </c>
      <c r="Z402">
        <v>1.25</v>
      </c>
      <c r="AA402">
        <v>242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6.02</v>
      </c>
      <c r="AL402">
        <v>2.67</v>
      </c>
      <c r="AM402">
        <v>1</v>
      </c>
    </row>
    <row r="403" spans="1:39" x14ac:dyDescent="0.25">
      <c r="A403">
        <v>836</v>
      </c>
      <c r="B403" s="2">
        <v>1</v>
      </c>
      <c r="C403">
        <v>33</v>
      </c>
      <c r="D403">
        <v>1</v>
      </c>
      <c r="E403">
        <v>79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1</v>
      </c>
      <c r="P403">
        <v>1</v>
      </c>
      <c r="Q403">
        <v>5.4706999999999999</v>
      </c>
      <c r="R403">
        <v>1.8948</v>
      </c>
      <c r="S403">
        <v>283.44</v>
      </c>
      <c r="T403">
        <v>20.02</v>
      </c>
      <c r="U403">
        <v>35.450000000000003</v>
      </c>
      <c r="V403">
        <v>0.90449999999999997</v>
      </c>
      <c r="W403">
        <v>0.5302</v>
      </c>
      <c r="X403">
        <v>0.69599999999999995</v>
      </c>
      <c r="Y403">
        <v>3.96</v>
      </c>
      <c r="Z403">
        <v>0.83340000000000003</v>
      </c>
      <c r="AA403">
        <v>173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0</v>
      </c>
      <c r="AJ403">
        <v>0</v>
      </c>
      <c r="AK403">
        <v>2.5844999999999998</v>
      </c>
      <c r="AL403">
        <v>4.1100000000000003</v>
      </c>
      <c r="AM403">
        <v>0</v>
      </c>
    </row>
    <row r="404" spans="1:39" x14ac:dyDescent="0.25">
      <c r="A404">
        <v>824</v>
      </c>
      <c r="B404" s="2">
        <v>1</v>
      </c>
      <c r="C404">
        <v>35</v>
      </c>
      <c r="D404">
        <v>1</v>
      </c>
      <c r="E404">
        <v>61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1</v>
      </c>
      <c r="P404">
        <v>1</v>
      </c>
      <c r="Q404">
        <v>5.2389000000000001</v>
      </c>
      <c r="R404">
        <v>1.5150999999999999</v>
      </c>
      <c r="S404">
        <v>245.66</v>
      </c>
      <c r="T404">
        <v>14.11</v>
      </c>
      <c r="U404">
        <v>35.369999999999997</v>
      </c>
      <c r="V404">
        <v>0.90949999999999998</v>
      </c>
      <c r="W404">
        <v>0.53920000000000001</v>
      </c>
      <c r="X404">
        <v>0.74770000000000003</v>
      </c>
      <c r="Y404">
        <v>3.57</v>
      </c>
      <c r="Z404">
        <v>0.87960000000000005</v>
      </c>
      <c r="AA404">
        <v>162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2.8538999999999999</v>
      </c>
      <c r="AL404">
        <v>4.2</v>
      </c>
      <c r="AM404">
        <v>0</v>
      </c>
    </row>
    <row r="405" spans="1:39" x14ac:dyDescent="0.25">
      <c r="A405">
        <v>829</v>
      </c>
      <c r="B405" s="2">
        <v>1</v>
      </c>
      <c r="C405">
        <v>32</v>
      </c>
      <c r="D405">
        <v>1</v>
      </c>
      <c r="E405">
        <v>76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1</v>
      </c>
      <c r="P405">
        <v>1</v>
      </c>
      <c r="Q405">
        <v>4.8540000000000001</v>
      </c>
      <c r="R405">
        <v>1.8720000000000001</v>
      </c>
      <c r="S405">
        <v>275.45</v>
      </c>
      <c r="T405">
        <v>15.22</v>
      </c>
      <c r="U405">
        <v>30.67</v>
      </c>
      <c r="V405">
        <v>0.8155</v>
      </c>
      <c r="W405">
        <v>0.54310000000000003</v>
      </c>
      <c r="X405">
        <v>0.72609999999999997</v>
      </c>
      <c r="Y405">
        <v>4.12</v>
      </c>
      <c r="Z405">
        <v>0.91549999999999998</v>
      </c>
      <c r="AA405">
        <v>194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0</v>
      </c>
      <c r="AK405">
        <v>2.9464000000000001</v>
      </c>
      <c r="AL405">
        <v>3.74</v>
      </c>
      <c r="AM405">
        <v>0</v>
      </c>
    </row>
    <row r="406" spans="1:39" x14ac:dyDescent="0.25">
      <c r="A406">
        <v>34</v>
      </c>
      <c r="B406" s="2">
        <v>0</v>
      </c>
      <c r="C406">
        <v>54</v>
      </c>
      <c r="D406">
        <v>0</v>
      </c>
      <c r="E406">
        <v>76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5.3</v>
      </c>
      <c r="R406">
        <v>2.61</v>
      </c>
      <c r="S406">
        <v>251</v>
      </c>
      <c r="T406">
        <v>11.7</v>
      </c>
      <c r="U406">
        <v>46.46</v>
      </c>
      <c r="V406">
        <v>10.888</v>
      </c>
      <c r="W406">
        <v>0.11</v>
      </c>
      <c r="X406">
        <v>0.39</v>
      </c>
      <c r="Y406">
        <v>5.6412000000000004</v>
      </c>
      <c r="Z406">
        <v>2.2362000000000002</v>
      </c>
      <c r="AA406">
        <v>152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2.11</v>
      </c>
      <c r="AL406">
        <v>2.5</v>
      </c>
      <c r="AM406">
        <v>0</v>
      </c>
    </row>
    <row r="407" spans="1:39" x14ac:dyDescent="0.25">
      <c r="A407">
        <v>1087</v>
      </c>
      <c r="B407" s="2">
        <v>1</v>
      </c>
      <c r="C407">
        <v>63</v>
      </c>
      <c r="D407">
        <v>1</v>
      </c>
      <c r="E407">
        <v>63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5.0420999999999996</v>
      </c>
      <c r="R407">
        <v>1.1856</v>
      </c>
      <c r="S407">
        <v>260.02</v>
      </c>
      <c r="T407">
        <v>13.009</v>
      </c>
      <c r="U407">
        <v>42.3</v>
      </c>
      <c r="V407">
        <v>6.6269999999999998</v>
      </c>
      <c r="W407">
        <v>0.1003</v>
      </c>
      <c r="X407">
        <v>0.46970000000000001</v>
      </c>
      <c r="Y407">
        <v>6.5</v>
      </c>
      <c r="Z407">
        <v>1.1100000000000001</v>
      </c>
      <c r="AA407">
        <v>293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3.2164000000000001</v>
      </c>
      <c r="AL407">
        <v>2.69</v>
      </c>
      <c r="AM407">
        <v>1</v>
      </c>
    </row>
    <row r="408" spans="1:39" x14ac:dyDescent="0.25">
      <c r="A408">
        <v>135</v>
      </c>
      <c r="B408" s="2">
        <v>0</v>
      </c>
      <c r="C408">
        <v>1</v>
      </c>
      <c r="D408">
        <v>0</v>
      </c>
      <c r="E408">
        <v>104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10.11</v>
      </c>
      <c r="R408">
        <v>7.56</v>
      </c>
      <c r="S408">
        <v>11.82</v>
      </c>
      <c r="T408">
        <v>11.3</v>
      </c>
      <c r="U408">
        <v>78.5</v>
      </c>
      <c r="V408">
        <v>42.42</v>
      </c>
      <c r="W408">
        <v>0.12</v>
      </c>
      <c r="X408">
        <v>0.85</v>
      </c>
      <c r="Y408">
        <v>14.1</v>
      </c>
      <c r="Z408">
        <v>10.78</v>
      </c>
      <c r="AA408">
        <v>207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3.02</v>
      </c>
      <c r="AL408">
        <v>0.54</v>
      </c>
      <c r="AM408">
        <v>0</v>
      </c>
    </row>
    <row r="409" spans="1:39" x14ac:dyDescent="0.25">
      <c r="A409">
        <v>807</v>
      </c>
      <c r="B409">
        <v>1</v>
      </c>
      <c r="C409">
        <v>51</v>
      </c>
      <c r="D409">
        <v>1</v>
      </c>
      <c r="E409">
        <v>77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1</v>
      </c>
      <c r="P409">
        <v>1</v>
      </c>
      <c r="Q409">
        <v>5.9238999999999997</v>
      </c>
      <c r="R409">
        <v>1.9302999999999999</v>
      </c>
      <c r="S409">
        <v>225.96</v>
      </c>
      <c r="T409">
        <v>19.03</v>
      </c>
      <c r="U409">
        <v>29.6</v>
      </c>
      <c r="V409">
        <v>0.77800000000000002</v>
      </c>
      <c r="W409">
        <v>0.4819</v>
      </c>
      <c r="X409">
        <v>0.75619999999999998</v>
      </c>
      <c r="Y409">
        <v>3.73</v>
      </c>
      <c r="Z409">
        <v>0.90149999999999997</v>
      </c>
      <c r="AA409">
        <v>178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0</v>
      </c>
      <c r="AK409">
        <v>2.5356000000000001</v>
      </c>
      <c r="AL409">
        <v>3.92</v>
      </c>
      <c r="AM409">
        <v>0</v>
      </c>
    </row>
    <row r="410" spans="1:39" x14ac:dyDescent="0.25">
      <c r="A410">
        <v>998</v>
      </c>
      <c r="B410">
        <v>1</v>
      </c>
      <c r="C410">
        <v>60</v>
      </c>
      <c r="D410">
        <v>1</v>
      </c>
      <c r="E410">
        <v>112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7.09</v>
      </c>
      <c r="R410">
        <v>1.78</v>
      </c>
      <c r="S410">
        <v>147</v>
      </c>
      <c r="T410">
        <v>10.6</v>
      </c>
      <c r="U410">
        <v>39.020000000000003</v>
      </c>
      <c r="V410">
        <v>7.9550000000000001</v>
      </c>
      <c r="W410">
        <v>0.64</v>
      </c>
      <c r="X410">
        <v>0.66</v>
      </c>
      <c r="Y410">
        <v>18.03</v>
      </c>
      <c r="Z410">
        <v>1.49</v>
      </c>
      <c r="AA410">
        <v>238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5.7</v>
      </c>
      <c r="AL410">
        <v>2.89</v>
      </c>
      <c r="AM410">
        <v>1</v>
      </c>
    </row>
    <row r="411" spans="1:39" x14ac:dyDescent="0.25">
      <c r="A411">
        <v>559</v>
      </c>
      <c r="B411">
        <v>0</v>
      </c>
      <c r="C411">
        <v>41</v>
      </c>
      <c r="D411">
        <v>1</v>
      </c>
      <c r="E411">
        <v>88</v>
      </c>
      <c r="F411">
        <v>0</v>
      </c>
      <c r="G411">
        <v>1</v>
      </c>
      <c r="H411">
        <v>1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5.4775999999999998</v>
      </c>
      <c r="R411">
        <v>2.0175999999999998</v>
      </c>
      <c r="S411">
        <v>302</v>
      </c>
      <c r="T411">
        <v>11.96</v>
      </c>
      <c r="U411">
        <v>37.869999999999997</v>
      </c>
      <c r="V411">
        <v>8.6479999999999997</v>
      </c>
      <c r="W411">
        <v>0.1923</v>
      </c>
      <c r="X411">
        <v>0.4864</v>
      </c>
      <c r="Y411">
        <v>4.6954000000000002</v>
      </c>
      <c r="Z411">
        <v>1.9686999999999999</v>
      </c>
      <c r="AA411">
        <v>173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2.4626999999999999</v>
      </c>
      <c r="AL411">
        <v>3.27</v>
      </c>
      <c r="AM411">
        <v>1</v>
      </c>
    </row>
    <row r="412" spans="1:39" x14ac:dyDescent="0.25">
      <c r="A412">
        <v>136</v>
      </c>
      <c r="B412">
        <v>0</v>
      </c>
      <c r="C412">
        <v>9</v>
      </c>
      <c r="D412">
        <v>0</v>
      </c>
      <c r="E412">
        <v>103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16.41</v>
      </c>
      <c r="R412">
        <v>8.19</v>
      </c>
      <c r="S412">
        <v>11.62</v>
      </c>
      <c r="T412">
        <v>17.5</v>
      </c>
      <c r="U412">
        <v>78.209999999999994</v>
      </c>
      <c r="V412">
        <v>38.409999999999997</v>
      </c>
      <c r="W412">
        <v>0.21</v>
      </c>
      <c r="X412">
        <v>0.41</v>
      </c>
      <c r="Y412">
        <v>19.3</v>
      </c>
      <c r="Z412">
        <v>12.14</v>
      </c>
      <c r="AA412">
        <v>223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2.76</v>
      </c>
      <c r="AL412">
        <v>0.26</v>
      </c>
      <c r="AM412">
        <v>0</v>
      </c>
    </row>
    <row r="413" spans="1:39" x14ac:dyDescent="0.25">
      <c r="A413">
        <v>188</v>
      </c>
      <c r="B413">
        <v>1</v>
      </c>
      <c r="C413">
        <v>60</v>
      </c>
      <c r="D413">
        <v>0</v>
      </c>
      <c r="E413">
        <v>97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7.2</v>
      </c>
      <c r="R413">
        <v>1.99</v>
      </c>
      <c r="S413">
        <v>212</v>
      </c>
      <c r="T413">
        <v>16.600000000000001</v>
      </c>
      <c r="U413">
        <v>80</v>
      </c>
      <c r="V413">
        <v>14.6</v>
      </c>
      <c r="W413">
        <v>0.21</v>
      </c>
      <c r="X413">
        <v>0.94</v>
      </c>
      <c r="Y413">
        <v>4.43</v>
      </c>
      <c r="Z413">
        <v>1</v>
      </c>
      <c r="AA413">
        <v>149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4.66</v>
      </c>
      <c r="AL413">
        <v>4.3600000000000003</v>
      </c>
      <c r="AM413">
        <v>1</v>
      </c>
    </row>
    <row r="414" spans="1:39" x14ac:dyDescent="0.25">
      <c r="A414">
        <v>1098</v>
      </c>
      <c r="B414">
        <v>1</v>
      </c>
      <c r="C414">
        <v>57</v>
      </c>
      <c r="D414">
        <v>1</v>
      </c>
      <c r="E414">
        <v>49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5.6904000000000003</v>
      </c>
      <c r="R414">
        <v>1.8676999999999999</v>
      </c>
      <c r="S414">
        <v>223.4</v>
      </c>
      <c r="T414">
        <v>13.365</v>
      </c>
      <c r="U414">
        <v>42.34</v>
      </c>
      <c r="V414">
        <v>6.0830000000000002</v>
      </c>
      <c r="W414">
        <v>0.1381</v>
      </c>
      <c r="X414">
        <v>0.4773</v>
      </c>
      <c r="Y414">
        <v>6.16</v>
      </c>
      <c r="Z414">
        <v>1.17</v>
      </c>
      <c r="AA414">
        <v>233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3.2181999999999999</v>
      </c>
      <c r="AL414">
        <v>2.77</v>
      </c>
      <c r="AM414">
        <v>1</v>
      </c>
    </row>
    <row r="415" spans="1:39" x14ac:dyDescent="0.25">
      <c r="A415">
        <v>151</v>
      </c>
      <c r="B415">
        <v>0</v>
      </c>
      <c r="C415">
        <v>1</v>
      </c>
      <c r="D415">
        <v>0</v>
      </c>
      <c r="E415">
        <v>102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20.03</v>
      </c>
      <c r="R415">
        <v>8.42</v>
      </c>
      <c r="S415">
        <v>10.27</v>
      </c>
      <c r="T415">
        <v>20.5</v>
      </c>
      <c r="U415">
        <v>70.069999999999993</v>
      </c>
      <c r="V415">
        <v>41.33</v>
      </c>
      <c r="W415">
        <v>0.2</v>
      </c>
      <c r="X415">
        <v>0.67</v>
      </c>
      <c r="Y415">
        <v>12.8</v>
      </c>
      <c r="Z415">
        <v>13.93</v>
      </c>
      <c r="AA415">
        <v>213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1.56</v>
      </c>
      <c r="AL415">
        <v>0.76</v>
      </c>
      <c r="AM415">
        <v>0</v>
      </c>
    </row>
    <row r="416" spans="1:39" x14ac:dyDescent="0.25">
      <c r="A416">
        <v>229</v>
      </c>
      <c r="B416">
        <v>1</v>
      </c>
      <c r="C416">
        <v>42</v>
      </c>
      <c r="D416">
        <v>1</v>
      </c>
      <c r="E416">
        <v>110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7.58</v>
      </c>
      <c r="R416">
        <v>2.79</v>
      </c>
      <c r="S416">
        <v>316</v>
      </c>
      <c r="T416">
        <v>17</v>
      </c>
      <c r="U416">
        <v>169</v>
      </c>
      <c r="V416">
        <v>8.9</v>
      </c>
      <c r="W416">
        <v>0.06</v>
      </c>
      <c r="X416">
        <v>1.2</v>
      </c>
      <c r="Y416">
        <v>7.2725</v>
      </c>
      <c r="Z416">
        <v>2.0632999999999999</v>
      </c>
      <c r="AA416">
        <v>246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4.82</v>
      </c>
      <c r="AL416">
        <v>1.96</v>
      </c>
      <c r="AM416">
        <v>1</v>
      </c>
    </row>
    <row r="417" spans="1:39" x14ac:dyDescent="0.25">
      <c r="A417">
        <v>165</v>
      </c>
      <c r="B417">
        <v>0</v>
      </c>
      <c r="C417">
        <v>4</v>
      </c>
      <c r="D417">
        <v>0</v>
      </c>
      <c r="E417">
        <v>109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17.579999999999998</v>
      </c>
      <c r="R417">
        <v>7.62</v>
      </c>
      <c r="S417">
        <v>11.92</v>
      </c>
      <c r="T417">
        <v>14.1</v>
      </c>
      <c r="U417">
        <v>78.33</v>
      </c>
      <c r="V417">
        <v>36.39</v>
      </c>
      <c r="W417">
        <v>0.25</v>
      </c>
      <c r="X417">
        <v>0.75</v>
      </c>
      <c r="Y417">
        <v>12.7</v>
      </c>
      <c r="Z417">
        <v>11.98</v>
      </c>
      <c r="AA417">
        <v>200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2.97</v>
      </c>
      <c r="AL417">
        <v>0.62</v>
      </c>
      <c r="AM417">
        <v>0</v>
      </c>
    </row>
    <row r="418" spans="1:39" x14ac:dyDescent="0.25">
      <c r="A418">
        <v>319</v>
      </c>
      <c r="B418">
        <v>1</v>
      </c>
      <c r="C418">
        <v>16</v>
      </c>
      <c r="D418">
        <v>0</v>
      </c>
      <c r="E418">
        <v>106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4.5</v>
      </c>
      <c r="R418">
        <v>1.82</v>
      </c>
      <c r="S418">
        <v>216</v>
      </c>
      <c r="T418">
        <v>13.4</v>
      </c>
      <c r="U418">
        <v>90</v>
      </c>
      <c r="V418">
        <v>27.52</v>
      </c>
      <c r="W418">
        <v>7.4999999999999997E-2</v>
      </c>
      <c r="X418">
        <v>0.34</v>
      </c>
      <c r="Y418">
        <v>4.8</v>
      </c>
      <c r="Z418">
        <v>2.2174</v>
      </c>
      <c r="AA418">
        <v>200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2</v>
      </c>
      <c r="AL418">
        <v>1.23</v>
      </c>
      <c r="AM418">
        <v>0</v>
      </c>
    </row>
    <row r="419" spans="1:39" x14ac:dyDescent="0.25">
      <c r="A419">
        <v>505</v>
      </c>
      <c r="B419">
        <v>0</v>
      </c>
      <c r="C419">
        <v>42</v>
      </c>
      <c r="D419">
        <v>1</v>
      </c>
      <c r="E419">
        <v>88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4.9721000000000002</v>
      </c>
      <c r="R419">
        <v>1.3306</v>
      </c>
      <c r="S419">
        <v>263.8</v>
      </c>
      <c r="T419">
        <v>14.855</v>
      </c>
      <c r="U419">
        <v>37.47</v>
      </c>
      <c r="V419">
        <v>8.77</v>
      </c>
      <c r="W419">
        <v>0.1759</v>
      </c>
      <c r="X419">
        <v>0.48459999999999998</v>
      </c>
      <c r="Y419">
        <v>4.4787999999999997</v>
      </c>
      <c r="Z419">
        <v>2.0007999999999999</v>
      </c>
      <c r="AA419">
        <v>215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2.5436999999999999</v>
      </c>
      <c r="AL419">
        <v>2.39</v>
      </c>
      <c r="AM419">
        <v>1</v>
      </c>
    </row>
    <row r="420" spans="1:39" x14ac:dyDescent="0.25">
      <c r="A420">
        <v>46</v>
      </c>
      <c r="B420">
        <v>0</v>
      </c>
      <c r="C420">
        <v>3</v>
      </c>
      <c r="D420">
        <v>0</v>
      </c>
      <c r="E420">
        <v>115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17.600000000000001</v>
      </c>
      <c r="R420">
        <v>8.99</v>
      </c>
      <c r="S420">
        <v>11.03</v>
      </c>
      <c r="T420">
        <v>16.899999999999999</v>
      </c>
      <c r="U420">
        <v>78.489999999999995</v>
      </c>
      <c r="V420">
        <v>41.67</v>
      </c>
      <c r="W420">
        <v>0.25</v>
      </c>
      <c r="X420">
        <v>0.56000000000000005</v>
      </c>
      <c r="Y420">
        <v>16</v>
      </c>
      <c r="Z420">
        <v>12.67</v>
      </c>
      <c r="AA420">
        <v>251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2.16</v>
      </c>
      <c r="AL420">
        <v>0.21</v>
      </c>
      <c r="AM420">
        <v>0</v>
      </c>
    </row>
    <row r="421" spans="1:39" x14ac:dyDescent="0.25">
      <c r="A421">
        <v>963</v>
      </c>
      <c r="B421">
        <v>1</v>
      </c>
      <c r="C421">
        <v>48</v>
      </c>
      <c r="D421">
        <v>1</v>
      </c>
      <c r="E421">
        <v>114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7.14</v>
      </c>
      <c r="R421">
        <v>1.36</v>
      </c>
      <c r="S421">
        <v>188</v>
      </c>
      <c r="T421">
        <v>15.3</v>
      </c>
      <c r="U421">
        <v>44.11</v>
      </c>
      <c r="V421">
        <v>7.5650000000000004</v>
      </c>
      <c r="W421">
        <v>0.14000000000000001</v>
      </c>
      <c r="X421">
        <v>1.17</v>
      </c>
      <c r="Y421">
        <v>19.100000000000001</v>
      </c>
      <c r="Z421">
        <v>1.52</v>
      </c>
      <c r="AA421">
        <v>273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6.02</v>
      </c>
      <c r="AL421">
        <v>2.3199999999999998</v>
      </c>
      <c r="AM421">
        <v>1</v>
      </c>
    </row>
    <row r="422" spans="1:39" x14ac:dyDescent="0.25">
      <c r="A422">
        <v>26</v>
      </c>
      <c r="B422">
        <v>1</v>
      </c>
      <c r="C422">
        <v>69</v>
      </c>
      <c r="D422">
        <v>1</v>
      </c>
      <c r="E422">
        <v>88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4.5</v>
      </c>
      <c r="R422">
        <v>0.73</v>
      </c>
      <c r="S422">
        <v>177</v>
      </c>
      <c r="T422">
        <v>11.464</v>
      </c>
      <c r="U422">
        <v>57.07</v>
      </c>
      <c r="V422">
        <v>69.599999999999994</v>
      </c>
      <c r="W422">
        <v>0.56000000000000005</v>
      </c>
      <c r="X422">
        <v>1.2952999999999999</v>
      </c>
      <c r="Y422">
        <v>5.03</v>
      </c>
      <c r="Z422">
        <v>1.286</v>
      </c>
      <c r="AA422">
        <v>272</v>
      </c>
      <c r="AB422">
        <v>1</v>
      </c>
      <c r="AC422">
        <v>0</v>
      </c>
      <c r="AD422">
        <v>1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1</v>
      </c>
      <c r="AK422">
        <v>3.6</v>
      </c>
      <c r="AL422">
        <v>2.54</v>
      </c>
      <c r="AM422">
        <v>1</v>
      </c>
    </row>
    <row r="423" spans="1:39" x14ac:dyDescent="0.25">
      <c r="A423">
        <v>224</v>
      </c>
      <c r="B423">
        <v>1</v>
      </c>
      <c r="C423">
        <v>37</v>
      </c>
      <c r="D423">
        <v>1</v>
      </c>
      <c r="E423">
        <v>109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7.41</v>
      </c>
      <c r="R423">
        <v>2.2000000000000002</v>
      </c>
      <c r="S423">
        <v>385</v>
      </c>
      <c r="T423">
        <v>12</v>
      </c>
      <c r="U423">
        <v>153</v>
      </c>
      <c r="V423">
        <v>8.6</v>
      </c>
      <c r="W423">
        <v>0.03</v>
      </c>
      <c r="X423">
        <v>1.21</v>
      </c>
      <c r="Y423">
        <v>7.4257</v>
      </c>
      <c r="Z423">
        <v>2.1831999999999998</v>
      </c>
      <c r="AA423">
        <v>247</v>
      </c>
      <c r="AB423">
        <v>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4.7699999999999996</v>
      </c>
      <c r="AL423">
        <v>2.33</v>
      </c>
      <c r="AM423">
        <v>1</v>
      </c>
    </row>
    <row r="424" spans="1:39" x14ac:dyDescent="0.25">
      <c r="A424">
        <v>323</v>
      </c>
      <c r="B424">
        <v>1</v>
      </c>
      <c r="C424">
        <v>14</v>
      </c>
      <c r="D424">
        <v>0</v>
      </c>
      <c r="E424">
        <v>84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4.7</v>
      </c>
      <c r="R424">
        <v>1.81</v>
      </c>
      <c r="S424">
        <v>261</v>
      </c>
      <c r="T424">
        <v>17.5</v>
      </c>
      <c r="U424">
        <v>121</v>
      </c>
      <c r="V424">
        <v>21.86</v>
      </c>
      <c r="W424">
        <v>8.6900000000000005E-2</v>
      </c>
      <c r="X424">
        <v>0.38</v>
      </c>
      <c r="Y424">
        <v>3.3</v>
      </c>
      <c r="Z424">
        <v>2.7805</v>
      </c>
      <c r="AA424">
        <v>224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2.41</v>
      </c>
      <c r="AL424">
        <v>1.54</v>
      </c>
      <c r="AM424">
        <v>0</v>
      </c>
    </row>
    <row r="425" spans="1:39" x14ac:dyDescent="0.25">
      <c r="A425">
        <v>157</v>
      </c>
      <c r="B425">
        <v>0</v>
      </c>
      <c r="C425">
        <v>1</v>
      </c>
      <c r="D425">
        <v>0</v>
      </c>
      <c r="E425">
        <v>104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17.23</v>
      </c>
      <c r="R425">
        <v>8.2100000000000009</v>
      </c>
      <c r="S425">
        <v>11.85</v>
      </c>
      <c r="T425">
        <v>17.600000000000001</v>
      </c>
      <c r="U425">
        <v>80.430000000000007</v>
      </c>
      <c r="V425">
        <v>44.71</v>
      </c>
      <c r="W425">
        <v>0.13</v>
      </c>
      <c r="X425">
        <v>0.2</v>
      </c>
      <c r="Y425">
        <v>10.5</v>
      </c>
      <c r="Z425">
        <v>12.23</v>
      </c>
      <c r="AA425">
        <v>220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2.4900000000000002</v>
      </c>
      <c r="AL425">
        <v>0.02</v>
      </c>
      <c r="AM425">
        <v>0</v>
      </c>
    </row>
    <row r="426" spans="1:39" x14ac:dyDescent="0.25">
      <c r="A426">
        <v>1004</v>
      </c>
      <c r="B426">
        <v>1</v>
      </c>
      <c r="C426">
        <v>56</v>
      </c>
      <c r="D426">
        <v>1</v>
      </c>
      <c r="E426">
        <v>63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5.8005000000000004</v>
      </c>
      <c r="R426">
        <v>1.7847</v>
      </c>
      <c r="S426">
        <v>237.95</v>
      </c>
      <c r="T426">
        <v>12.991</v>
      </c>
      <c r="U426">
        <v>41.25</v>
      </c>
      <c r="V426">
        <v>6.774</v>
      </c>
      <c r="W426">
        <v>0.10249999999999999</v>
      </c>
      <c r="X426">
        <v>0.46110000000000001</v>
      </c>
      <c r="Y426">
        <v>6.27</v>
      </c>
      <c r="Z426">
        <v>1.02</v>
      </c>
      <c r="AA426">
        <v>226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3.2583000000000002</v>
      </c>
      <c r="AL426">
        <v>2.73</v>
      </c>
      <c r="AM426">
        <v>1</v>
      </c>
    </row>
    <row r="427" spans="1:39" x14ac:dyDescent="0.25">
      <c r="A427">
        <v>855</v>
      </c>
      <c r="B427">
        <v>1</v>
      </c>
      <c r="C427">
        <v>44</v>
      </c>
      <c r="D427">
        <v>1</v>
      </c>
      <c r="E427">
        <v>75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1</v>
      </c>
      <c r="P427">
        <v>1</v>
      </c>
      <c r="Q427">
        <v>5.1474000000000002</v>
      </c>
      <c r="R427">
        <v>1.5256000000000001</v>
      </c>
      <c r="S427">
        <v>257.42</v>
      </c>
      <c r="T427">
        <v>15.67</v>
      </c>
      <c r="U427">
        <v>33.340000000000003</v>
      </c>
      <c r="V427">
        <v>0.88429999999999997</v>
      </c>
      <c r="W427">
        <v>0.4763</v>
      </c>
      <c r="X427">
        <v>0.68540000000000001</v>
      </c>
      <c r="Y427">
        <v>3.77</v>
      </c>
      <c r="Z427">
        <v>0.81510000000000005</v>
      </c>
      <c r="AA427">
        <v>168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0</v>
      </c>
      <c r="AK427">
        <v>2.6442000000000001</v>
      </c>
      <c r="AL427">
        <v>3.99</v>
      </c>
      <c r="AM427">
        <v>0</v>
      </c>
    </row>
    <row r="428" spans="1:39" x14ac:dyDescent="0.25">
      <c r="A428">
        <v>695</v>
      </c>
      <c r="B428">
        <v>1</v>
      </c>
      <c r="C428">
        <v>30</v>
      </c>
      <c r="D428">
        <v>0</v>
      </c>
      <c r="E428">
        <v>81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4.0199999999999996</v>
      </c>
      <c r="R428">
        <v>1</v>
      </c>
      <c r="S428">
        <v>262</v>
      </c>
      <c r="T428">
        <v>12.3</v>
      </c>
      <c r="U428">
        <v>42</v>
      </c>
      <c r="V428">
        <v>0.53500000000000003</v>
      </c>
      <c r="W428">
        <v>0.31859999999999999</v>
      </c>
      <c r="X428">
        <v>0.44</v>
      </c>
      <c r="Y428">
        <v>7.25</v>
      </c>
      <c r="Z428">
        <v>0.86</v>
      </c>
      <c r="AA428">
        <v>154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2.14</v>
      </c>
      <c r="AL428">
        <v>2.7</v>
      </c>
      <c r="AM428">
        <v>1</v>
      </c>
    </row>
    <row r="429" spans="1:39" x14ac:dyDescent="0.25">
      <c r="A429">
        <v>597</v>
      </c>
      <c r="B429">
        <v>0</v>
      </c>
      <c r="C429">
        <v>47</v>
      </c>
      <c r="D429">
        <v>1</v>
      </c>
      <c r="E429">
        <v>85</v>
      </c>
      <c r="F429">
        <v>0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5.0991999999999997</v>
      </c>
      <c r="R429">
        <v>1.3849</v>
      </c>
      <c r="S429">
        <v>249.1</v>
      </c>
      <c r="T429">
        <v>13.696999999999999</v>
      </c>
      <c r="U429">
        <v>37.299999999999997</v>
      </c>
      <c r="V429">
        <v>8.0370000000000008</v>
      </c>
      <c r="W429">
        <v>0.2389</v>
      </c>
      <c r="X429">
        <v>0.53979999999999995</v>
      </c>
      <c r="Y429">
        <v>4.2843999999999998</v>
      </c>
      <c r="Z429">
        <v>1.1408</v>
      </c>
      <c r="AA429">
        <v>258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3.4792999999999998</v>
      </c>
      <c r="AL429">
        <v>2.63</v>
      </c>
      <c r="AM429">
        <v>1</v>
      </c>
    </row>
    <row r="430" spans="1:39" x14ac:dyDescent="0.25">
      <c r="A430">
        <v>196</v>
      </c>
      <c r="B430">
        <v>1</v>
      </c>
      <c r="C430">
        <v>51</v>
      </c>
      <c r="D430">
        <v>0</v>
      </c>
      <c r="E430">
        <v>93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7.9</v>
      </c>
      <c r="R430">
        <v>1.94</v>
      </c>
      <c r="S430">
        <v>211</v>
      </c>
      <c r="T430">
        <v>15.2</v>
      </c>
      <c r="U430">
        <v>86</v>
      </c>
      <c r="V430">
        <v>14.6</v>
      </c>
      <c r="W430">
        <v>0.24</v>
      </c>
      <c r="X430">
        <v>0.92</v>
      </c>
      <c r="Y430">
        <v>4.4800000000000004</v>
      </c>
      <c r="Z430">
        <v>1.04</v>
      </c>
      <c r="AA430">
        <v>149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4.07</v>
      </c>
      <c r="AL430">
        <v>4.9400000000000004</v>
      </c>
      <c r="AM430">
        <v>1</v>
      </c>
    </row>
    <row r="431" spans="1:39" x14ac:dyDescent="0.25">
      <c r="A431">
        <v>449</v>
      </c>
      <c r="B431">
        <v>1</v>
      </c>
      <c r="C431">
        <v>51</v>
      </c>
      <c r="D431">
        <v>1</v>
      </c>
      <c r="E431">
        <v>87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3.01</v>
      </c>
      <c r="R431">
        <v>1.68</v>
      </c>
      <c r="S431">
        <v>227</v>
      </c>
      <c r="T431">
        <v>15.669</v>
      </c>
      <c r="U431">
        <v>35.159999999999997</v>
      </c>
      <c r="V431">
        <v>8.7609999999999992</v>
      </c>
      <c r="W431">
        <v>0.112</v>
      </c>
      <c r="X431">
        <v>0.41199999999999998</v>
      </c>
      <c r="Y431">
        <v>1.92</v>
      </c>
      <c r="Z431">
        <v>1.25</v>
      </c>
      <c r="AA431">
        <v>135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1.54</v>
      </c>
      <c r="AL431">
        <v>2.92</v>
      </c>
      <c r="AM431">
        <v>1</v>
      </c>
    </row>
    <row r="432" spans="1:39" x14ac:dyDescent="0.25">
      <c r="A432">
        <v>838</v>
      </c>
      <c r="B432">
        <v>1</v>
      </c>
      <c r="C432">
        <v>51</v>
      </c>
      <c r="D432">
        <v>1</v>
      </c>
      <c r="E432">
        <v>64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1</v>
      </c>
      <c r="P432">
        <v>1</v>
      </c>
      <c r="Q432">
        <v>5.4353999999999996</v>
      </c>
      <c r="R432">
        <v>1.7603</v>
      </c>
      <c r="S432">
        <v>233</v>
      </c>
      <c r="T432">
        <v>19.95</v>
      </c>
      <c r="U432">
        <v>30.63</v>
      </c>
      <c r="V432">
        <v>0.78159999999999996</v>
      </c>
      <c r="W432">
        <v>0.52569999999999995</v>
      </c>
      <c r="X432">
        <v>0.7722</v>
      </c>
      <c r="Y432">
        <v>4.03</v>
      </c>
      <c r="Z432">
        <v>0.87709999999999999</v>
      </c>
      <c r="AA432">
        <v>184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1</v>
      </c>
      <c r="AI432">
        <v>0</v>
      </c>
      <c r="AJ432">
        <v>0</v>
      </c>
      <c r="AK432">
        <v>2.8632</v>
      </c>
      <c r="AL432">
        <v>3.64</v>
      </c>
      <c r="AM432">
        <v>0</v>
      </c>
    </row>
    <row r="433" spans="1:39" x14ac:dyDescent="0.25">
      <c r="A433">
        <v>262</v>
      </c>
      <c r="B433">
        <v>1</v>
      </c>
      <c r="C433">
        <v>42</v>
      </c>
      <c r="D433">
        <v>1</v>
      </c>
      <c r="E433">
        <v>99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7.02</v>
      </c>
      <c r="R433">
        <v>2.0099999999999998</v>
      </c>
      <c r="S433">
        <v>336</v>
      </c>
      <c r="T433">
        <v>20</v>
      </c>
      <c r="U433">
        <v>154</v>
      </c>
      <c r="V433">
        <v>9.6999999999999993</v>
      </c>
      <c r="W433">
        <v>0.01</v>
      </c>
      <c r="X433">
        <v>1.21</v>
      </c>
      <c r="Y433">
        <v>6.9715999999999996</v>
      </c>
      <c r="Z433">
        <v>2.3727</v>
      </c>
      <c r="AA433">
        <v>238</v>
      </c>
      <c r="AB433">
        <v>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4.66</v>
      </c>
      <c r="AL433">
        <v>2.16</v>
      </c>
      <c r="AM433">
        <v>1</v>
      </c>
    </row>
    <row r="434" spans="1:39" x14ac:dyDescent="0.25">
      <c r="A434">
        <v>736</v>
      </c>
      <c r="B434">
        <v>1</v>
      </c>
      <c r="C434">
        <v>42</v>
      </c>
      <c r="D434">
        <v>1</v>
      </c>
      <c r="E434">
        <v>75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1</v>
      </c>
      <c r="P434">
        <v>1</v>
      </c>
      <c r="Q434">
        <v>5.9823000000000004</v>
      </c>
      <c r="R434">
        <v>1.506</v>
      </c>
      <c r="S434">
        <v>298.5</v>
      </c>
      <c r="T434">
        <v>17.88</v>
      </c>
      <c r="U434">
        <v>33.11</v>
      </c>
      <c r="V434">
        <v>0.80179999999999996</v>
      </c>
      <c r="W434">
        <v>0.54949999999999999</v>
      </c>
      <c r="X434">
        <v>0.72940000000000005</v>
      </c>
      <c r="Y434">
        <v>3.52</v>
      </c>
      <c r="Z434">
        <v>0.79890000000000005</v>
      </c>
      <c r="AA434">
        <v>181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0</v>
      </c>
      <c r="AJ434">
        <v>0</v>
      </c>
      <c r="AK434">
        <v>2.9965999999999999</v>
      </c>
      <c r="AL434">
        <v>3.56</v>
      </c>
      <c r="AM434">
        <v>0</v>
      </c>
    </row>
    <row r="435" spans="1:39" x14ac:dyDescent="0.25">
      <c r="A435">
        <v>742</v>
      </c>
      <c r="B435">
        <v>1</v>
      </c>
      <c r="C435">
        <v>50</v>
      </c>
      <c r="D435">
        <v>1</v>
      </c>
      <c r="E435">
        <v>70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1</v>
      </c>
      <c r="Q435">
        <v>5.7634999999999996</v>
      </c>
      <c r="R435">
        <v>1.8861000000000001</v>
      </c>
      <c r="S435">
        <v>245.76</v>
      </c>
      <c r="T435">
        <v>11.98</v>
      </c>
      <c r="U435">
        <v>35.090000000000003</v>
      </c>
      <c r="V435">
        <v>0.86580000000000001</v>
      </c>
      <c r="W435">
        <v>0.52859999999999996</v>
      </c>
      <c r="X435">
        <v>0.68169999999999997</v>
      </c>
      <c r="Y435">
        <v>4.03</v>
      </c>
      <c r="Z435">
        <v>0.82220000000000004</v>
      </c>
      <c r="AA435">
        <v>157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0</v>
      </c>
      <c r="AJ435">
        <v>0</v>
      </c>
      <c r="AK435">
        <v>2.5642999999999998</v>
      </c>
      <c r="AL435">
        <v>3.75</v>
      </c>
      <c r="AM435">
        <v>0</v>
      </c>
    </row>
    <row r="436" spans="1:39" x14ac:dyDescent="0.25">
      <c r="A436">
        <v>206</v>
      </c>
      <c r="B436">
        <v>1</v>
      </c>
      <c r="C436">
        <v>42</v>
      </c>
      <c r="D436">
        <v>1</v>
      </c>
      <c r="E436">
        <v>105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7.01</v>
      </c>
      <c r="R436">
        <v>2.68</v>
      </c>
      <c r="S436">
        <v>364</v>
      </c>
      <c r="T436">
        <v>11</v>
      </c>
      <c r="U436">
        <v>129</v>
      </c>
      <c r="V436">
        <v>8.6</v>
      </c>
      <c r="W436">
        <v>0.02</v>
      </c>
      <c r="X436">
        <v>1.54</v>
      </c>
      <c r="Y436">
        <v>7.1257999999999999</v>
      </c>
      <c r="Z436">
        <v>2.1829999999999998</v>
      </c>
      <c r="AA436">
        <v>234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4.99</v>
      </c>
      <c r="AL436">
        <v>1.83</v>
      </c>
      <c r="AM436">
        <v>1</v>
      </c>
    </row>
    <row r="437" spans="1:39" x14ac:dyDescent="0.25">
      <c r="A437">
        <v>94</v>
      </c>
      <c r="B437">
        <v>0</v>
      </c>
      <c r="C437">
        <v>10</v>
      </c>
      <c r="D437">
        <v>0</v>
      </c>
      <c r="E437">
        <v>107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17.420000000000002</v>
      </c>
      <c r="R437">
        <v>7.79</v>
      </c>
      <c r="S437">
        <v>10.69</v>
      </c>
      <c r="T437">
        <v>10.9</v>
      </c>
      <c r="U437">
        <v>79.45</v>
      </c>
      <c r="V437">
        <v>39.65</v>
      </c>
      <c r="W437">
        <v>0.03</v>
      </c>
      <c r="X437">
        <v>0.37</v>
      </c>
      <c r="Y437">
        <v>11</v>
      </c>
      <c r="Z437">
        <v>10.24</v>
      </c>
      <c r="AA437">
        <v>226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2.52</v>
      </c>
      <c r="AL437">
        <v>0.78</v>
      </c>
      <c r="AM437">
        <v>0</v>
      </c>
    </row>
    <row r="438" spans="1:39" x14ac:dyDescent="0.25">
      <c r="A438">
        <v>1040</v>
      </c>
      <c r="B438">
        <v>1</v>
      </c>
      <c r="C438">
        <v>19</v>
      </c>
      <c r="D438">
        <v>0</v>
      </c>
      <c r="E438">
        <v>100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8</v>
      </c>
      <c r="R438">
        <v>1.85</v>
      </c>
      <c r="S438">
        <v>222</v>
      </c>
      <c r="T438">
        <v>18.829999999999998</v>
      </c>
      <c r="U438">
        <v>114</v>
      </c>
      <c r="V438">
        <v>1</v>
      </c>
      <c r="W438">
        <v>0.91</v>
      </c>
      <c r="X438">
        <v>0.51380000000000003</v>
      </c>
      <c r="Y438">
        <v>5.7572000000000001</v>
      </c>
      <c r="Z438">
        <v>1.5844</v>
      </c>
      <c r="AA438">
        <v>223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8.1999999999999993</v>
      </c>
      <c r="AL438">
        <v>5.21</v>
      </c>
      <c r="AM438">
        <v>0</v>
      </c>
    </row>
    <row r="439" spans="1:39" x14ac:dyDescent="0.25">
      <c r="A439">
        <v>846</v>
      </c>
      <c r="B439">
        <v>1</v>
      </c>
      <c r="C439">
        <v>30</v>
      </c>
      <c r="D439">
        <v>1</v>
      </c>
      <c r="E439">
        <v>64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1</v>
      </c>
      <c r="P439">
        <v>1</v>
      </c>
      <c r="Q439">
        <v>5.4288999999999996</v>
      </c>
      <c r="R439">
        <v>1.6177999999999999</v>
      </c>
      <c r="S439">
        <v>249.16</v>
      </c>
      <c r="T439">
        <v>19.72</v>
      </c>
      <c r="U439">
        <v>37.369999999999997</v>
      </c>
      <c r="V439">
        <v>0.81159999999999999</v>
      </c>
      <c r="W439">
        <v>0.51280000000000003</v>
      </c>
      <c r="X439">
        <v>0.72340000000000004</v>
      </c>
      <c r="Y439">
        <v>3.65</v>
      </c>
      <c r="Z439">
        <v>0.91800000000000004</v>
      </c>
      <c r="AA439">
        <v>154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0</v>
      </c>
      <c r="AJ439">
        <v>0</v>
      </c>
      <c r="AK439">
        <v>2.6846000000000001</v>
      </c>
      <c r="AL439">
        <v>4.26</v>
      </c>
      <c r="AM439">
        <v>0</v>
      </c>
    </row>
    <row r="440" spans="1:39" x14ac:dyDescent="0.25">
      <c r="A440">
        <v>528</v>
      </c>
      <c r="B440">
        <v>0</v>
      </c>
      <c r="C440">
        <v>53</v>
      </c>
      <c r="D440">
        <v>1</v>
      </c>
      <c r="E440">
        <v>89</v>
      </c>
      <c r="F440">
        <v>0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4.1750999999999996</v>
      </c>
      <c r="R440">
        <v>1.8772</v>
      </c>
      <c r="S440">
        <v>214.3</v>
      </c>
      <c r="T440">
        <v>13.749000000000001</v>
      </c>
      <c r="U440">
        <v>36.72</v>
      </c>
      <c r="V440">
        <v>8.8539999999999992</v>
      </c>
      <c r="W440">
        <v>0.13619999999999999</v>
      </c>
      <c r="X440">
        <v>0.54600000000000004</v>
      </c>
      <c r="Y440">
        <v>5.5007000000000001</v>
      </c>
      <c r="Z440">
        <v>1.5952</v>
      </c>
      <c r="AA440">
        <v>175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2.7780999999999998</v>
      </c>
      <c r="AL440">
        <v>2.2599999999999998</v>
      </c>
      <c r="AM440">
        <v>1</v>
      </c>
    </row>
    <row r="441" spans="1:39" x14ac:dyDescent="0.25">
      <c r="A441">
        <v>795</v>
      </c>
      <c r="B441">
        <v>1</v>
      </c>
      <c r="C441">
        <v>30</v>
      </c>
      <c r="D441">
        <v>1</v>
      </c>
      <c r="E441">
        <v>72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1</v>
      </c>
      <c r="P441">
        <v>1</v>
      </c>
      <c r="Q441">
        <v>5.9596999999999998</v>
      </c>
      <c r="R441">
        <v>1.8793</v>
      </c>
      <c r="S441">
        <v>259.39999999999998</v>
      </c>
      <c r="T441">
        <v>18.7</v>
      </c>
      <c r="U441">
        <v>27.01</v>
      </c>
      <c r="V441">
        <v>0.9032</v>
      </c>
      <c r="W441">
        <v>0.50729999999999997</v>
      </c>
      <c r="X441">
        <v>0.77859999999999996</v>
      </c>
      <c r="Y441">
        <v>3.88</v>
      </c>
      <c r="Z441">
        <v>0.87549999999999994</v>
      </c>
      <c r="AA441">
        <v>189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2.9861</v>
      </c>
      <c r="AL441">
        <v>3.2</v>
      </c>
      <c r="AM441">
        <v>0</v>
      </c>
    </row>
    <row r="442" spans="1:39" x14ac:dyDescent="0.25">
      <c r="A442">
        <v>110</v>
      </c>
      <c r="B442">
        <v>0</v>
      </c>
      <c r="C442">
        <v>2</v>
      </c>
      <c r="D442">
        <v>0</v>
      </c>
      <c r="E442">
        <v>110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14.09</v>
      </c>
      <c r="R442">
        <v>8.0299999999999994</v>
      </c>
      <c r="S442">
        <v>10.16</v>
      </c>
      <c r="T442">
        <v>18.3</v>
      </c>
      <c r="U442">
        <v>72.400000000000006</v>
      </c>
      <c r="V442">
        <v>41.48</v>
      </c>
      <c r="W442">
        <v>0.04</v>
      </c>
      <c r="X442">
        <v>0.61</v>
      </c>
      <c r="Y442">
        <v>10.4</v>
      </c>
      <c r="Z442">
        <v>14.27</v>
      </c>
      <c r="AA442">
        <v>220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1.72</v>
      </c>
      <c r="AL442">
        <v>0.65</v>
      </c>
      <c r="AM442">
        <v>0</v>
      </c>
    </row>
    <row r="443" spans="1:39" x14ac:dyDescent="0.25">
      <c r="A443">
        <v>477</v>
      </c>
      <c r="B443">
        <v>1</v>
      </c>
      <c r="C443">
        <v>50</v>
      </c>
      <c r="D443">
        <v>1</v>
      </c>
      <c r="E443">
        <v>73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3.86</v>
      </c>
      <c r="R443">
        <v>1.29</v>
      </c>
      <c r="S443">
        <v>294</v>
      </c>
      <c r="T443">
        <v>11.863</v>
      </c>
      <c r="U443">
        <v>38.880000000000003</v>
      </c>
      <c r="V443">
        <v>8.7119999999999997</v>
      </c>
      <c r="W443">
        <v>0.13</v>
      </c>
      <c r="X443">
        <v>0.44800000000000001</v>
      </c>
      <c r="Y443">
        <v>2.92</v>
      </c>
      <c r="Z443">
        <v>0.28000000000000003</v>
      </c>
      <c r="AA443">
        <v>192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2.39</v>
      </c>
      <c r="AL443">
        <v>2.71</v>
      </c>
      <c r="AM443">
        <v>1</v>
      </c>
    </row>
    <row r="444" spans="1:39" x14ac:dyDescent="0.25">
      <c r="A444">
        <v>707</v>
      </c>
      <c r="B444" s="2">
        <v>0</v>
      </c>
      <c r="C444">
        <v>64</v>
      </c>
      <c r="D444">
        <v>1</v>
      </c>
      <c r="E444">
        <v>79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1</v>
      </c>
      <c r="N444">
        <v>0</v>
      </c>
      <c r="O444">
        <v>0</v>
      </c>
      <c r="P444">
        <v>1</v>
      </c>
      <c r="Q444">
        <v>5.6402000000000001</v>
      </c>
      <c r="R444">
        <v>1.036</v>
      </c>
      <c r="S444">
        <v>251.28</v>
      </c>
      <c r="T444">
        <v>15.201000000000001</v>
      </c>
      <c r="U444">
        <v>30.46</v>
      </c>
      <c r="V444">
        <v>7.6989999999999998</v>
      </c>
      <c r="W444">
        <v>0.2001</v>
      </c>
      <c r="X444">
        <v>0.79469999999999996</v>
      </c>
      <c r="Y444">
        <v>4.45</v>
      </c>
      <c r="Z444">
        <v>0.52</v>
      </c>
      <c r="AA444">
        <v>197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2.9799000000000002</v>
      </c>
      <c r="AL444">
        <v>3.75</v>
      </c>
      <c r="AM444">
        <v>1</v>
      </c>
    </row>
    <row r="445" spans="1:39" x14ac:dyDescent="0.25">
      <c r="A445">
        <v>311</v>
      </c>
      <c r="B445" s="2">
        <v>1</v>
      </c>
      <c r="C445">
        <v>22</v>
      </c>
      <c r="D445">
        <v>0</v>
      </c>
      <c r="E445">
        <v>97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5.6</v>
      </c>
      <c r="R445">
        <v>1.86</v>
      </c>
      <c r="S445">
        <v>211</v>
      </c>
      <c r="T445">
        <v>10.1</v>
      </c>
      <c r="U445">
        <v>66</v>
      </c>
      <c r="V445">
        <v>29.54</v>
      </c>
      <c r="W445">
        <v>8.48E-2</v>
      </c>
      <c r="X445">
        <v>0.38</v>
      </c>
      <c r="Y445">
        <v>4.8</v>
      </c>
      <c r="Z445">
        <v>2.8443000000000001</v>
      </c>
      <c r="AA445">
        <v>237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2.3199999999999998</v>
      </c>
      <c r="AL445">
        <v>1.19</v>
      </c>
      <c r="AM445">
        <v>0</v>
      </c>
    </row>
    <row r="446" spans="1:39" x14ac:dyDescent="0.25">
      <c r="A446">
        <v>1029</v>
      </c>
      <c r="B446" s="2">
        <v>1</v>
      </c>
      <c r="C446">
        <v>63</v>
      </c>
      <c r="D446">
        <v>1</v>
      </c>
      <c r="E446">
        <v>55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5.7178000000000004</v>
      </c>
      <c r="R446">
        <v>1.7073</v>
      </c>
      <c r="S446">
        <v>274.83</v>
      </c>
      <c r="T446">
        <v>12.121</v>
      </c>
      <c r="U446">
        <v>39.56</v>
      </c>
      <c r="V446">
        <v>6.4969999999999999</v>
      </c>
      <c r="W446">
        <v>0.15240000000000001</v>
      </c>
      <c r="X446">
        <v>0.59650000000000003</v>
      </c>
      <c r="Y446">
        <v>6.12</v>
      </c>
      <c r="Z446">
        <v>1.33</v>
      </c>
      <c r="AA446">
        <v>236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3.1726000000000001</v>
      </c>
      <c r="AL446">
        <v>2.95</v>
      </c>
      <c r="AM446">
        <v>1</v>
      </c>
    </row>
    <row r="447" spans="1:39" x14ac:dyDescent="0.25">
      <c r="A447">
        <v>609</v>
      </c>
      <c r="B447" s="2">
        <v>1</v>
      </c>
      <c r="C447">
        <v>31</v>
      </c>
      <c r="D447">
        <v>0</v>
      </c>
      <c r="E447">
        <v>87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3.08</v>
      </c>
      <c r="R447">
        <v>1</v>
      </c>
      <c r="S447">
        <v>275</v>
      </c>
      <c r="T447">
        <v>12.3</v>
      </c>
      <c r="U447">
        <v>32</v>
      </c>
      <c r="V447">
        <v>1.431</v>
      </c>
      <c r="W447">
        <v>0.34239999999999998</v>
      </c>
      <c r="X447">
        <v>0.81</v>
      </c>
      <c r="Y447">
        <v>6.15</v>
      </c>
      <c r="Z447">
        <v>1.69</v>
      </c>
      <c r="AA447">
        <v>224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3.5</v>
      </c>
      <c r="AL447">
        <v>2.29</v>
      </c>
      <c r="AM447">
        <v>1</v>
      </c>
    </row>
    <row r="448" spans="1:39" x14ac:dyDescent="0.25">
      <c r="A448">
        <v>122</v>
      </c>
      <c r="B448" s="2">
        <v>0</v>
      </c>
      <c r="C448">
        <v>10</v>
      </c>
      <c r="D448">
        <v>0</v>
      </c>
      <c r="E448">
        <v>100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18.760000000000002</v>
      </c>
      <c r="R448">
        <v>8.99</v>
      </c>
      <c r="S448">
        <v>10.46</v>
      </c>
      <c r="T448">
        <v>14.4</v>
      </c>
      <c r="U448">
        <v>75.77</v>
      </c>
      <c r="V448">
        <v>42.56</v>
      </c>
      <c r="W448">
        <v>0.01</v>
      </c>
      <c r="X448">
        <v>0.38</v>
      </c>
      <c r="Y448">
        <v>20.100000000000001</v>
      </c>
      <c r="Z448">
        <v>10.050000000000001</v>
      </c>
      <c r="AA448">
        <v>215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1.89</v>
      </c>
      <c r="AL448">
        <v>0.08</v>
      </c>
      <c r="AM448">
        <v>0</v>
      </c>
    </row>
    <row r="449" spans="1:39" x14ac:dyDescent="0.25">
      <c r="A449">
        <v>55</v>
      </c>
      <c r="B449" s="2">
        <v>0</v>
      </c>
      <c r="C449">
        <v>5</v>
      </c>
      <c r="D449">
        <v>0</v>
      </c>
      <c r="E449">
        <v>102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16.11</v>
      </c>
      <c r="R449">
        <v>8.64</v>
      </c>
      <c r="S449">
        <v>11.67</v>
      </c>
      <c r="T449">
        <v>11.1</v>
      </c>
      <c r="U449">
        <v>76.7</v>
      </c>
      <c r="V449">
        <v>44.32</v>
      </c>
      <c r="W449">
        <v>0.17</v>
      </c>
      <c r="X449">
        <v>0.56000000000000005</v>
      </c>
      <c r="Y449">
        <v>19.399999999999999</v>
      </c>
      <c r="Z449">
        <v>15.02</v>
      </c>
      <c r="AA449">
        <v>252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1.94</v>
      </c>
      <c r="AL449">
        <v>0.55000000000000004</v>
      </c>
      <c r="AM449">
        <v>0</v>
      </c>
    </row>
    <row r="450" spans="1:39" x14ac:dyDescent="0.25">
      <c r="A450">
        <v>142</v>
      </c>
      <c r="B450" s="2">
        <v>0</v>
      </c>
      <c r="C450">
        <v>7</v>
      </c>
      <c r="D450">
        <v>0</v>
      </c>
      <c r="E450">
        <v>105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16.86</v>
      </c>
      <c r="R450">
        <v>7.81</v>
      </c>
      <c r="S450">
        <v>12.1</v>
      </c>
      <c r="T450">
        <v>19</v>
      </c>
      <c r="U450">
        <v>78.39</v>
      </c>
      <c r="V450">
        <v>43.56</v>
      </c>
      <c r="W450">
        <v>0.25</v>
      </c>
      <c r="X450">
        <v>0.13</v>
      </c>
      <c r="Y450">
        <v>17.399999999999999</v>
      </c>
      <c r="Z450">
        <v>11.46</v>
      </c>
      <c r="AA450">
        <v>232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1.66</v>
      </c>
      <c r="AL450">
        <v>0.01</v>
      </c>
      <c r="AM450">
        <v>0</v>
      </c>
    </row>
    <row r="451" spans="1:39" x14ac:dyDescent="0.25">
      <c r="A451">
        <v>986</v>
      </c>
      <c r="B451" s="2">
        <v>1</v>
      </c>
      <c r="C451">
        <v>57</v>
      </c>
      <c r="D451">
        <v>1</v>
      </c>
      <c r="E451">
        <v>108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8.8699999999999992</v>
      </c>
      <c r="R451">
        <v>1.38</v>
      </c>
      <c r="S451">
        <v>184</v>
      </c>
      <c r="T451">
        <v>15.7</v>
      </c>
      <c r="U451">
        <v>40.57</v>
      </c>
      <c r="V451">
        <v>7.6989999999999998</v>
      </c>
      <c r="W451">
        <v>0.56000000000000005</v>
      </c>
      <c r="X451">
        <v>0.98</v>
      </c>
      <c r="Y451">
        <v>15.25</v>
      </c>
      <c r="Z451">
        <v>1.69</v>
      </c>
      <c r="AA451">
        <v>248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5.44</v>
      </c>
      <c r="AL451">
        <v>2.2799999999999998</v>
      </c>
      <c r="AM451">
        <v>1</v>
      </c>
    </row>
    <row r="452" spans="1:39" x14ac:dyDescent="0.25">
      <c r="A452">
        <v>853</v>
      </c>
      <c r="B452" s="2">
        <v>1</v>
      </c>
      <c r="C452">
        <v>52</v>
      </c>
      <c r="D452">
        <v>1</v>
      </c>
      <c r="E452">
        <v>75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1</v>
      </c>
      <c r="P452">
        <v>1</v>
      </c>
      <c r="Q452">
        <v>5.1204000000000001</v>
      </c>
      <c r="R452">
        <v>1.8872</v>
      </c>
      <c r="S452">
        <v>269.51</v>
      </c>
      <c r="T452">
        <v>20.239999999999998</v>
      </c>
      <c r="U452">
        <v>31.64</v>
      </c>
      <c r="V452">
        <v>0.83260000000000001</v>
      </c>
      <c r="W452">
        <v>0.53779999999999994</v>
      </c>
      <c r="X452">
        <v>0.77549999999999997</v>
      </c>
      <c r="Y452">
        <v>4.05</v>
      </c>
      <c r="Z452">
        <v>0.90390000000000004</v>
      </c>
      <c r="AA452">
        <v>177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0</v>
      </c>
      <c r="AJ452">
        <v>0</v>
      </c>
      <c r="AK452">
        <v>2.7364000000000002</v>
      </c>
      <c r="AL452">
        <v>3.7</v>
      </c>
      <c r="AM452">
        <v>0</v>
      </c>
    </row>
    <row r="453" spans="1:39" x14ac:dyDescent="0.25">
      <c r="A453">
        <v>334</v>
      </c>
      <c r="B453" s="2">
        <v>1</v>
      </c>
      <c r="C453">
        <v>20</v>
      </c>
      <c r="D453">
        <v>0</v>
      </c>
      <c r="E453">
        <v>64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4.7</v>
      </c>
      <c r="R453">
        <v>1.65</v>
      </c>
      <c r="S453">
        <v>226</v>
      </c>
      <c r="T453">
        <v>19.2</v>
      </c>
      <c r="U453">
        <v>108</v>
      </c>
      <c r="V453">
        <v>26.06</v>
      </c>
      <c r="W453">
        <v>7.9600000000000004E-2</v>
      </c>
      <c r="X453">
        <v>0.28000000000000003</v>
      </c>
      <c r="Y453">
        <v>5</v>
      </c>
      <c r="Z453">
        <v>2.3098000000000001</v>
      </c>
      <c r="AA453">
        <v>236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2.2200000000000002</v>
      </c>
      <c r="AL453">
        <v>1.66</v>
      </c>
      <c r="AM453">
        <v>0</v>
      </c>
    </row>
    <row r="454" spans="1:39" x14ac:dyDescent="0.25">
      <c r="A454">
        <v>220</v>
      </c>
      <c r="B454" s="2">
        <v>1</v>
      </c>
      <c r="C454">
        <v>44</v>
      </c>
      <c r="D454">
        <v>1</v>
      </c>
      <c r="E454">
        <v>99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7.94</v>
      </c>
      <c r="R454">
        <v>2.35</v>
      </c>
      <c r="S454">
        <v>327</v>
      </c>
      <c r="T454">
        <v>9</v>
      </c>
      <c r="U454">
        <v>163</v>
      </c>
      <c r="V454">
        <v>9.1</v>
      </c>
      <c r="W454">
        <v>0.03</v>
      </c>
      <c r="X454">
        <v>1.48</v>
      </c>
      <c r="Y454">
        <v>6.9340000000000002</v>
      </c>
      <c r="Z454">
        <v>2.4348000000000001</v>
      </c>
      <c r="AA454">
        <v>249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4.7699999999999996</v>
      </c>
      <c r="AL454">
        <v>2.27</v>
      </c>
      <c r="AM454">
        <v>1</v>
      </c>
    </row>
    <row r="455" spans="1:39" x14ac:dyDescent="0.25">
      <c r="A455">
        <v>979</v>
      </c>
      <c r="B455" s="2">
        <v>1</v>
      </c>
      <c r="C455">
        <v>53</v>
      </c>
      <c r="D455">
        <v>1</v>
      </c>
      <c r="E455">
        <v>109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7.12</v>
      </c>
      <c r="R455">
        <v>1.6</v>
      </c>
      <c r="S455">
        <v>165</v>
      </c>
      <c r="T455">
        <v>18.399999999999999</v>
      </c>
      <c r="U455">
        <v>41.01</v>
      </c>
      <c r="V455">
        <v>7.5060000000000002</v>
      </c>
      <c r="W455">
        <v>0.59</v>
      </c>
      <c r="X455">
        <v>0.7</v>
      </c>
      <c r="Y455">
        <v>17.829999999999998</v>
      </c>
      <c r="Z455">
        <v>2.06</v>
      </c>
      <c r="AA455">
        <v>249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5.21</v>
      </c>
      <c r="AL455">
        <v>2.16</v>
      </c>
      <c r="AM455">
        <v>1</v>
      </c>
    </row>
    <row r="456" spans="1:39" x14ac:dyDescent="0.25">
      <c r="A456">
        <v>250</v>
      </c>
      <c r="B456" s="2">
        <v>1</v>
      </c>
      <c r="C456">
        <v>45</v>
      </c>
      <c r="D456">
        <v>1</v>
      </c>
      <c r="E456">
        <v>101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7.53</v>
      </c>
      <c r="R456">
        <v>2.73</v>
      </c>
      <c r="S456">
        <v>312</v>
      </c>
      <c r="T456">
        <v>12</v>
      </c>
      <c r="U456">
        <v>154</v>
      </c>
      <c r="V456">
        <v>9.6</v>
      </c>
      <c r="W456">
        <v>7.0000000000000007E-2</v>
      </c>
      <c r="X456">
        <v>1.31</v>
      </c>
      <c r="Y456">
        <v>7.3554000000000004</v>
      </c>
      <c r="Z456">
        <v>2.2679999999999998</v>
      </c>
      <c r="AA456">
        <v>236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4.97</v>
      </c>
      <c r="AL456">
        <v>2.36</v>
      </c>
      <c r="AM456">
        <v>1</v>
      </c>
    </row>
    <row r="457" spans="1:39" x14ac:dyDescent="0.25">
      <c r="A457">
        <v>138</v>
      </c>
      <c r="B457" s="2">
        <v>0</v>
      </c>
      <c r="C457">
        <v>9</v>
      </c>
      <c r="D457">
        <v>0</v>
      </c>
      <c r="E457">
        <v>114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15.99</v>
      </c>
      <c r="R457">
        <v>7.87</v>
      </c>
      <c r="S457">
        <v>10.89</v>
      </c>
      <c r="T457">
        <v>14.6</v>
      </c>
      <c r="U457">
        <v>73.64</v>
      </c>
      <c r="V457">
        <v>45.75</v>
      </c>
      <c r="W457">
        <v>0.21</v>
      </c>
      <c r="X457">
        <v>0.67</v>
      </c>
      <c r="Y457">
        <v>13.9</v>
      </c>
      <c r="Z457">
        <v>11.74</v>
      </c>
      <c r="AA457">
        <v>246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2.9</v>
      </c>
      <c r="AL457">
        <v>0.66</v>
      </c>
      <c r="AM457">
        <v>0</v>
      </c>
    </row>
    <row r="458" spans="1:39" x14ac:dyDescent="0.25">
      <c r="A458">
        <v>989</v>
      </c>
      <c r="B458" s="2">
        <v>1</v>
      </c>
      <c r="C458">
        <v>47</v>
      </c>
      <c r="D458">
        <v>1</v>
      </c>
      <c r="E458">
        <v>96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8.4</v>
      </c>
      <c r="R458">
        <v>1.56</v>
      </c>
      <c r="S458">
        <v>178</v>
      </c>
      <c r="T458">
        <v>17.7</v>
      </c>
      <c r="U458">
        <v>44.37</v>
      </c>
      <c r="V458">
        <v>7</v>
      </c>
      <c r="W458">
        <v>0.4</v>
      </c>
      <c r="X458">
        <v>1.23</v>
      </c>
      <c r="Y458">
        <v>19.68</v>
      </c>
      <c r="Z458">
        <v>1.45</v>
      </c>
      <c r="AA458">
        <v>226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5.73</v>
      </c>
      <c r="AL458">
        <v>2.56</v>
      </c>
      <c r="AM458">
        <v>1</v>
      </c>
    </row>
    <row r="459" spans="1:39" x14ac:dyDescent="0.25">
      <c r="A459">
        <v>1054</v>
      </c>
      <c r="B459" s="2">
        <v>1</v>
      </c>
      <c r="C459">
        <v>17</v>
      </c>
      <c r="D459">
        <v>0</v>
      </c>
      <c r="E459">
        <v>86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9</v>
      </c>
      <c r="R459">
        <v>1.62</v>
      </c>
      <c r="S459">
        <v>268</v>
      </c>
      <c r="T459">
        <v>16.05</v>
      </c>
      <c r="U459">
        <v>112</v>
      </c>
      <c r="V459">
        <v>1</v>
      </c>
      <c r="W459">
        <v>0.47</v>
      </c>
      <c r="X459">
        <v>0.51949999999999996</v>
      </c>
      <c r="Y459">
        <v>6.5650000000000004</v>
      </c>
      <c r="Z459">
        <v>1.5461</v>
      </c>
      <c r="AA459">
        <v>214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8.89</v>
      </c>
      <c r="AL459">
        <v>4.54</v>
      </c>
      <c r="AM459">
        <v>0</v>
      </c>
    </row>
    <row r="460" spans="1:39" x14ac:dyDescent="0.25">
      <c r="A460">
        <v>952</v>
      </c>
      <c r="B460" s="2">
        <v>1</v>
      </c>
      <c r="C460">
        <v>52</v>
      </c>
      <c r="D460">
        <v>1</v>
      </c>
      <c r="E460">
        <v>115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8.6999999999999993</v>
      </c>
      <c r="R460">
        <v>2.0499999999999998</v>
      </c>
      <c r="S460">
        <v>192</v>
      </c>
      <c r="T460">
        <v>16.100000000000001</v>
      </c>
      <c r="U460">
        <v>42.77</v>
      </c>
      <c r="V460">
        <v>7.7039999999999997</v>
      </c>
      <c r="W460">
        <v>0.32</v>
      </c>
      <c r="X460">
        <v>0.89</v>
      </c>
      <c r="Y460">
        <v>12.07</v>
      </c>
      <c r="Z460">
        <v>1.75</v>
      </c>
      <c r="AA460">
        <v>208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5.7</v>
      </c>
      <c r="AL460">
        <v>2.48</v>
      </c>
      <c r="AM460">
        <v>1</v>
      </c>
    </row>
    <row r="461" spans="1:39" x14ac:dyDescent="0.25">
      <c r="A461">
        <v>1085</v>
      </c>
      <c r="B461" s="2">
        <v>1</v>
      </c>
      <c r="C461">
        <v>59</v>
      </c>
      <c r="D461">
        <v>1</v>
      </c>
      <c r="E461">
        <v>41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5.819</v>
      </c>
      <c r="R461">
        <v>1.3448</v>
      </c>
      <c r="S461">
        <v>242.21</v>
      </c>
      <c r="T461">
        <v>12.632</v>
      </c>
      <c r="U461">
        <v>43.09</v>
      </c>
      <c r="V461">
        <v>6.758</v>
      </c>
      <c r="W461">
        <v>0.15590000000000001</v>
      </c>
      <c r="X461">
        <v>0.57279999999999998</v>
      </c>
      <c r="Y461">
        <v>6.11</v>
      </c>
      <c r="Z461">
        <v>1.1200000000000001</v>
      </c>
      <c r="AA461">
        <v>273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3.226</v>
      </c>
      <c r="AL461">
        <v>2.96</v>
      </c>
      <c r="AM461">
        <v>1</v>
      </c>
    </row>
    <row r="462" spans="1:39" x14ac:dyDescent="0.25">
      <c r="A462">
        <v>521</v>
      </c>
      <c r="B462" s="2">
        <v>0</v>
      </c>
      <c r="C462">
        <v>53</v>
      </c>
      <c r="D462">
        <v>1</v>
      </c>
      <c r="E462">
        <v>84</v>
      </c>
      <c r="F462">
        <v>0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4.8823999999999996</v>
      </c>
      <c r="R462">
        <v>1.9972000000000001</v>
      </c>
      <c r="S462">
        <v>237.1</v>
      </c>
      <c r="T462">
        <v>12.848000000000001</v>
      </c>
      <c r="U462">
        <v>32.380000000000003</v>
      </c>
      <c r="V462">
        <v>8.0190000000000001</v>
      </c>
      <c r="W462">
        <v>0.17150000000000001</v>
      </c>
      <c r="X462">
        <v>0.49109999999999998</v>
      </c>
      <c r="Y462">
        <v>4.1115000000000004</v>
      </c>
      <c r="Z462">
        <v>2.0571999999999999</v>
      </c>
      <c r="AA462">
        <v>248</v>
      </c>
      <c r="AB462">
        <v>0</v>
      </c>
      <c r="AC462">
        <v>0</v>
      </c>
      <c r="AD462">
        <v>0</v>
      </c>
      <c r="AE462">
        <v>1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3.3536000000000001</v>
      </c>
      <c r="AL462">
        <v>2.94</v>
      </c>
      <c r="AM462">
        <v>1</v>
      </c>
    </row>
    <row r="463" spans="1:39" x14ac:dyDescent="0.25">
      <c r="A463">
        <v>1034</v>
      </c>
      <c r="B463" s="2">
        <v>1</v>
      </c>
      <c r="C463">
        <v>20</v>
      </c>
      <c r="D463">
        <v>0</v>
      </c>
      <c r="E463">
        <v>76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8.8000000000000007</v>
      </c>
      <c r="R463">
        <v>1.31</v>
      </c>
      <c r="S463">
        <v>201</v>
      </c>
      <c r="T463">
        <v>14.5</v>
      </c>
      <c r="U463">
        <v>103</v>
      </c>
      <c r="V463">
        <v>1</v>
      </c>
      <c r="W463">
        <v>0.2</v>
      </c>
      <c r="X463">
        <v>0.48180000000000001</v>
      </c>
      <c r="Y463">
        <v>6.8345666669999998</v>
      </c>
      <c r="Z463">
        <v>1.8365</v>
      </c>
      <c r="AA463">
        <v>247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8.67</v>
      </c>
      <c r="AL463">
        <v>4.72</v>
      </c>
      <c r="AM463">
        <v>0</v>
      </c>
    </row>
    <row r="464" spans="1:39" x14ac:dyDescent="0.25">
      <c r="A464">
        <v>756</v>
      </c>
      <c r="B464" s="2">
        <v>1</v>
      </c>
      <c r="C464">
        <v>54</v>
      </c>
      <c r="D464">
        <v>1</v>
      </c>
      <c r="E464">
        <v>61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1</v>
      </c>
      <c r="P464">
        <v>1</v>
      </c>
      <c r="Q464">
        <v>5.609</v>
      </c>
      <c r="R464">
        <v>1.6066</v>
      </c>
      <c r="S464">
        <v>261.88</v>
      </c>
      <c r="T464">
        <v>19.350000000000001</v>
      </c>
      <c r="U464">
        <v>33.049999999999997</v>
      </c>
      <c r="V464">
        <v>0.84640000000000004</v>
      </c>
      <c r="W464">
        <v>0.54400000000000004</v>
      </c>
      <c r="X464">
        <v>0.77349999999999997</v>
      </c>
      <c r="Y464">
        <v>3.95</v>
      </c>
      <c r="Z464">
        <v>0.82940000000000003</v>
      </c>
      <c r="AA464">
        <v>184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</v>
      </c>
      <c r="AI464">
        <v>0</v>
      </c>
      <c r="AJ464">
        <v>0</v>
      </c>
      <c r="AK464">
        <v>2.8405999999999998</v>
      </c>
      <c r="AL464">
        <v>4.45</v>
      </c>
      <c r="AM464">
        <v>0</v>
      </c>
    </row>
    <row r="465" spans="1:39" x14ac:dyDescent="0.25">
      <c r="A465">
        <v>360</v>
      </c>
      <c r="B465" s="2">
        <v>1</v>
      </c>
      <c r="C465">
        <v>10</v>
      </c>
      <c r="D465">
        <v>0</v>
      </c>
      <c r="E465">
        <v>54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5.9</v>
      </c>
      <c r="R465">
        <v>2.0499999999999998</v>
      </c>
      <c r="S465">
        <v>279</v>
      </c>
      <c r="T465">
        <v>18.100000000000001</v>
      </c>
      <c r="U465">
        <v>87</v>
      </c>
      <c r="V465">
        <v>24.18</v>
      </c>
      <c r="W465">
        <v>8.6300000000000002E-2</v>
      </c>
      <c r="X465">
        <v>0.43</v>
      </c>
      <c r="Y465">
        <v>4.4000000000000004</v>
      </c>
      <c r="Z465">
        <v>2.6486999999999998</v>
      </c>
      <c r="AA465">
        <v>214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2.36</v>
      </c>
      <c r="AL465">
        <v>0.99</v>
      </c>
      <c r="AM465">
        <v>0</v>
      </c>
    </row>
    <row r="466" spans="1:39" x14ac:dyDescent="0.25">
      <c r="A466">
        <v>828</v>
      </c>
      <c r="B466" s="2">
        <v>1</v>
      </c>
      <c r="C466">
        <v>52</v>
      </c>
      <c r="D466">
        <v>1</v>
      </c>
      <c r="E466">
        <v>74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1</v>
      </c>
      <c r="P466">
        <v>1</v>
      </c>
      <c r="Q466">
        <v>5.0037000000000003</v>
      </c>
      <c r="R466">
        <v>1.6212</v>
      </c>
      <c r="S466">
        <v>290.56</v>
      </c>
      <c r="T466">
        <v>15.08</v>
      </c>
      <c r="U466">
        <v>33.53</v>
      </c>
      <c r="V466">
        <v>0.87560000000000004</v>
      </c>
      <c r="W466">
        <v>0.51259999999999994</v>
      </c>
      <c r="X466">
        <v>0.83360000000000001</v>
      </c>
      <c r="Y466">
        <v>4.2300000000000004</v>
      </c>
      <c r="Z466">
        <v>0.80379999999999996</v>
      </c>
      <c r="AA466">
        <v>166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0</v>
      </c>
      <c r="AJ466">
        <v>0</v>
      </c>
      <c r="AK466">
        <v>2.5680999999999998</v>
      </c>
      <c r="AL466">
        <v>3.98</v>
      </c>
      <c r="AM466">
        <v>0</v>
      </c>
    </row>
    <row r="467" spans="1:39" x14ac:dyDescent="0.25">
      <c r="A467">
        <v>971</v>
      </c>
      <c r="B467" s="2">
        <v>1</v>
      </c>
      <c r="C467">
        <v>57</v>
      </c>
      <c r="D467">
        <v>1</v>
      </c>
      <c r="E467">
        <v>120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8.49</v>
      </c>
      <c r="R467">
        <v>1.7</v>
      </c>
      <c r="S467">
        <v>149</v>
      </c>
      <c r="T467">
        <v>15.9</v>
      </c>
      <c r="U467">
        <v>43.43</v>
      </c>
      <c r="V467">
        <v>7.8630000000000004</v>
      </c>
      <c r="W467">
        <v>0.17</v>
      </c>
      <c r="X467">
        <v>0.5</v>
      </c>
      <c r="Y467">
        <v>14.84</v>
      </c>
      <c r="Z467">
        <v>2.5</v>
      </c>
      <c r="AA467">
        <v>271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5.34</v>
      </c>
      <c r="AL467">
        <v>2.2400000000000002</v>
      </c>
      <c r="AM467">
        <v>1</v>
      </c>
    </row>
    <row r="468" spans="1:39" x14ac:dyDescent="0.25">
      <c r="A468">
        <v>143</v>
      </c>
      <c r="B468" s="2">
        <v>0</v>
      </c>
      <c r="C468">
        <v>5</v>
      </c>
      <c r="D468">
        <v>0</v>
      </c>
      <c r="E468">
        <v>113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18.52</v>
      </c>
      <c r="R468">
        <v>7.93</v>
      </c>
      <c r="S468">
        <v>11.55</v>
      </c>
      <c r="T468">
        <v>12.7</v>
      </c>
      <c r="U468">
        <v>75.849999999999994</v>
      </c>
      <c r="V468">
        <v>40.46</v>
      </c>
      <c r="W468">
        <v>0.13</v>
      </c>
      <c r="X468">
        <v>0.1</v>
      </c>
      <c r="Y468">
        <v>19.5</v>
      </c>
      <c r="Z468">
        <v>11.76</v>
      </c>
      <c r="AA468">
        <v>214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2.62</v>
      </c>
      <c r="AL468">
        <v>0.3</v>
      </c>
      <c r="AM468">
        <v>0</v>
      </c>
    </row>
    <row r="469" spans="1:39" x14ac:dyDescent="0.25">
      <c r="A469">
        <v>925</v>
      </c>
      <c r="B469" s="2">
        <v>1</v>
      </c>
      <c r="C469">
        <v>57</v>
      </c>
      <c r="D469">
        <v>1</v>
      </c>
      <c r="E469">
        <v>93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8.26</v>
      </c>
      <c r="R469">
        <v>1.63</v>
      </c>
      <c r="S469">
        <v>155</v>
      </c>
      <c r="T469">
        <v>10.8</v>
      </c>
      <c r="U469">
        <v>43.54</v>
      </c>
      <c r="V469">
        <v>7.2190000000000003</v>
      </c>
      <c r="W469">
        <v>0.57999999999999996</v>
      </c>
      <c r="X469">
        <v>0.71</v>
      </c>
      <c r="Y469">
        <v>11.08</v>
      </c>
      <c r="Z469">
        <v>1.56</v>
      </c>
      <c r="AA469">
        <v>297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5.98</v>
      </c>
      <c r="AL469">
        <v>2.98</v>
      </c>
      <c r="AM469">
        <v>1</v>
      </c>
    </row>
    <row r="470" spans="1:39" x14ac:dyDescent="0.25">
      <c r="A470">
        <v>668</v>
      </c>
      <c r="B470" s="2">
        <v>1</v>
      </c>
      <c r="C470">
        <v>20</v>
      </c>
      <c r="D470">
        <v>0</v>
      </c>
      <c r="E470">
        <v>82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14.12</v>
      </c>
      <c r="R470">
        <v>29.24</v>
      </c>
      <c r="S470">
        <v>238</v>
      </c>
      <c r="T470">
        <v>13.95</v>
      </c>
      <c r="U470">
        <v>82</v>
      </c>
      <c r="V470">
        <v>22.65</v>
      </c>
      <c r="W470">
        <v>0.11</v>
      </c>
      <c r="X470">
        <v>0.63</v>
      </c>
      <c r="Y470">
        <v>5.5759999999999996</v>
      </c>
      <c r="Z470">
        <v>2.4940000000000002</v>
      </c>
      <c r="AA470">
        <v>374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1.91</v>
      </c>
      <c r="AL470">
        <v>1.98</v>
      </c>
      <c r="AM470">
        <v>0</v>
      </c>
    </row>
    <row r="471" spans="1:39" x14ac:dyDescent="0.25">
      <c r="A471">
        <v>474</v>
      </c>
      <c r="B471" s="2">
        <v>1</v>
      </c>
      <c r="C471">
        <v>48</v>
      </c>
      <c r="D471">
        <v>1</v>
      </c>
      <c r="E471">
        <v>82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3.04</v>
      </c>
      <c r="R471">
        <v>2</v>
      </c>
      <c r="S471">
        <v>303</v>
      </c>
      <c r="T471">
        <v>12.914999999999999</v>
      </c>
      <c r="U471">
        <v>39.6</v>
      </c>
      <c r="V471">
        <v>8.8819999999999997</v>
      </c>
      <c r="W471">
        <v>0.151</v>
      </c>
      <c r="X471">
        <v>0.46</v>
      </c>
      <c r="Y471">
        <v>2.75</v>
      </c>
      <c r="Z471">
        <v>0.46</v>
      </c>
      <c r="AA471">
        <v>186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1.17</v>
      </c>
      <c r="AL471">
        <v>2.86</v>
      </c>
      <c r="AM471">
        <v>1</v>
      </c>
    </row>
    <row r="472" spans="1:39" x14ac:dyDescent="0.25">
      <c r="A472">
        <v>394</v>
      </c>
      <c r="B472" s="2">
        <v>0</v>
      </c>
      <c r="C472">
        <v>59</v>
      </c>
      <c r="D472">
        <v>1</v>
      </c>
      <c r="E472">
        <v>85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5.48</v>
      </c>
      <c r="R472">
        <v>2.78</v>
      </c>
      <c r="S472">
        <v>355</v>
      </c>
      <c r="T472">
        <v>14.02</v>
      </c>
      <c r="U472">
        <v>44.21</v>
      </c>
      <c r="V472">
        <v>8.6999999999999993</v>
      </c>
      <c r="W472">
        <v>0.09</v>
      </c>
      <c r="X472">
        <v>1.72</v>
      </c>
      <c r="Y472">
        <v>3.34</v>
      </c>
      <c r="Z472">
        <v>1.19</v>
      </c>
      <c r="AA472">
        <v>211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2.86</v>
      </c>
      <c r="AL472">
        <v>1.46</v>
      </c>
      <c r="AM472">
        <v>1</v>
      </c>
    </row>
    <row r="473" spans="1:39" x14ac:dyDescent="0.25">
      <c r="A473">
        <v>628</v>
      </c>
      <c r="B473" s="2">
        <v>1</v>
      </c>
      <c r="C473">
        <v>4</v>
      </c>
      <c r="D473">
        <v>0</v>
      </c>
      <c r="E473">
        <v>110</v>
      </c>
      <c r="F473">
        <v>0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17.079999999999998</v>
      </c>
      <c r="R473">
        <v>28.1</v>
      </c>
      <c r="S473">
        <v>249</v>
      </c>
      <c r="T473">
        <v>15.64</v>
      </c>
      <c r="U473">
        <v>105</v>
      </c>
      <c r="V473">
        <v>24.24</v>
      </c>
      <c r="W473">
        <v>0.16</v>
      </c>
      <c r="X473">
        <v>0.71</v>
      </c>
      <c r="Y473">
        <v>5.6619999999999999</v>
      </c>
      <c r="Z473">
        <v>2.847</v>
      </c>
      <c r="AA473">
        <v>337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1.58</v>
      </c>
      <c r="AL473">
        <v>2.0499999999999998</v>
      </c>
      <c r="AM473">
        <v>0</v>
      </c>
    </row>
    <row r="474" spans="1:39" x14ac:dyDescent="0.25">
      <c r="A474">
        <v>673</v>
      </c>
      <c r="B474" s="2">
        <v>1</v>
      </c>
      <c r="C474">
        <v>16</v>
      </c>
      <c r="D474">
        <v>0</v>
      </c>
      <c r="E474">
        <v>101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13.11</v>
      </c>
      <c r="R474">
        <v>22.88</v>
      </c>
      <c r="S474">
        <v>302</v>
      </c>
      <c r="T474">
        <v>20.07</v>
      </c>
      <c r="U474">
        <v>107</v>
      </c>
      <c r="V474">
        <v>21.12</v>
      </c>
      <c r="W474">
        <v>0.23</v>
      </c>
      <c r="X474">
        <v>0.18</v>
      </c>
      <c r="Y474">
        <v>5.2089999999999996</v>
      </c>
      <c r="Z474">
        <v>2.742</v>
      </c>
      <c r="AA474">
        <v>300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2.29</v>
      </c>
      <c r="AL474">
        <v>1.65</v>
      </c>
      <c r="AM474">
        <v>0</v>
      </c>
    </row>
    <row r="475" spans="1:39" x14ac:dyDescent="0.25">
      <c r="A475">
        <v>728</v>
      </c>
      <c r="B475" s="2">
        <v>0</v>
      </c>
      <c r="C475">
        <v>59</v>
      </c>
      <c r="D475">
        <v>1</v>
      </c>
      <c r="E475">
        <v>96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1</v>
      </c>
      <c r="N475">
        <v>0</v>
      </c>
      <c r="O475">
        <v>0</v>
      </c>
      <c r="P475">
        <v>1</v>
      </c>
      <c r="Q475">
        <v>5.8936000000000002</v>
      </c>
      <c r="R475">
        <v>1.0760000000000001</v>
      </c>
      <c r="S475">
        <v>213.99</v>
      </c>
      <c r="T475">
        <v>11.42</v>
      </c>
      <c r="U475">
        <v>38.78</v>
      </c>
      <c r="V475">
        <v>8.7249999999999996</v>
      </c>
      <c r="W475">
        <v>0.1094</v>
      </c>
      <c r="X475">
        <v>0.79379999999999995</v>
      </c>
      <c r="Y475">
        <v>3.73</v>
      </c>
      <c r="Z475">
        <v>0.44</v>
      </c>
      <c r="AA475">
        <v>189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2.9506000000000001</v>
      </c>
      <c r="AL475">
        <v>4.47</v>
      </c>
      <c r="AM475">
        <v>1</v>
      </c>
    </row>
    <row r="476" spans="1:39" x14ac:dyDescent="0.25">
      <c r="A476">
        <v>192</v>
      </c>
      <c r="B476" s="2">
        <v>1</v>
      </c>
      <c r="C476">
        <v>59</v>
      </c>
      <c r="D476">
        <v>0</v>
      </c>
      <c r="E476">
        <v>91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7.7</v>
      </c>
      <c r="R476">
        <v>1.87</v>
      </c>
      <c r="S476">
        <v>209</v>
      </c>
      <c r="T476">
        <v>6.2</v>
      </c>
      <c r="U476">
        <v>83</v>
      </c>
      <c r="V476">
        <v>15.4</v>
      </c>
      <c r="W476">
        <v>0.22</v>
      </c>
      <c r="X476">
        <v>0.94</v>
      </c>
      <c r="Y476">
        <v>4.45</v>
      </c>
      <c r="Z476">
        <v>1.22</v>
      </c>
      <c r="AA476">
        <v>154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4.24</v>
      </c>
      <c r="AL476">
        <v>4.2300000000000004</v>
      </c>
      <c r="AM476">
        <v>1</v>
      </c>
    </row>
    <row r="477" spans="1:39" x14ac:dyDescent="0.25">
      <c r="A477">
        <v>908</v>
      </c>
      <c r="B477" s="2">
        <v>1</v>
      </c>
      <c r="C477">
        <v>52</v>
      </c>
      <c r="D477">
        <v>1</v>
      </c>
      <c r="E477">
        <v>102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8.5399999999999991</v>
      </c>
      <c r="R477">
        <v>1.02</v>
      </c>
      <c r="S477">
        <v>126</v>
      </c>
      <c r="T477">
        <v>15.3</v>
      </c>
      <c r="U477">
        <v>40.32</v>
      </c>
      <c r="V477">
        <v>7.8979999999999997</v>
      </c>
      <c r="W477">
        <v>0.79</v>
      </c>
      <c r="X477">
        <v>0.86</v>
      </c>
      <c r="Y477">
        <v>10.07</v>
      </c>
      <c r="Z477">
        <v>1.33</v>
      </c>
      <c r="AA477">
        <v>267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5.18</v>
      </c>
      <c r="AL477">
        <v>2.98</v>
      </c>
      <c r="AM477">
        <v>1</v>
      </c>
    </row>
    <row r="478" spans="1:39" x14ac:dyDescent="0.25">
      <c r="A478">
        <v>195</v>
      </c>
      <c r="B478" s="2">
        <v>1</v>
      </c>
      <c r="C478">
        <v>49</v>
      </c>
      <c r="D478">
        <v>0</v>
      </c>
      <c r="E478">
        <v>96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8</v>
      </c>
      <c r="R478">
        <v>1.57</v>
      </c>
      <c r="S478">
        <v>205</v>
      </c>
      <c r="T478">
        <v>7.7</v>
      </c>
      <c r="U478">
        <v>77</v>
      </c>
      <c r="V478">
        <v>14.9</v>
      </c>
      <c r="W478">
        <v>0.26</v>
      </c>
      <c r="X478">
        <v>0.92</v>
      </c>
      <c r="Y478">
        <v>4.5</v>
      </c>
      <c r="Z478">
        <v>1.18</v>
      </c>
      <c r="AA478">
        <v>145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4.95</v>
      </c>
      <c r="AL478">
        <v>4.92</v>
      </c>
      <c r="AM478">
        <v>1</v>
      </c>
    </row>
    <row r="479" spans="1:39" x14ac:dyDescent="0.25">
      <c r="A479">
        <v>582</v>
      </c>
      <c r="B479" s="2">
        <v>0</v>
      </c>
      <c r="C479">
        <v>54</v>
      </c>
      <c r="D479">
        <v>1</v>
      </c>
      <c r="E479">
        <v>89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4.5125000000000002</v>
      </c>
      <c r="R479">
        <v>1.7817000000000001</v>
      </c>
      <c r="S479">
        <v>275.3</v>
      </c>
      <c r="T479">
        <v>13.928000000000001</v>
      </c>
      <c r="U479">
        <v>35.83</v>
      </c>
      <c r="V479">
        <v>8.9550000000000001</v>
      </c>
      <c r="W479">
        <v>0.14530000000000001</v>
      </c>
      <c r="X479">
        <v>0.4214</v>
      </c>
      <c r="Y479">
        <v>4.7477</v>
      </c>
      <c r="Z479">
        <v>1.7017</v>
      </c>
      <c r="AA479">
        <v>267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2.1032000000000002</v>
      </c>
      <c r="AL479">
        <v>2.8</v>
      </c>
      <c r="AM479">
        <v>1</v>
      </c>
    </row>
    <row r="480" spans="1:39" x14ac:dyDescent="0.25">
      <c r="A480">
        <v>696</v>
      </c>
      <c r="B480" s="2">
        <v>1</v>
      </c>
      <c r="C480">
        <v>40</v>
      </c>
      <c r="D480">
        <v>0</v>
      </c>
      <c r="E480">
        <v>85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3.46</v>
      </c>
      <c r="R480">
        <v>1</v>
      </c>
      <c r="S480">
        <v>227</v>
      </c>
      <c r="T480">
        <v>12.3</v>
      </c>
      <c r="U480">
        <v>38</v>
      </c>
      <c r="V480">
        <v>1.113</v>
      </c>
      <c r="W480">
        <v>0.32240000000000002</v>
      </c>
      <c r="X480">
        <v>0.52</v>
      </c>
      <c r="Y480">
        <v>5.24</v>
      </c>
      <c r="Z480">
        <v>1.28</v>
      </c>
      <c r="AA480">
        <v>193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1.1399999999999999</v>
      </c>
      <c r="AL480">
        <v>2.0299999999999998</v>
      </c>
      <c r="AM480">
        <v>1</v>
      </c>
    </row>
    <row r="481" spans="1:39" x14ac:dyDescent="0.25">
      <c r="A481">
        <v>497</v>
      </c>
      <c r="B481" s="2">
        <v>1</v>
      </c>
      <c r="C481">
        <v>47</v>
      </c>
      <c r="D481">
        <v>1</v>
      </c>
      <c r="E481">
        <v>70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4.47</v>
      </c>
      <c r="R481">
        <v>1.71</v>
      </c>
      <c r="S481">
        <v>234</v>
      </c>
      <c r="T481">
        <v>14.315</v>
      </c>
      <c r="U481">
        <v>34.340000000000003</v>
      </c>
      <c r="V481">
        <v>8.1329999999999991</v>
      </c>
      <c r="W481">
        <v>0.114</v>
      </c>
      <c r="X481">
        <v>0.502</v>
      </c>
      <c r="Y481">
        <v>2.83</v>
      </c>
      <c r="Z481">
        <v>1.04</v>
      </c>
      <c r="AA481">
        <v>146</v>
      </c>
      <c r="AB481">
        <v>1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1.64</v>
      </c>
      <c r="AL481">
        <v>2.8</v>
      </c>
      <c r="AM481">
        <v>1</v>
      </c>
    </row>
    <row r="482" spans="1:39" x14ac:dyDescent="0.25">
      <c r="A482">
        <v>141</v>
      </c>
      <c r="B482" s="2">
        <v>0</v>
      </c>
      <c r="C482">
        <v>10</v>
      </c>
      <c r="D482">
        <v>0</v>
      </c>
      <c r="E482">
        <v>108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10.49</v>
      </c>
      <c r="R482">
        <v>9.2200000000000006</v>
      </c>
      <c r="S482">
        <v>10.47</v>
      </c>
      <c r="T482">
        <v>19.5</v>
      </c>
      <c r="U482">
        <v>74.180000000000007</v>
      </c>
      <c r="V482">
        <v>45.45</v>
      </c>
      <c r="W482">
        <v>0.03</v>
      </c>
      <c r="X482">
        <v>0.23</v>
      </c>
      <c r="Y482">
        <v>10.7</v>
      </c>
      <c r="Z482">
        <v>11.15</v>
      </c>
      <c r="AA482">
        <v>259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1.94</v>
      </c>
      <c r="AL482">
        <v>0.84</v>
      </c>
      <c r="AM482">
        <v>0</v>
      </c>
    </row>
    <row r="483" spans="1:39" x14ac:dyDescent="0.25">
      <c r="A483">
        <v>452</v>
      </c>
      <c r="B483" s="2">
        <v>1</v>
      </c>
      <c r="C483">
        <v>49</v>
      </c>
      <c r="D483">
        <v>1</v>
      </c>
      <c r="E483">
        <v>82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3.41</v>
      </c>
      <c r="R483">
        <v>1.55</v>
      </c>
      <c r="S483">
        <v>229</v>
      </c>
      <c r="T483">
        <v>14.744999999999999</v>
      </c>
      <c r="U483">
        <v>37.14</v>
      </c>
      <c r="V483">
        <v>8.1059999999999999</v>
      </c>
      <c r="W483">
        <v>0.19500000000000001</v>
      </c>
      <c r="X483">
        <v>0.45100000000000001</v>
      </c>
      <c r="Y483">
        <v>2.5099999999999998</v>
      </c>
      <c r="Z483">
        <v>0.65</v>
      </c>
      <c r="AA483">
        <v>213</v>
      </c>
      <c r="AB483">
        <v>1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1.64</v>
      </c>
      <c r="AL483">
        <v>3.5</v>
      </c>
      <c r="AM483">
        <v>1</v>
      </c>
    </row>
    <row r="484" spans="1:39" x14ac:dyDescent="0.25">
      <c r="A484">
        <v>333</v>
      </c>
      <c r="B484" s="2">
        <v>1</v>
      </c>
      <c r="C484">
        <v>24</v>
      </c>
      <c r="D484">
        <v>0</v>
      </c>
      <c r="E484">
        <v>97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5.3</v>
      </c>
      <c r="R484">
        <v>1.51</v>
      </c>
      <c r="S484">
        <v>242</v>
      </c>
      <c r="T484">
        <v>14.8</v>
      </c>
      <c r="U484">
        <v>72</v>
      </c>
      <c r="V484">
        <v>23</v>
      </c>
      <c r="W484">
        <v>8.5900000000000004E-2</v>
      </c>
      <c r="X484">
        <v>0.22</v>
      </c>
      <c r="Y484">
        <v>3</v>
      </c>
      <c r="Z484">
        <v>2.6055999999999999</v>
      </c>
      <c r="AA484">
        <v>219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2.46</v>
      </c>
      <c r="AL484">
        <v>1.63</v>
      </c>
      <c r="AM484">
        <v>0</v>
      </c>
    </row>
    <row r="485" spans="1:39" x14ac:dyDescent="0.25">
      <c r="A485">
        <v>903</v>
      </c>
      <c r="B485" s="2">
        <v>1</v>
      </c>
      <c r="C485">
        <v>47</v>
      </c>
      <c r="D485">
        <v>1</v>
      </c>
      <c r="E485">
        <v>114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8.86</v>
      </c>
      <c r="R485">
        <v>1.39</v>
      </c>
      <c r="S485">
        <v>193</v>
      </c>
      <c r="T485">
        <v>18.899999999999999</v>
      </c>
      <c r="U485">
        <v>42.41</v>
      </c>
      <c r="V485">
        <v>7.7629999999999999</v>
      </c>
      <c r="W485">
        <v>0.28000000000000003</v>
      </c>
      <c r="X485">
        <v>1.07</v>
      </c>
      <c r="Y485">
        <v>14.05</v>
      </c>
      <c r="Z485">
        <v>1.21</v>
      </c>
      <c r="AA485">
        <v>227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6.02</v>
      </c>
      <c r="AL485">
        <v>3.03</v>
      </c>
      <c r="AM485">
        <v>1</v>
      </c>
    </row>
    <row r="486" spans="1:39" x14ac:dyDescent="0.25">
      <c r="A486">
        <v>973</v>
      </c>
      <c r="B486" s="2">
        <v>1</v>
      </c>
      <c r="C486">
        <v>45</v>
      </c>
      <c r="D486">
        <v>1</v>
      </c>
      <c r="E486">
        <v>100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7.32</v>
      </c>
      <c r="R486">
        <v>1.1399999999999999</v>
      </c>
      <c r="S486">
        <v>146</v>
      </c>
      <c r="T486">
        <v>19.2</v>
      </c>
      <c r="U486">
        <v>43.46</v>
      </c>
      <c r="V486">
        <v>7.6779999999999999</v>
      </c>
      <c r="W486">
        <v>0.74</v>
      </c>
      <c r="X486">
        <v>0.72</v>
      </c>
      <c r="Y486">
        <v>16.61</v>
      </c>
      <c r="Z486">
        <v>2.2400000000000002</v>
      </c>
      <c r="AA486">
        <v>217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6.04</v>
      </c>
      <c r="AL486">
        <v>2.11</v>
      </c>
      <c r="AM486">
        <v>1</v>
      </c>
    </row>
    <row r="487" spans="1:39" x14ac:dyDescent="0.25">
      <c r="A487">
        <v>601</v>
      </c>
      <c r="B487" s="2">
        <v>1</v>
      </c>
      <c r="C487">
        <v>32</v>
      </c>
      <c r="D487">
        <v>0</v>
      </c>
      <c r="E487">
        <v>82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4</v>
      </c>
      <c r="R487">
        <v>1</v>
      </c>
      <c r="S487">
        <v>271</v>
      </c>
      <c r="T487">
        <v>12.3</v>
      </c>
      <c r="U487">
        <v>51</v>
      </c>
      <c r="V487">
        <v>1.1419999999999999</v>
      </c>
      <c r="W487">
        <v>0.34429999999999999</v>
      </c>
      <c r="X487">
        <v>0.7</v>
      </c>
      <c r="Y487">
        <v>5.89</v>
      </c>
      <c r="Z487">
        <v>0.97</v>
      </c>
      <c r="AA487">
        <v>223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2.78</v>
      </c>
      <c r="AL487">
        <v>2.61</v>
      </c>
      <c r="AM487">
        <v>1</v>
      </c>
    </row>
    <row r="488" spans="1:39" x14ac:dyDescent="0.25">
      <c r="A488">
        <v>907</v>
      </c>
      <c r="B488" s="2">
        <v>1</v>
      </c>
      <c r="C488">
        <v>56</v>
      </c>
      <c r="D488">
        <v>1</v>
      </c>
      <c r="E488">
        <v>90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8.6199999999999992</v>
      </c>
      <c r="R488">
        <v>1.24</v>
      </c>
      <c r="S488">
        <v>131</v>
      </c>
      <c r="T488">
        <v>12.2</v>
      </c>
      <c r="U488">
        <v>40.96</v>
      </c>
      <c r="V488">
        <v>7.4429999999999996</v>
      </c>
      <c r="W488">
        <v>0.16</v>
      </c>
      <c r="X488">
        <v>0.85</v>
      </c>
      <c r="Y488">
        <v>12.78</v>
      </c>
      <c r="Z488">
        <v>1.43</v>
      </c>
      <c r="AA488">
        <v>286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5.27</v>
      </c>
      <c r="AL488">
        <v>2.3199999999999998</v>
      </c>
      <c r="AM488">
        <v>1</v>
      </c>
    </row>
    <row r="489" spans="1:39" x14ac:dyDescent="0.25">
      <c r="A489">
        <v>936</v>
      </c>
      <c r="B489" s="2">
        <v>1</v>
      </c>
      <c r="C489">
        <v>48</v>
      </c>
      <c r="D489">
        <v>1</v>
      </c>
      <c r="E489">
        <v>93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8.33</v>
      </c>
      <c r="R489">
        <v>1.72</v>
      </c>
      <c r="S489">
        <v>131</v>
      </c>
      <c r="T489">
        <v>20</v>
      </c>
      <c r="U489">
        <v>44.2</v>
      </c>
      <c r="V489">
        <v>7.1059999999999999</v>
      </c>
      <c r="W489">
        <v>0.64</v>
      </c>
      <c r="X489">
        <v>0.51</v>
      </c>
      <c r="Y489">
        <v>11.67</v>
      </c>
      <c r="Z489">
        <v>1.95</v>
      </c>
      <c r="AA489">
        <v>295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5.35</v>
      </c>
      <c r="AL489">
        <v>2.1</v>
      </c>
      <c r="AM489">
        <v>1</v>
      </c>
    </row>
    <row r="490" spans="1:39" x14ac:dyDescent="0.25">
      <c r="A490">
        <v>572</v>
      </c>
      <c r="B490" s="2">
        <v>0</v>
      </c>
      <c r="C490">
        <v>41</v>
      </c>
      <c r="D490">
        <v>1</v>
      </c>
      <c r="E490">
        <v>74</v>
      </c>
      <c r="F490">
        <v>0</v>
      </c>
      <c r="G490">
        <v>1</v>
      </c>
      <c r="H490">
        <v>1</v>
      </c>
      <c r="I490">
        <v>1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4.3979999999999997</v>
      </c>
      <c r="R490">
        <v>1.5881000000000001</v>
      </c>
      <c r="S490">
        <v>301.2</v>
      </c>
      <c r="T490">
        <v>14.474</v>
      </c>
      <c r="U490">
        <v>33.549999999999997</v>
      </c>
      <c r="V490">
        <v>8.5869999999999997</v>
      </c>
      <c r="W490">
        <v>0.12809999999999999</v>
      </c>
      <c r="X490">
        <v>0.4672</v>
      </c>
      <c r="Y490">
        <v>4.9017999999999997</v>
      </c>
      <c r="Z490">
        <v>1.704</v>
      </c>
      <c r="AA490">
        <v>221</v>
      </c>
      <c r="AB490">
        <v>0</v>
      </c>
      <c r="AC490">
        <v>0</v>
      </c>
      <c r="AD490">
        <v>0</v>
      </c>
      <c r="AE490">
        <v>1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3.1484000000000001</v>
      </c>
      <c r="AL490">
        <v>3.15</v>
      </c>
      <c r="AM490">
        <v>1</v>
      </c>
    </row>
    <row r="491" spans="1:39" x14ac:dyDescent="0.25">
      <c r="A491">
        <v>401</v>
      </c>
      <c r="B491" s="2">
        <v>0</v>
      </c>
      <c r="C491">
        <v>56</v>
      </c>
      <c r="D491">
        <v>1</v>
      </c>
      <c r="E491">
        <v>84</v>
      </c>
      <c r="F491">
        <v>0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5.42</v>
      </c>
      <c r="R491">
        <v>2.82</v>
      </c>
      <c r="S491">
        <v>325</v>
      </c>
      <c r="T491">
        <v>14.61</v>
      </c>
      <c r="U491">
        <v>48.76</v>
      </c>
      <c r="V491">
        <v>8.1039999999999992</v>
      </c>
      <c r="W491">
        <v>0.08</v>
      </c>
      <c r="X491">
        <v>1.69</v>
      </c>
      <c r="Y491">
        <v>3.2</v>
      </c>
      <c r="Z491">
        <v>1.31</v>
      </c>
      <c r="AA491">
        <v>157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2.97</v>
      </c>
      <c r="AL491">
        <v>1.51</v>
      </c>
      <c r="AM491">
        <v>1</v>
      </c>
    </row>
    <row r="492" spans="1:39" x14ac:dyDescent="0.25">
      <c r="A492">
        <v>847</v>
      </c>
      <c r="B492" s="2">
        <v>1</v>
      </c>
      <c r="C492">
        <v>45</v>
      </c>
      <c r="D492">
        <v>1</v>
      </c>
      <c r="E492">
        <v>62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1</v>
      </c>
      <c r="P492">
        <v>1</v>
      </c>
      <c r="Q492">
        <v>4.9820000000000002</v>
      </c>
      <c r="R492">
        <v>1.7414000000000001</v>
      </c>
      <c r="S492">
        <v>248.8</v>
      </c>
      <c r="T492">
        <v>12.39</v>
      </c>
      <c r="U492">
        <v>32.35</v>
      </c>
      <c r="V492">
        <v>0.88839999999999997</v>
      </c>
      <c r="W492">
        <v>0.48170000000000002</v>
      </c>
      <c r="X492">
        <v>0.79720000000000002</v>
      </c>
      <c r="Y492">
        <v>4.13</v>
      </c>
      <c r="Z492">
        <v>0.77929999999999999</v>
      </c>
      <c r="AA492">
        <v>189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0</v>
      </c>
      <c r="AJ492">
        <v>0</v>
      </c>
      <c r="AK492">
        <v>2.5735000000000001</v>
      </c>
      <c r="AL492">
        <v>3.49</v>
      </c>
      <c r="AM492">
        <v>0</v>
      </c>
    </row>
    <row r="493" spans="1:39" x14ac:dyDescent="0.25">
      <c r="A493">
        <v>179</v>
      </c>
      <c r="B493" s="2">
        <v>0</v>
      </c>
      <c r="C493">
        <v>4</v>
      </c>
      <c r="D493">
        <v>0</v>
      </c>
      <c r="E493">
        <v>119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19.13</v>
      </c>
      <c r="R493">
        <v>8.1999999999999993</v>
      </c>
      <c r="S493">
        <v>10.09</v>
      </c>
      <c r="T493">
        <v>12.2</v>
      </c>
      <c r="U493">
        <v>77.19</v>
      </c>
      <c r="V493">
        <v>39.33</v>
      </c>
      <c r="W493">
        <v>0.11</v>
      </c>
      <c r="X493">
        <v>0.62</v>
      </c>
      <c r="Y493">
        <v>10.1</v>
      </c>
      <c r="Z493">
        <v>14.44</v>
      </c>
      <c r="AA493">
        <v>230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3.24</v>
      </c>
      <c r="AL493">
        <v>0.25</v>
      </c>
      <c r="AM493">
        <v>0</v>
      </c>
    </row>
    <row r="494" spans="1:39" x14ac:dyDescent="0.25">
      <c r="A494">
        <v>642</v>
      </c>
      <c r="B494" s="2">
        <v>1</v>
      </c>
      <c r="C494">
        <v>10</v>
      </c>
      <c r="D494">
        <v>0</v>
      </c>
      <c r="E494">
        <v>116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13.17</v>
      </c>
      <c r="R494">
        <v>26.7</v>
      </c>
      <c r="S494">
        <v>249</v>
      </c>
      <c r="T494">
        <v>15.51</v>
      </c>
      <c r="U494">
        <v>98</v>
      </c>
      <c r="V494">
        <v>21.11</v>
      </c>
      <c r="W494">
        <v>0.18</v>
      </c>
      <c r="X494">
        <v>0.2</v>
      </c>
      <c r="Y494">
        <v>5.6559999999999997</v>
      </c>
      <c r="Z494">
        <v>2.0990000000000002</v>
      </c>
      <c r="AA494">
        <v>315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2.65</v>
      </c>
      <c r="AL494">
        <v>1.87</v>
      </c>
      <c r="AM494">
        <v>0</v>
      </c>
    </row>
    <row r="495" spans="1:39" x14ac:dyDescent="0.25">
      <c r="A495">
        <v>813</v>
      </c>
      <c r="B495" s="2">
        <v>1</v>
      </c>
      <c r="C495">
        <v>44</v>
      </c>
      <c r="D495">
        <v>1</v>
      </c>
      <c r="E495">
        <v>73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1</v>
      </c>
      <c r="P495">
        <v>1</v>
      </c>
      <c r="Q495">
        <v>4.6868999999999996</v>
      </c>
      <c r="R495">
        <v>1.9597</v>
      </c>
      <c r="S495">
        <v>220.95</v>
      </c>
      <c r="T495">
        <v>13.05</v>
      </c>
      <c r="U495">
        <v>26.82</v>
      </c>
      <c r="V495">
        <v>0.83409999999999995</v>
      </c>
      <c r="W495">
        <v>0.48020000000000002</v>
      </c>
      <c r="X495">
        <v>0.7036</v>
      </c>
      <c r="Y495">
        <v>3.67</v>
      </c>
      <c r="Z495">
        <v>0.90480000000000005</v>
      </c>
      <c r="AA495">
        <v>168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0</v>
      </c>
      <c r="AJ495">
        <v>0</v>
      </c>
      <c r="AK495">
        <v>2.6692999999999998</v>
      </c>
      <c r="AL495">
        <v>3.2</v>
      </c>
      <c r="AM495">
        <v>0</v>
      </c>
    </row>
    <row r="496" spans="1:39" x14ac:dyDescent="0.25">
      <c r="A496">
        <v>510</v>
      </c>
      <c r="B496" s="2">
        <v>0</v>
      </c>
      <c r="C496">
        <v>43</v>
      </c>
      <c r="D496">
        <v>1</v>
      </c>
      <c r="E496">
        <v>89</v>
      </c>
      <c r="F496">
        <v>0</v>
      </c>
      <c r="G496">
        <v>1</v>
      </c>
      <c r="H496">
        <v>1</v>
      </c>
      <c r="I496">
        <v>1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4.2054999999999998</v>
      </c>
      <c r="R496">
        <v>1.6397999999999999</v>
      </c>
      <c r="S496">
        <v>299.89999999999998</v>
      </c>
      <c r="T496">
        <v>14.164999999999999</v>
      </c>
      <c r="U496">
        <v>35.299999999999997</v>
      </c>
      <c r="V496">
        <v>8.3989999999999991</v>
      </c>
      <c r="W496">
        <v>0.21340000000000001</v>
      </c>
      <c r="X496">
        <v>0.49049999999999999</v>
      </c>
      <c r="Y496">
        <v>4.9737</v>
      </c>
      <c r="Z496">
        <v>2.1560000000000001</v>
      </c>
      <c r="AA496">
        <v>245</v>
      </c>
      <c r="AB496">
        <v>0</v>
      </c>
      <c r="AC496">
        <v>0</v>
      </c>
      <c r="AD496">
        <v>0</v>
      </c>
      <c r="AE496">
        <v>1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2.7330999999999999</v>
      </c>
      <c r="AL496">
        <v>2.95</v>
      </c>
      <c r="AM496">
        <v>1</v>
      </c>
    </row>
    <row r="497" spans="1:39" x14ac:dyDescent="0.25">
      <c r="A497">
        <v>1028</v>
      </c>
      <c r="B497" s="2">
        <v>1</v>
      </c>
      <c r="C497">
        <v>68</v>
      </c>
      <c r="D497">
        <v>1</v>
      </c>
      <c r="E497">
        <v>62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5.8978000000000002</v>
      </c>
      <c r="R497">
        <v>1.6302000000000001</v>
      </c>
      <c r="S497">
        <v>224.5</v>
      </c>
      <c r="T497">
        <v>12.785</v>
      </c>
      <c r="U497">
        <v>39.950000000000003</v>
      </c>
      <c r="V497">
        <v>6.7530000000000001</v>
      </c>
      <c r="W497">
        <v>9.3600000000000003E-2</v>
      </c>
      <c r="X497">
        <v>0.54359999999999997</v>
      </c>
      <c r="Y497">
        <v>5.88</v>
      </c>
      <c r="Z497">
        <v>1.45</v>
      </c>
      <c r="AA497">
        <v>287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3.1179999999999999</v>
      </c>
      <c r="AL497">
        <v>2.68</v>
      </c>
      <c r="AM497">
        <v>1</v>
      </c>
    </row>
    <row r="498" spans="1:39" x14ac:dyDescent="0.25">
      <c r="A498">
        <v>731</v>
      </c>
      <c r="B498" s="2">
        <v>0</v>
      </c>
      <c r="C498">
        <v>59</v>
      </c>
      <c r="D498">
        <v>1</v>
      </c>
      <c r="E498">
        <v>79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1</v>
      </c>
      <c r="N498">
        <v>0</v>
      </c>
      <c r="O498">
        <v>0</v>
      </c>
      <c r="P498">
        <v>1</v>
      </c>
      <c r="Q498">
        <v>5.8841000000000001</v>
      </c>
      <c r="R498">
        <v>1.698</v>
      </c>
      <c r="S498">
        <v>259.39999999999998</v>
      </c>
      <c r="T498">
        <v>18.777999999999999</v>
      </c>
      <c r="U498">
        <v>32.72</v>
      </c>
      <c r="V498">
        <v>8.8450000000000006</v>
      </c>
      <c r="W498">
        <v>0.1898</v>
      </c>
      <c r="X498">
        <v>0.70279999999999998</v>
      </c>
      <c r="Y498">
        <v>3.24</v>
      </c>
      <c r="Z498">
        <v>0.7</v>
      </c>
      <c r="AA498">
        <v>132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2.7795999999999998</v>
      </c>
      <c r="AL498">
        <v>4.63</v>
      </c>
      <c r="AM498">
        <v>1</v>
      </c>
    </row>
    <row r="499" spans="1:39" x14ac:dyDescent="0.25">
      <c r="A499">
        <v>667</v>
      </c>
      <c r="B499" s="2">
        <v>1</v>
      </c>
      <c r="C499">
        <v>19</v>
      </c>
      <c r="D499">
        <v>0</v>
      </c>
      <c r="E499">
        <v>103</v>
      </c>
      <c r="F499">
        <v>0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16.22</v>
      </c>
      <c r="R499">
        <v>25.19</v>
      </c>
      <c r="S499">
        <v>310</v>
      </c>
      <c r="T499">
        <v>14.71</v>
      </c>
      <c r="U499">
        <v>83</v>
      </c>
      <c r="V499">
        <v>21.47</v>
      </c>
      <c r="W499">
        <v>0.18</v>
      </c>
      <c r="X499">
        <v>0.83</v>
      </c>
      <c r="Y499">
        <v>5.37</v>
      </c>
      <c r="Z499">
        <v>2.903</v>
      </c>
      <c r="AA499">
        <v>323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2.59</v>
      </c>
      <c r="AL499">
        <v>1.57</v>
      </c>
      <c r="AM499">
        <v>0</v>
      </c>
    </row>
    <row r="500" spans="1:39" x14ac:dyDescent="0.25">
      <c r="A500">
        <v>215</v>
      </c>
      <c r="B500" s="2">
        <v>1</v>
      </c>
      <c r="C500">
        <v>42</v>
      </c>
      <c r="D500">
        <v>1</v>
      </c>
      <c r="E500">
        <v>104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7.45</v>
      </c>
      <c r="R500">
        <v>2.67</v>
      </c>
      <c r="S500">
        <v>310</v>
      </c>
      <c r="T500">
        <v>9</v>
      </c>
      <c r="U500">
        <v>169</v>
      </c>
      <c r="V500">
        <v>8.6</v>
      </c>
      <c r="W500">
        <v>0.01</v>
      </c>
      <c r="X500">
        <v>1.34</v>
      </c>
      <c r="Y500">
        <v>7.4741999999999997</v>
      </c>
      <c r="Z500">
        <v>2.407</v>
      </c>
      <c r="AA500">
        <v>238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4.84</v>
      </c>
      <c r="AL500">
        <v>1.94</v>
      </c>
      <c r="AM500">
        <v>1</v>
      </c>
    </row>
    <row r="501" spans="1:39" x14ac:dyDescent="0.25">
      <c r="A501">
        <v>116</v>
      </c>
      <c r="B501" s="2">
        <v>0</v>
      </c>
      <c r="C501">
        <v>6</v>
      </c>
      <c r="D501">
        <v>0</v>
      </c>
      <c r="E501">
        <v>107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16.47</v>
      </c>
      <c r="R501">
        <v>8.59</v>
      </c>
      <c r="S501">
        <v>10.55</v>
      </c>
      <c r="T501">
        <v>18.7</v>
      </c>
      <c r="U501">
        <v>71.150000000000006</v>
      </c>
      <c r="V501">
        <v>39.659999999999997</v>
      </c>
      <c r="W501">
        <v>0.13</v>
      </c>
      <c r="X501">
        <v>0.49</v>
      </c>
      <c r="Y501">
        <v>17.600000000000001</v>
      </c>
      <c r="Z501">
        <v>12.88</v>
      </c>
      <c r="AA501">
        <v>259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1.93</v>
      </c>
      <c r="AL501">
        <v>0.08</v>
      </c>
      <c r="AM501">
        <v>0</v>
      </c>
    </row>
    <row r="502" spans="1:39" x14ac:dyDescent="0.25">
      <c r="A502">
        <v>865</v>
      </c>
      <c r="B502" s="2">
        <v>1</v>
      </c>
      <c r="C502">
        <v>38</v>
      </c>
      <c r="D502">
        <v>1</v>
      </c>
      <c r="E502">
        <v>70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1</v>
      </c>
      <c r="Q502">
        <v>5.9991000000000003</v>
      </c>
      <c r="R502">
        <v>1.5405</v>
      </c>
      <c r="S502">
        <v>286.33</v>
      </c>
      <c r="T502">
        <v>12.39</v>
      </c>
      <c r="U502">
        <v>36.82</v>
      </c>
      <c r="V502">
        <v>0.79520000000000002</v>
      </c>
      <c r="W502">
        <v>0.52100000000000002</v>
      </c>
      <c r="X502">
        <v>0.84489999999999998</v>
      </c>
      <c r="Y502">
        <v>4.0199999999999996</v>
      </c>
      <c r="Z502">
        <v>0.78420000000000001</v>
      </c>
      <c r="AA502">
        <v>153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0</v>
      </c>
      <c r="AJ502">
        <v>0</v>
      </c>
      <c r="AK502">
        <v>2.5133999999999999</v>
      </c>
      <c r="AL502">
        <v>3.24</v>
      </c>
      <c r="AM502">
        <v>0</v>
      </c>
    </row>
    <row r="503" spans="1:39" x14ac:dyDescent="0.25">
      <c r="A503">
        <v>793</v>
      </c>
      <c r="B503" s="2">
        <v>1</v>
      </c>
      <c r="C503">
        <v>43</v>
      </c>
      <c r="D503">
        <v>1</v>
      </c>
      <c r="E503">
        <v>62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1</v>
      </c>
      <c r="P503">
        <v>1</v>
      </c>
      <c r="Q503">
        <v>5.9076000000000004</v>
      </c>
      <c r="R503">
        <v>1.6509</v>
      </c>
      <c r="S503">
        <v>296.51</v>
      </c>
      <c r="T503">
        <v>19.920000000000002</v>
      </c>
      <c r="U503">
        <v>32.76</v>
      </c>
      <c r="V503">
        <v>0.83540000000000003</v>
      </c>
      <c r="W503">
        <v>0.54710000000000003</v>
      </c>
      <c r="X503">
        <v>0.80410000000000004</v>
      </c>
      <c r="Y503">
        <v>4.22</v>
      </c>
      <c r="Z503">
        <v>0.8548</v>
      </c>
      <c r="AA503">
        <v>183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2.9777</v>
      </c>
      <c r="AL503">
        <v>3.55</v>
      </c>
      <c r="AM503">
        <v>0</v>
      </c>
    </row>
    <row r="504" spans="1:39" x14ac:dyDescent="0.25">
      <c r="A504">
        <v>45</v>
      </c>
      <c r="B504" s="2">
        <v>0</v>
      </c>
      <c r="C504">
        <v>7</v>
      </c>
      <c r="D504">
        <v>0</v>
      </c>
      <c r="E504">
        <v>115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15.36</v>
      </c>
      <c r="R504">
        <v>8.82</v>
      </c>
      <c r="S504">
        <v>11.34</v>
      </c>
      <c r="T504">
        <v>11.9</v>
      </c>
      <c r="U504">
        <v>73.599999999999994</v>
      </c>
      <c r="V504">
        <v>35.68</v>
      </c>
      <c r="W504">
        <v>0.1</v>
      </c>
      <c r="X504">
        <v>0.8</v>
      </c>
      <c r="Y504">
        <v>13.3</v>
      </c>
      <c r="Z504">
        <v>13.06</v>
      </c>
      <c r="AA504">
        <v>201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1.66</v>
      </c>
      <c r="AL504">
        <v>0.18</v>
      </c>
      <c r="AM504">
        <v>0</v>
      </c>
    </row>
    <row r="505" spans="1:39" x14ac:dyDescent="0.25">
      <c r="A505">
        <v>678</v>
      </c>
      <c r="B505" s="2">
        <v>1</v>
      </c>
      <c r="C505">
        <v>4</v>
      </c>
      <c r="D505">
        <v>0</v>
      </c>
      <c r="E505">
        <v>86</v>
      </c>
      <c r="F505">
        <v>0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15.44</v>
      </c>
      <c r="R505">
        <v>23.08</v>
      </c>
      <c r="S505">
        <v>277</v>
      </c>
      <c r="T505">
        <v>12.64</v>
      </c>
      <c r="U505">
        <v>120</v>
      </c>
      <c r="V505">
        <v>21.03</v>
      </c>
      <c r="W505">
        <v>0.2</v>
      </c>
      <c r="X505">
        <v>0.81</v>
      </c>
      <c r="Y505">
        <v>5.399</v>
      </c>
      <c r="Z505">
        <v>2.54</v>
      </c>
      <c r="AA505">
        <v>378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2.95</v>
      </c>
      <c r="AL505">
        <v>2.02</v>
      </c>
      <c r="AM505">
        <v>0</v>
      </c>
    </row>
    <row r="506" spans="1:39" x14ac:dyDescent="0.25">
      <c r="A506">
        <v>20</v>
      </c>
      <c r="B506" s="2">
        <v>0</v>
      </c>
      <c r="C506">
        <v>62</v>
      </c>
      <c r="D506">
        <v>1</v>
      </c>
      <c r="E506">
        <v>89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5.6</v>
      </c>
      <c r="R506">
        <v>0.7</v>
      </c>
      <c r="S506">
        <v>173</v>
      </c>
      <c r="T506">
        <v>11.605</v>
      </c>
      <c r="U506">
        <v>56.49</v>
      </c>
      <c r="V506">
        <v>60.26</v>
      </c>
      <c r="W506">
        <v>0.5</v>
      </c>
      <c r="X506">
        <v>1.2527999999999999</v>
      </c>
      <c r="Y506">
        <v>5.47</v>
      </c>
      <c r="Z506">
        <v>1.349</v>
      </c>
      <c r="AA506">
        <v>270</v>
      </c>
      <c r="AB506">
        <v>1</v>
      </c>
      <c r="AC506">
        <v>0</v>
      </c>
      <c r="AD506">
        <v>1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1</v>
      </c>
      <c r="AK506">
        <v>3.45</v>
      </c>
      <c r="AL506">
        <v>2.58</v>
      </c>
      <c r="AM506">
        <v>1</v>
      </c>
    </row>
    <row r="507" spans="1:39" x14ac:dyDescent="0.25">
      <c r="A507">
        <v>197</v>
      </c>
      <c r="B507" s="2">
        <v>1</v>
      </c>
      <c r="C507">
        <v>50</v>
      </c>
      <c r="D507">
        <v>0</v>
      </c>
      <c r="E507">
        <v>93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7.9</v>
      </c>
      <c r="R507">
        <v>1.91</v>
      </c>
      <c r="S507">
        <v>205</v>
      </c>
      <c r="T507">
        <v>7.5</v>
      </c>
      <c r="U507">
        <v>87</v>
      </c>
      <c r="V507">
        <v>15.7</v>
      </c>
      <c r="W507">
        <v>0.26</v>
      </c>
      <c r="X507">
        <v>0.95</v>
      </c>
      <c r="Y507">
        <v>4.37</v>
      </c>
      <c r="Z507">
        <v>1.08</v>
      </c>
      <c r="AA507">
        <v>145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4.13</v>
      </c>
      <c r="AL507">
        <v>4.91</v>
      </c>
      <c r="AM507">
        <v>1</v>
      </c>
    </row>
    <row r="508" spans="1:39" x14ac:dyDescent="0.25">
      <c r="A508">
        <v>1094</v>
      </c>
      <c r="B508" s="2">
        <v>1</v>
      </c>
      <c r="C508">
        <v>59</v>
      </c>
      <c r="D508">
        <v>1</v>
      </c>
      <c r="E508">
        <v>59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5.3338000000000001</v>
      </c>
      <c r="R508">
        <v>1.4918</v>
      </c>
      <c r="S508">
        <v>253.6</v>
      </c>
      <c r="T508">
        <v>12.571</v>
      </c>
      <c r="U508">
        <v>41.17</v>
      </c>
      <c r="V508">
        <v>6.931</v>
      </c>
      <c r="W508">
        <v>9.5500000000000002E-2</v>
      </c>
      <c r="X508">
        <v>0.54779999999999995</v>
      </c>
      <c r="Y508">
        <v>6.01</v>
      </c>
      <c r="Z508">
        <v>1.3</v>
      </c>
      <c r="AA508">
        <v>239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3.2450000000000001</v>
      </c>
      <c r="AL508">
        <v>2.96</v>
      </c>
      <c r="AM508">
        <v>1</v>
      </c>
    </row>
    <row r="509" spans="1:39" x14ac:dyDescent="0.25">
      <c r="A509">
        <v>550</v>
      </c>
      <c r="B509" s="2">
        <v>0</v>
      </c>
      <c r="C509">
        <v>54</v>
      </c>
      <c r="D509">
        <v>1</v>
      </c>
      <c r="E509">
        <v>70</v>
      </c>
      <c r="F509">
        <v>0</v>
      </c>
      <c r="G509">
        <v>1</v>
      </c>
      <c r="H509">
        <v>1</v>
      </c>
      <c r="I509">
        <v>1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4.5731999999999999</v>
      </c>
      <c r="R509">
        <v>1.4325000000000001</v>
      </c>
      <c r="S509">
        <v>294.10000000000002</v>
      </c>
      <c r="T509">
        <v>15.904999999999999</v>
      </c>
      <c r="U509">
        <v>33.65</v>
      </c>
      <c r="V509">
        <v>8.5340000000000007</v>
      </c>
      <c r="W509">
        <v>0.14199999999999999</v>
      </c>
      <c r="X509">
        <v>0.44280000000000003</v>
      </c>
      <c r="Y509">
        <v>5.1772</v>
      </c>
      <c r="Z509">
        <v>2.1756000000000002</v>
      </c>
      <c r="AA509">
        <v>277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2.8100999999999998</v>
      </c>
      <c r="AL509">
        <v>3.2</v>
      </c>
      <c r="AM509">
        <v>1</v>
      </c>
    </row>
    <row r="510" spans="1:39" x14ac:dyDescent="0.25">
      <c r="A510">
        <v>149</v>
      </c>
      <c r="B510" s="2">
        <v>0</v>
      </c>
      <c r="C510">
        <v>10</v>
      </c>
      <c r="D510">
        <v>0</v>
      </c>
      <c r="E510">
        <v>120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17.62</v>
      </c>
      <c r="R510">
        <v>8.58</v>
      </c>
      <c r="S510">
        <v>10.48</v>
      </c>
      <c r="T510">
        <v>16.2</v>
      </c>
      <c r="U510">
        <v>75.89</v>
      </c>
      <c r="V510">
        <v>37.19</v>
      </c>
      <c r="W510">
        <v>0.04</v>
      </c>
      <c r="X510">
        <v>0.31</v>
      </c>
      <c r="Y510">
        <v>11.7</v>
      </c>
      <c r="Z510">
        <v>12.46</v>
      </c>
      <c r="AA510">
        <v>230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2.2200000000000002</v>
      </c>
      <c r="AL510">
        <v>0.72</v>
      </c>
      <c r="AM510">
        <v>0</v>
      </c>
    </row>
    <row r="511" spans="1:39" x14ac:dyDescent="0.25">
      <c r="A511">
        <v>164</v>
      </c>
      <c r="B511" s="2">
        <v>0</v>
      </c>
      <c r="C511">
        <v>2</v>
      </c>
      <c r="D511">
        <v>0</v>
      </c>
      <c r="E511">
        <v>118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19.260000000000002</v>
      </c>
      <c r="R511">
        <v>7.81</v>
      </c>
      <c r="S511">
        <v>11.28</v>
      </c>
      <c r="T511">
        <v>13.9</v>
      </c>
      <c r="U511">
        <v>74.989999999999995</v>
      </c>
      <c r="V511">
        <v>41.24</v>
      </c>
      <c r="W511">
        <v>0.01</v>
      </c>
      <c r="X511">
        <v>0.35</v>
      </c>
      <c r="Y511">
        <v>19.100000000000001</v>
      </c>
      <c r="Z511">
        <v>11.67</v>
      </c>
      <c r="AA511">
        <v>272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3.2</v>
      </c>
      <c r="AL511">
        <v>0.63</v>
      </c>
      <c r="AM511">
        <v>0</v>
      </c>
    </row>
    <row r="512" spans="1:39" x14ac:dyDescent="0.25">
      <c r="A512">
        <v>1019</v>
      </c>
      <c r="B512" s="2">
        <v>1</v>
      </c>
      <c r="C512">
        <v>69</v>
      </c>
      <c r="D512">
        <v>1</v>
      </c>
      <c r="E512">
        <v>47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5.5323000000000002</v>
      </c>
      <c r="R512">
        <v>1.4815</v>
      </c>
      <c r="S512">
        <v>234.89</v>
      </c>
      <c r="T512">
        <v>13.343999999999999</v>
      </c>
      <c r="U512">
        <v>42.28</v>
      </c>
      <c r="V512">
        <v>6.681</v>
      </c>
      <c r="W512">
        <v>0.1293</v>
      </c>
      <c r="X512">
        <v>0.57110000000000005</v>
      </c>
      <c r="Y512">
        <v>5.76</v>
      </c>
      <c r="Z512">
        <v>1.23</v>
      </c>
      <c r="AA512">
        <v>293</v>
      </c>
      <c r="AB512">
        <v>1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3.1741000000000001</v>
      </c>
      <c r="AL512">
        <v>2.92</v>
      </c>
      <c r="AM512">
        <v>1</v>
      </c>
    </row>
    <row r="513" spans="1:39" x14ac:dyDescent="0.25">
      <c r="A513">
        <v>990</v>
      </c>
      <c r="B513" s="2">
        <v>1</v>
      </c>
      <c r="C513">
        <v>50</v>
      </c>
      <c r="D513">
        <v>1</v>
      </c>
      <c r="E513">
        <v>108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7.08</v>
      </c>
      <c r="R513">
        <v>1.41</v>
      </c>
      <c r="S513">
        <v>176</v>
      </c>
      <c r="T513">
        <v>13.3</v>
      </c>
      <c r="U513">
        <v>43.35</v>
      </c>
      <c r="V513">
        <v>7.5339999999999998</v>
      </c>
      <c r="W513">
        <v>0.18</v>
      </c>
      <c r="X513">
        <v>0.41</v>
      </c>
      <c r="Y513">
        <v>12.33</v>
      </c>
      <c r="Z513">
        <v>1.71</v>
      </c>
      <c r="AA513">
        <v>217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5.17</v>
      </c>
      <c r="AL513">
        <v>2.77</v>
      </c>
      <c r="AM513">
        <v>1</v>
      </c>
    </row>
    <row r="514" spans="1:39" x14ac:dyDescent="0.25">
      <c r="A514">
        <v>336</v>
      </c>
      <c r="B514" s="2">
        <v>1</v>
      </c>
      <c r="C514">
        <v>16</v>
      </c>
      <c r="D514">
        <v>0</v>
      </c>
      <c r="E514">
        <v>70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5.5</v>
      </c>
      <c r="R514">
        <v>1.68</v>
      </c>
      <c r="S514">
        <v>228</v>
      </c>
      <c r="T514">
        <v>12.5</v>
      </c>
      <c r="U514">
        <v>79</v>
      </c>
      <c r="V514">
        <v>26.65</v>
      </c>
      <c r="W514">
        <v>8.2799999999999999E-2</v>
      </c>
      <c r="X514">
        <v>0.45</v>
      </c>
      <c r="Y514">
        <v>3</v>
      </c>
      <c r="Z514">
        <v>2.6621000000000001</v>
      </c>
      <c r="AA514">
        <v>208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2.41</v>
      </c>
      <c r="AL514">
        <v>1.96</v>
      </c>
      <c r="AM514">
        <v>0</v>
      </c>
    </row>
    <row r="515" spans="1:39" x14ac:dyDescent="0.25">
      <c r="A515">
        <v>285</v>
      </c>
      <c r="B515" s="2">
        <v>1</v>
      </c>
      <c r="C515">
        <v>39</v>
      </c>
      <c r="D515">
        <v>1</v>
      </c>
      <c r="E515">
        <v>100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7.09</v>
      </c>
      <c r="R515">
        <v>2.72</v>
      </c>
      <c r="S515">
        <v>382</v>
      </c>
      <c r="T515">
        <v>20</v>
      </c>
      <c r="U515">
        <v>140</v>
      </c>
      <c r="V515">
        <v>9.8000000000000007</v>
      </c>
      <c r="W515">
        <v>0.01</v>
      </c>
      <c r="X515">
        <v>1.45</v>
      </c>
      <c r="Y515">
        <v>7.2016999999999998</v>
      </c>
      <c r="Z515">
        <v>2.3420000000000001</v>
      </c>
      <c r="AA515">
        <v>235</v>
      </c>
      <c r="AB515">
        <v>1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4.83</v>
      </c>
      <c r="AL515">
        <v>2.0699999999999998</v>
      </c>
      <c r="AM515">
        <v>1</v>
      </c>
    </row>
    <row r="516" spans="1:39" x14ac:dyDescent="0.25">
      <c r="A516">
        <v>198</v>
      </c>
      <c r="B516" s="2">
        <v>1</v>
      </c>
      <c r="C516">
        <v>51</v>
      </c>
      <c r="D516">
        <v>0</v>
      </c>
      <c r="E516">
        <v>91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8</v>
      </c>
      <c r="R516">
        <v>1.53</v>
      </c>
      <c r="S516">
        <v>207</v>
      </c>
      <c r="T516">
        <v>1.3</v>
      </c>
      <c r="U516">
        <v>86</v>
      </c>
      <c r="V516">
        <v>14.9</v>
      </c>
      <c r="W516">
        <v>0.19</v>
      </c>
      <c r="X516">
        <v>0.94</v>
      </c>
      <c r="Y516">
        <v>4.3</v>
      </c>
      <c r="Z516">
        <v>1.19</v>
      </c>
      <c r="AA516">
        <v>148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4.87</v>
      </c>
      <c r="AL516">
        <v>4.9400000000000004</v>
      </c>
      <c r="AM516">
        <v>1</v>
      </c>
    </row>
    <row r="517" spans="1:39" x14ac:dyDescent="0.25">
      <c r="A517">
        <v>893</v>
      </c>
      <c r="B517" s="2">
        <v>0</v>
      </c>
      <c r="C517">
        <v>39</v>
      </c>
      <c r="D517">
        <v>0</v>
      </c>
      <c r="E517">
        <v>111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6.0220000000000002</v>
      </c>
      <c r="R517">
        <v>1.2331000000000001</v>
      </c>
      <c r="S517">
        <v>225.57</v>
      </c>
      <c r="T517">
        <v>12.78</v>
      </c>
      <c r="U517">
        <v>33.5</v>
      </c>
      <c r="V517">
        <v>7.4390000000000001</v>
      </c>
      <c r="W517">
        <v>0.28699999999999998</v>
      </c>
      <c r="X517">
        <v>0.6784</v>
      </c>
      <c r="Y517">
        <v>6.6</v>
      </c>
      <c r="Z517">
        <v>0.54</v>
      </c>
      <c r="AA517">
        <v>293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3.6547000000000001</v>
      </c>
      <c r="AL517">
        <v>4.3099999999999996</v>
      </c>
      <c r="AM517">
        <v>1</v>
      </c>
    </row>
    <row r="518" spans="1:39" x14ac:dyDescent="0.25">
      <c r="A518">
        <v>516</v>
      </c>
      <c r="B518" s="2">
        <v>0</v>
      </c>
      <c r="C518">
        <v>43</v>
      </c>
      <c r="D518">
        <v>1</v>
      </c>
      <c r="E518">
        <v>79</v>
      </c>
      <c r="F518">
        <v>0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4.9622000000000002</v>
      </c>
      <c r="R518">
        <v>1.6447000000000001</v>
      </c>
      <c r="S518">
        <v>245</v>
      </c>
      <c r="T518">
        <v>13.473000000000001</v>
      </c>
      <c r="U518">
        <v>32.01</v>
      </c>
      <c r="V518">
        <v>8.1630000000000003</v>
      </c>
      <c r="W518">
        <v>0.19639999999999999</v>
      </c>
      <c r="X518">
        <v>0.47149999999999997</v>
      </c>
      <c r="Y518">
        <v>5.0918999999999999</v>
      </c>
      <c r="Z518">
        <v>1.6408</v>
      </c>
      <c r="AA518">
        <v>276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2.9155000000000002</v>
      </c>
      <c r="AL518">
        <v>3.21</v>
      </c>
      <c r="AM518">
        <v>1</v>
      </c>
    </row>
    <row r="519" spans="1:39" x14ac:dyDescent="0.25">
      <c r="A519">
        <v>32</v>
      </c>
      <c r="B519" s="2">
        <v>0</v>
      </c>
      <c r="C519">
        <v>51</v>
      </c>
      <c r="D519">
        <v>0</v>
      </c>
      <c r="E519">
        <v>73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4.5999999999999996</v>
      </c>
      <c r="R519">
        <v>2.2799999999999998</v>
      </c>
      <c r="S519">
        <v>254</v>
      </c>
      <c r="T519">
        <v>12.9</v>
      </c>
      <c r="U519">
        <v>48.84</v>
      </c>
      <c r="V519">
        <v>10.955</v>
      </c>
      <c r="W519">
        <v>0.13</v>
      </c>
      <c r="X519">
        <v>0.2</v>
      </c>
      <c r="Y519">
        <v>4.3941999999999997</v>
      </c>
      <c r="Z519">
        <v>1.1334</v>
      </c>
      <c r="AA519">
        <v>171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3.39</v>
      </c>
      <c r="AL519">
        <v>2.39</v>
      </c>
      <c r="AM519">
        <v>0</v>
      </c>
    </row>
    <row r="520" spans="1:39" x14ac:dyDescent="0.25">
      <c r="A520">
        <v>9</v>
      </c>
      <c r="B520" s="2">
        <v>0</v>
      </c>
      <c r="C520">
        <v>61</v>
      </c>
      <c r="D520">
        <v>1</v>
      </c>
      <c r="E520">
        <v>93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4.4000000000000004</v>
      </c>
      <c r="R520">
        <v>0.73</v>
      </c>
      <c r="S520">
        <v>177</v>
      </c>
      <c r="T520">
        <v>11.227</v>
      </c>
      <c r="U520">
        <v>55.7</v>
      </c>
      <c r="V520">
        <v>61.84</v>
      </c>
      <c r="W520">
        <v>0.39</v>
      </c>
      <c r="X520">
        <v>1.37</v>
      </c>
      <c r="Y520">
        <v>5.14</v>
      </c>
      <c r="Z520">
        <v>1.335</v>
      </c>
      <c r="AA520">
        <v>269</v>
      </c>
      <c r="AB520">
        <v>1</v>
      </c>
      <c r="AC520">
        <v>0</v>
      </c>
      <c r="AD520">
        <v>1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1</v>
      </c>
      <c r="AK520">
        <v>3.61</v>
      </c>
      <c r="AL520">
        <v>2.52</v>
      </c>
      <c r="AM520">
        <v>1</v>
      </c>
    </row>
    <row r="521" spans="1:39" x14ac:dyDescent="0.25">
      <c r="A521">
        <v>753</v>
      </c>
      <c r="B521" s="2">
        <v>1</v>
      </c>
      <c r="C521">
        <v>45</v>
      </c>
      <c r="D521">
        <v>1</v>
      </c>
      <c r="E521">
        <v>66</v>
      </c>
      <c r="F521">
        <v>1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1</v>
      </c>
      <c r="P521">
        <v>1</v>
      </c>
      <c r="Q521">
        <v>4.8532999999999999</v>
      </c>
      <c r="R521">
        <v>1.7665999999999999</v>
      </c>
      <c r="S521">
        <v>235.45</v>
      </c>
      <c r="T521">
        <v>14.91</v>
      </c>
      <c r="U521">
        <v>37.840000000000003</v>
      </c>
      <c r="V521">
        <v>0.85119999999999996</v>
      </c>
      <c r="W521">
        <v>0.5292</v>
      </c>
      <c r="X521">
        <v>0.80759999999999998</v>
      </c>
      <c r="Y521">
        <v>4.12</v>
      </c>
      <c r="Z521">
        <v>0.88529999999999998</v>
      </c>
      <c r="AA521">
        <v>187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0</v>
      </c>
      <c r="AJ521">
        <v>0</v>
      </c>
      <c r="AK521">
        <v>2.7223000000000002</v>
      </c>
      <c r="AL521">
        <v>3.25</v>
      </c>
      <c r="AM521">
        <v>0</v>
      </c>
    </row>
    <row r="522" spans="1:39" x14ac:dyDescent="0.25">
      <c r="A522">
        <v>849</v>
      </c>
      <c r="B522" s="2">
        <v>1</v>
      </c>
      <c r="C522">
        <v>41</v>
      </c>
      <c r="D522">
        <v>1</v>
      </c>
      <c r="E522">
        <v>70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1</v>
      </c>
      <c r="P522">
        <v>1</v>
      </c>
      <c r="Q522">
        <v>5.2950999999999997</v>
      </c>
      <c r="R522">
        <v>1.9003000000000001</v>
      </c>
      <c r="S522">
        <v>269.02</v>
      </c>
      <c r="T522">
        <v>11.37</v>
      </c>
      <c r="U522">
        <v>34.53</v>
      </c>
      <c r="V522">
        <v>0.84570000000000001</v>
      </c>
      <c r="W522">
        <v>0.54410000000000003</v>
      </c>
      <c r="X522">
        <v>0.80889999999999995</v>
      </c>
      <c r="Y522">
        <v>4.05</v>
      </c>
      <c r="Z522">
        <v>0.87</v>
      </c>
      <c r="AA522">
        <v>196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>
        <v>0</v>
      </c>
      <c r="AJ522">
        <v>0</v>
      </c>
      <c r="AK522">
        <v>2.9550999999999998</v>
      </c>
      <c r="AL522">
        <v>4.04</v>
      </c>
      <c r="AM522">
        <v>0</v>
      </c>
    </row>
    <row r="523" spans="1:39" x14ac:dyDescent="0.25">
      <c r="A523">
        <v>870</v>
      </c>
      <c r="B523" s="2">
        <v>1</v>
      </c>
      <c r="C523">
        <v>38</v>
      </c>
      <c r="D523">
        <v>1</v>
      </c>
      <c r="E523">
        <v>62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1</v>
      </c>
      <c r="P523">
        <v>1</v>
      </c>
      <c r="Q523">
        <v>5.2747999999999999</v>
      </c>
      <c r="R523">
        <v>1.5709</v>
      </c>
      <c r="S523">
        <v>283.57</v>
      </c>
      <c r="T523">
        <v>11.16</v>
      </c>
      <c r="U523">
        <v>39.51</v>
      </c>
      <c r="V523">
        <v>0.84809999999999997</v>
      </c>
      <c r="W523">
        <v>0.53920000000000001</v>
      </c>
      <c r="X523">
        <v>0.78680000000000005</v>
      </c>
      <c r="Y523">
        <v>4.09</v>
      </c>
      <c r="Z523">
        <v>0.84950000000000003</v>
      </c>
      <c r="AA523">
        <v>165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0</v>
      </c>
      <c r="AJ523">
        <v>0</v>
      </c>
      <c r="AK523">
        <v>2.8306</v>
      </c>
      <c r="AL523">
        <v>3.93</v>
      </c>
      <c r="AM523">
        <v>0</v>
      </c>
    </row>
    <row r="524" spans="1:39" x14ac:dyDescent="0.25">
      <c r="A524">
        <v>178</v>
      </c>
      <c r="B524" s="2">
        <v>0</v>
      </c>
      <c r="C524">
        <v>5</v>
      </c>
      <c r="D524">
        <v>0</v>
      </c>
      <c r="E524">
        <v>115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18.5</v>
      </c>
      <c r="R524">
        <v>8.8000000000000007</v>
      </c>
      <c r="S524">
        <v>10.51</v>
      </c>
      <c r="T524">
        <v>15.7</v>
      </c>
      <c r="U524">
        <v>70.16</v>
      </c>
      <c r="V524">
        <v>38.369999999999997</v>
      </c>
      <c r="W524">
        <v>0.09</v>
      </c>
      <c r="X524">
        <v>0.84</v>
      </c>
      <c r="Y524">
        <v>16.600000000000001</v>
      </c>
      <c r="Z524">
        <v>14.4</v>
      </c>
      <c r="AA524">
        <v>208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2.5499999999999998</v>
      </c>
      <c r="AL524">
        <v>0.6</v>
      </c>
      <c r="AM524">
        <v>0</v>
      </c>
    </row>
    <row r="525" spans="1:39" x14ac:dyDescent="0.25">
      <c r="A525">
        <v>840</v>
      </c>
      <c r="B525" s="2">
        <v>1</v>
      </c>
      <c r="C525">
        <v>32</v>
      </c>
      <c r="D525">
        <v>1</v>
      </c>
      <c r="E525">
        <v>69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1</v>
      </c>
      <c r="P525">
        <v>1</v>
      </c>
      <c r="Q525">
        <v>5.4694000000000003</v>
      </c>
      <c r="R525">
        <v>1.6667000000000001</v>
      </c>
      <c r="S525">
        <v>261.52999999999997</v>
      </c>
      <c r="T525">
        <v>12.24</v>
      </c>
      <c r="U525">
        <v>39.049999999999997</v>
      </c>
      <c r="V525">
        <v>0.94920000000000004</v>
      </c>
      <c r="W525">
        <v>0.49280000000000002</v>
      </c>
      <c r="X525">
        <v>0.8034</v>
      </c>
      <c r="Y525">
        <v>3.95</v>
      </c>
      <c r="Z525">
        <v>0.88109999999999999</v>
      </c>
      <c r="AA525">
        <v>191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0</v>
      </c>
      <c r="AJ525">
        <v>0</v>
      </c>
      <c r="AK525">
        <v>2.9828999999999999</v>
      </c>
      <c r="AL525">
        <v>4.3099999999999996</v>
      </c>
      <c r="AM525">
        <v>0</v>
      </c>
    </row>
    <row r="526" spans="1:39" x14ac:dyDescent="0.25">
      <c r="A526">
        <v>29</v>
      </c>
      <c r="B526" s="2">
        <v>0</v>
      </c>
      <c r="C526">
        <v>58</v>
      </c>
      <c r="D526">
        <v>0</v>
      </c>
      <c r="E526">
        <v>72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5.6</v>
      </c>
      <c r="R526">
        <v>2.35</v>
      </c>
      <c r="S526">
        <v>307</v>
      </c>
      <c r="T526">
        <v>12.4</v>
      </c>
      <c r="U526">
        <v>49.15</v>
      </c>
      <c r="V526">
        <v>10.659000000000001</v>
      </c>
      <c r="W526">
        <v>0.34</v>
      </c>
      <c r="X526">
        <v>0.2</v>
      </c>
      <c r="Y526">
        <v>5.0263</v>
      </c>
      <c r="Z526">
        <v>1.6476999999999999</v>
      </c>
      <c r="AA526">
        <v>137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2.54</v>
      </c>
      <c r="AL526">
        <v>1.87</v>
      </c>
      <c r="AM526">
        <v>0</v>
      </c>
    </row>
    <row r="527" spans="1:39" x14ac:dyDescent="0.25">
      <c r="A527">
        <v>1091</v>
      </c>
      <c r="B527" s="2">
        <v>1</v>
      </c>
      <c r="C527">
        <v>56</v>
      </c>
      <c r="D527">
        <v>1</v>
      </c>
      <c r="E527">
        <v>56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5.2176999999999998</v>
      </c>
      <c r="R527">
        <v>1.9306000000000001</v>
      </c>
      <c r="S527">
        <v>251.86</v>
      </c>
      <c r="T527">
        <v>12.515000000000001</v>
      </c>
      <c r="U527">
        <v>42.06</v>
      </c>
      <c r="V527">
        <v>6.88</v>
      </c>
      <c r="W527">
        <v>0.1268</v>
      </c>
      <c r="X527">
        <v>0.57930000000000004</v>
      </c>
      <c r="Y527">
        <v>6.26</v>
      </c>
      <c r="Z527">
        <v>1.43</v>
      </c>
      <c r="AA527">
        <v>258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3.2681</v>
      </c>
      <c r="AL527">
        <v>3.05</v>
      </c>
      <c r="AM527">
        <v>1</v>
      </c>
    </row>
    <row r="528" spans="1:39" x14ac:dyDescent="0.25">
      <c r="A528">
        <v>301</v>
      </c>
      <c r="B528" s="2">
        <v>1</v>
      </c>
      <c r="C528">
        <v>14</v>
      </c>
      <c r="D528">
        <v>0</v>
      </c>
      <c r="E528">
        <v>85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4.7</v>
      </c>
      <c r="R528">
        <v>1.96</v>
      </c>
      <c r="S528">
        <v>207</v>
      </c>
      <c r="T528">
        <v>13.8</v>
      </c>
      <c r="U528">
        <v>85</v>
      </c>
      <c r="V528">
        <v>21.8</v>
      </c>
      <c r="W528">
        <v>8.8499999999999995E-2</v>
      </c>
      <c r="X528">
        <v>0.12</v>
      </c>
      <c r="Y528">
        <v>3.7</v>
      </c>
      <c r="Z528">
        <v>2.1315</v>
      </c>
      <c r="AA528">
        <v>203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2.38</v>
      </c>
      <c r="AL528">
        <v>1.1200000000000001</v>
      </c>
      <c r="AM528">
        <v>0</v>
      </c>
    </row>
    <row r="529" spans="1:39" x14ac:dyDescent="0.25">
      <c r="A529">
        <v>616</v>
      </c>
      <c r="B529" s="2">
        <v>1</v>
      </c>
      <c r="C529">
        <v>39</v>
      </c>
      <c r="D529">
        <v>0</v>
      </c>
      <c r="E529">
        <v>88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3.81</v>
      </c>
      <c r="R529">
        <v>1</v>
      </c>
      <c r="S529">
        <v>279</v>
      </c>
      <c r="T529">
        <v>12.3</v>
      </c>
      <c r="U529">
        <v>25</v>
      </c>
      <c r="V529">
        <v>1.0429999999999999</v>
      </c>
      <c r="W529">
        <v>0.34360000000000002</v>
      </c>
      <c r="X529">
        <v>0.56999999999999995</v>
      </c>
      <c r="Y529">
        <v>7.12</v>
      </c>
      <c r="Z529">
        <v>1.33</v>
      </c>
      <c r="AA529">
        <v>216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3.03</v>
      </c>
      <c r="AL529">
        <v>2.4700000000000002</v>
      </c>
      <c r="AM529">
        <v>1</v>
      </c>
    </row>
    <row r="530" spans="1:39" x14ac:dyDescent="0.25">
      <c r="A530">
        <v>1007</v>
      </c>
      <c r="B530" s="2">
        <v>1</v>
      </c>
      <c r="C530">
        <v>62</v>
      </c>
      <c r="D530">
        <v>1</v>
      </c>
      <c r="E530">
        <v>45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5.4885000000000002</v>
      </c>
      <c r="R530">
        <v>1.0384</v>
      </c>
      <c r="S530">
        <v>252.05</v>
      </c>
      <c r="T530">
        <v>12.099</v>
      </c>
      <c r="U530">
        <v>41.56</v>
      </c>
      <c r="V530">
        <v>6.5629999999999997</v>
      </c>
      <c r="W530">
        <v>9.4299999999999995E-2</v>
      </c>
      <c r="X530">
        <v>0.51910000000000001</v>
      </c>
      <c r="Y530">
        <v>6.47</v>
      </c>
      <c r="Z530">
        <v>1.07</v>
      </c>
      <c r="AA530">
        <v>216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3.0116999999999998</v>
      </c>
      <c r="AL530">
        <v>2.93</v>
      </c>
      <c r="AM530">
        <v>1</v>
      </c>
    </row>
    <row r="531" spans="1:39" x14ac:dyDescent="0.25">
      <c r="A531">
        <v>808</v>
      </c>
      <c r="B531" s="2">
        <v>1</v>
      </c>
      <c r="C531">
        <v>38</v>
      </c>
      <c r="D531">
        <v>1</v>
      </c>
      <c r="E531">
        <v>65</v>
      </c>
      <c r="F531">
        <v>1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1</v>
      </c>
      <c r="P531">
        <v>1</v>
      </c>
      <c r="Q531">
        <v>5.4448999999999996</v>
      </c>
      <c r="R531">
        <v>1.8512999999999999</v>
      </c>
      <c r="S531">
        <v>241.64</v>
      </c>
      <c r="T531">
        <v>18.510000000000002</v>
      </c>
      <c r="U531">
        <v>27.04</v>
      </c>
      <c r="V531">
        <v>0.91210000000000002</v>
      </c>
      <c r="W531">
        <v>0.52900000000000003</v>
      </c>
      <c r="X531">
        <v>0.80989999999999995</v>
      </c>
      <c r="Y531">
        <v>3.77</v>
      </c>
      <c r="Z531">
        <v>0.94769999999999999</v>
      </c>
      <c r="AA531">
        <v>168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0</v>
      </c>
      <c r="AJ531">
        <v>0</v>
      </c>
      <c r="AK531">
        <v>2.5192000000000001</v>
      </c>
      <c r="AL531">
        <v>3.9</v>
      </c>
      <c r="AM531">
        <v>0</v>
      </c>
    </row>
    <row r="532" spans="1:39" x14ac:dyDescent="0.25">
      <c r="A532">
        <v>672</v>
      </c>
      <c r="B532" s="2">
        <v>1</v>
      </c>
      <c r="C532">
        <v>23</v>
      </c>
      <c r="D532">
        <v>0</v>
      </c>
      <c r="E532">
        <v>95</v>
      </c>
      <c r="F532">
        <v>0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14.07</v>
      </c>
      <c r="R532">
        <v>25.69</v>
      </c>
      <c r="S532">
        <v>285</v>
      </c>
      <c r="T532">
        <v>14.65</v>
      </c>
      <c r="U532">
        <v>107</v>
      </c>
      <c r="V532">
        <v>20.56</v>
      </c>
      <c r="W532">
        <v>0.14000000000000001</v>
      </c>
      <c r="X532">
        <v>0.48</v>
      </c>
      <c r="Y532">
        <v>5.8150000000000004</v>
      </c>
      <c r="Z532">
        <v>2.2639999999999998</v>
      </c>
      <c r="AA532">
        <v>353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2.75</v>
      </c>
      <c r="AL532">
        <v>2.0699999999999998</v>
      </c>
      <c r="AM532">
        <v>0</v>
      </c>
    </row>
    <row r="533" spans="1:39" x14ac:dyDescent="0.25">
      <c r="A533">
        <v>1033</v>
      </c>
      <c r="B533" s="2">
        <v>1</v>
      </c>
      <c r="C533">
        <v>63</v>
      </c>
      <c r="D533">
        <v>1</v>
      </c>
      <c r="E533">
        <v>43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5.6645000000000003</v>
      </c>
      <c r="R533">
        <v>1.9882</v>
      </c>
      <c r="S533">
        <v>244.98</v>
      </c>
      <c r="T533">
        <v>13.358000000000001</v>
      </c>
      <c r="U533">
        <v>40.9</v>
      </c>
      <c r="V533">
        <v>6.8010000000000002</v>
      </c>
      <c r="W533">
        <v>0.1484</v>
      </c>
      <c r="X533">
        <v>0.51990000000000003</v>
      </c>
      <c r="Y533">
        <v>5.95</v>
      </c>
      <c r="Z533">
        <v>1.1000000000000001</v>
      </c>
      <c r="AA533">
        <v>242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3.1438000000000001</v>
      </c>
      <c r="AL533">
        <v>3.1</v>
      </c>
      <c r="AM533">
        <v>1</v>
      </c>
    </row>
    <row r="534" spans="1:39" x14ac:dyDescent="0.25">
      <c r="A534">
        <v>965</v>
      </c>
      <c r="B534" s="2">
        <v>1</v>
      </c>
      <c r="C534">
        <v>55</v>
      </c>
      <c r="D534">
        <v>1</v>
      </c>
      <c r="E534">
        <v>119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7.77</v>
      </c>
      <c r="R534">
        <v>1.24</v>
      </c>
      <c r="S534">
        <v>165</v>
      </c>
      <c r="T534">
        <v>16.8</v>
      </c>
      <c r="U534">
        <v>40.79</v>
      </c>
      <c r="V534">
        <v>7.26</v>
      </c>
      <c r="W534">
        <v>0.34</v>
      </c>
      <c r="X534">
        <v>0.76</v>
      </c>
      <c r="Y534">
        <v>15.35</v>
      </c>
      <c r="Z534">
        <v>2.41</v>
      </c>
      <c r="AA534">
        <v>275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5.65</v>
      </c>
      <c r="AL534">
        <v>2.84</v>
      </c>
      <c r="AM534">
        <v>1</v>
      </c>
    </row>
    <row r="535" spans="1:39" x14ac:dyDescent="0.25">
      <c r="A535">
        <v>478</v>
      </c>
      <c r="B535" s="2">
        <v>1</v>
      </c>
      <c r="C535">
        <v>49</v>
      </c>
      <c r="D535">
        <v>1</v>
      </c>
      <c r="E535">
        <v>76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4.38</v>
      </c>
      <c r="R535">
        <v>1.8</v>
      </c>
      <c r="S535">
        <v>228</v>
      </c>
      <c r="T535">
        <v>12.18</v>
      </c>
      <c r="U535">
        <v>37.409999999999997</v>
      </c>
      <c r="V535">
        <v>8.0830000000000002</v>
      </c>
      <c r="W535">
        <v>0.1</v>
      </c>
      <c r="X535">
        <v>0.52600000000000002</v>
      </c>
      <c r="Y535">
        <v>1.79</v>
      </c>
      <c r="Z535">
        <v>1.1499999999999999</v>
      </c>
      <c r="AA535">
        <v>194</v>
      </c>
      <c r="AB535">
        <v>1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1.08</v>
      </c>
      <c r="AL535">
        <v>2.91</v>
      </c>
      <c r="AM535">
        <v>1</v>
      </c>
    </row>
    <row r="536" spans="1:39" x14ac:dyDescent="0.25">
      <c r="A536">
        <v>733</v>
      </c>
      <c r="B536" s="2">
        <v>1</v>
      </c>
      <c r="C536">
        <v>44</v>
      </c>
      <c r="D536">
        <v>1</v>
      </c>
      <c r="E536">
        <v>73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1</v>
      </c>
      <c r="P536">
        <v>1</v>
      </c>
      <c r="Q536">
        <v>4.9625000000000004</v>
      </c>
      <c r="R536">
        <v>1.6073999999999999</v>
      </c>
      <c r="S536">
        <v>242.91</v>
      </c>
      <c r="T536">
        <v>12.446</v>
      </c>
      <c r="U536">
        <v>35.29</v>
      </c>
      <c r="V536">
        <v>9.0120000000000005</v>
      </c>
      <c r="W536">
        <v>0.1552</v>
      </c>
      <c r="X536">
        <v>0.76319999999999999</v>
      </c>
      <c r="Y536">
        <v>4.6500000000000004</v>
      </c>
      <c r="Z536">
        <v>0.87</v>
      </c>
      <c r="AA536">
        <v>179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0</v>
      </c>
      <c r="AJ536">
        <v>0</v>
      </c>
      <c r="AK536">
        <v>2.8683000000000001</v>
      </c>
      <c r="AL536">
        <v>3.3</v>
      </c>
      <c r="AM536">
        <v>0</v>
      </c>
    </row>
    <row r="537" spans="1:39" x14ac:dyDescent="0.25">
      <c r="A537">
        <v>44</v>
      </c>
      <c r="B537" s="2">
        <v>0</v>
      </c>
      <c r="C537">
        <v>9</v>
      </c>
      <c r="D537">
        <v>0</v>
      </c>
      <c r="E537">
        <v>119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10.130000000000001</v>
      </c>
      <c r="R537">
        <v>7.95</v>
      </c>
      <c r="S537">
        <v>12.03</v>
      </c>
      <c r="T537">
        <v>13.8</v>
      </c>
      <c r="U537">
        <v>72</v>
      </c>
      <c r="V537">
        <v>37.479999999999997</v>
      </c>
      <c r="W537">
        <v>0.05</v>
      </c>
      <c r="X537">
        <v>0.82</v>
      </c>
      <c r="Y537">
        <v>13.9</v>
      </c>
      <c r="Z537">
        <v>10.86</v>
      </c>
      <c r="AA537">
        <v>274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2.76</v>
      </c>
      <c r="AL537">
        <v>0.51</v>
      </c>
      <c r="AM537">
        <v>0</v>
      </c>
    </row>
    <row r="538" spans="1:39" x14ac:dyDescent="0.25">
      <c r="A538">
        <v>256</v>
      </c>
      <c r="B538" s="2">
        <v>1</v>
      </c>
      <c r="C538">
        <v>39</v>
      </c>
      <c r="D538">
        <v>1</v>
      </c>
      <c r="E538">
        <v>103</v>
      </c>
      <c r="F538">
        <v>1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7.04</v>
      </c>
      <c r="R538">
        <v>2.19</v>
      </c>
      <c r="S538">
        <v>315</v>
      </c>
      <c r="T538">
        <v>17</v>
      </c>
      <c r="U538">
        <v>167</v>
      </c>
      <c r="V538">
        <v>9.3000000000000007</v>
      </c>
      <c r="W538">
        <v>0.06</v>
      </c>
      <c r="X538">
        <v>1.27</v>
      </c>
      <c r="Y538">
        <v>7.0984999999999996</v>
      </c>
      <c r="Z538">
        <v>2.1699000000000002</v>
      </c>
      <c r="AA538">
        <v>248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4.87</v>
      </c>
      <c r="AL538">
        <v>2.23</v>
      </c>
      <c r="AM538">
        <v>1</v>
      </c>
    </row>
    <row r="539" spans="1:39" x14ac:dyDescent="0.25">
      <c r="A539">
        <v>71</v>
      </c>
      <c r="B539" s="2">
        <v>0</v>
      </c>
      <c r="C539">
        <v>7</v>
      </c>
      <c r="D539">
        <v>0</v>
      </c>
      <c r="E539">
        <v>114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13.22</v>
      </c>
      <c r="R539">
        <v>8.51</v>
      </c>
      <c r="S539">
        <v>10.34</v>
      </c>
      <c r="T539">
        <v>15.9</v>
      </c>
      <c r="U539">
        <v>73.73</v>
      </c>
      <c r="V539">
        <v>36.369999999999997</v>
      </c>
      <c r="W539">
        <v>0.06</v>
      </c>
      <c r="X539">
        <v>0.76</v>
      </c>
      <c r="Y539">
        <v>11.6</v>
      </c>
      <c r="Z539">
        <v>10.26</v>
      </c>
      <c r="AA539">
        <v>278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2.35</v>
      </c>
      <c r="AL539">
        <v>0.49</v>
      </c>
      <c r="AM539">
        <v>0</v>
      </c>
    </row>
    <row r="540" spans="1:39" x14ac:dyDescent="0.25">
      <c r="A540">
        <v>984</v>
      </c>
      <c r="B540" s="2">
        <v>1</v>
      </c>
      <c r="C540">
        <v>58</v>
      </c>
      <c r="D540">
        <v>1</v>
      </c>
      <c r="E540">
        <v>114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8.6</v>
      </c>
      <c r="R540">
        <v>1.67</v>
      </c>
      <c r="S540">
        <v>180</v>
      </c>
      <c r="T540">
        <v>18.600000000000001</v>
      </c>
      <c r="U540">
        <v>40.57</v>
      </c>
      <c r="V540">
        <v>7.7210000000000001</v>
      </c>
      <c r="W540">
        <v>0.53</v>
      </c>
      <c r="X540">
        <v>0.67</v>
      </c>
      <c r="Y540">
        <v>13.75</v>
      </c>
      <c r="Z540">
        <v>1.46</v>
      </c>
      <c r="AA540">
        <v>220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5.96</v>
      </c>
      <c r="AL540">
        <v>2.71</v>
      </c>
      <c r="AM540">
        <v>1</v>
      </c>
    </row>
    <row r="541" spans="1:39" x14ac:dyDescent="0.25">
      <c r="A541">
        <v>314</v>
      </c>
      <c r="B541" s="2">
        <v>1</v>
      </c>
      <c r="C541">
        <v>21</v>
      </c>
      <c r="D541">
        <v>0</v>
      </c>
      <c r="E541">
        <v>108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4.7</v>
      </c>
      <c r="R541">
        <v>1.5</v>
      </c>
      <c r="S541">
        <v>212</v>
      </c>
      <c r="T541">
        <v>18</v>
      </c>
      <c r="U541">
        <v>66</v>
      </c>
      <c r="V541">
        <v>22.23</v>
      </c>
      <c r="W541">
        <v>8.1500000000000003E-2</v>
      </c>
      <c r="X541">
        <v>0.33</v>
      </c>
      <c r="Y541">
        <v>4.0999999999999996</v>
      </c>
      <c r="Z541">
        <v>2.7126999999999999</v>
      </c>
      <c r="AA541">
        <v>205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2.36</v>
      </c>
      <c r="AL541">
        <v>0.97</v>
      </c>
      <c r="AM541">
        <v>0</v>
      </c>
    </row>
    <row r="542" spans="1:39" x14ac:dyDescent="0.25">
      <c r="A542">
        <v>880</v>
      </c>
      <c r="B542" s="2">
        <v>1</v>
      </c>
      <c r="C542">
        <v>42</v>
      </c>
      <c r="D542">
        <v>1</v>
      </c>
      <c r="E542">
        <v>62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1</v>
      </c>
      <c r="P542">
        <v>1</v>
      </c>
      <c r="Q542">
        <v>5.7077999999999998</v>
      </c>
      <c r="R542">
        <v>1.7531000000000001</v>
      </c>
      <c r="S542">
        <v>286.97000000000003</v>
      </c>
      <c r="T542">
        <v>14.48</v>
      </c>
      <c r="U542">
        <v>34.61</v>
      </c>
      <c r="V542">
        <v>0.85040000000000004</v>
      </c>
      <c r="W542">
        <v>0.51729999999999998</v>
      </c>
      <c r="X542">
        <v>0.67930000000000001</v>
      </c>
      <c r="Y542">
        <v>4.24</v>
      </c>
      <c r="Z542">
        <v>0.78259999999999996</v>
      </c>
      <c r="AA542">
        <v>189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1</v>
      </c>
      <c r="AI542">
        <v>0</v>
      </c>
      <c r="AJ542">
        <v>0</v>
      </c>
      <c r="AK542">
        <v>2.536</v>
      </c>
      <c r="AL542">
        <v>3.26</v>
      </c>
      <c r="AM542">
        <v>0</v>
      </c>
    </row>
    <row r="543" spans="1:39" x14ac:dyDescent="0.25">
      <c r="A543">
        <v>1035</v>
      </c>
      <c r="B543" s="2">
        <v>1</v>
      </c>
      <c r="C543">
        <v>22</v>
      </c>
      <c r="D543">
        <v>0</v>
      </c>
      <c r="E543">
        <v>76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5.7</v>
      </c>
      <c r="R543">
        <v>1.05</v>
      </c>
      <c r="S543">
        <v>207</v>
      </c>
      <c r="T543">
        <v>19.41</v>
      </c>
      <c r="U543">
        <v>121</v>
      </c>
      <c r="V543">
        <v>1</v>
      </c>
      <c r="W543">
        <v>0.43</v>
      </c>
      <c r="X543">
        <v>0.47749999999999998</v>
      </c>
      <c r="Y543">
        <v>5.6313000000000004</v>
      </c>
      <c r="Z543">
        <v>1.3119000000000001</v>
      </c>
      <c r="AA543">
        <v>241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9.18</v>
      </c>
      <c r="AL543">
        <v>4.57</v>
      </c>
      <c r="AM543">
        <v>0</v>
      </c>
    </row>
    <row r="544" spans="1:39" x14ac:dyDescent="0.25">
      <c r="A544">
        <v>59</v>
      </c>
      <c r="B544" s="2">
        <v>0</v>
      </c>
      <c r="C544">
        <v>8</v>
      </c>
      <c r="D544">
        <v>0</v>
      </c>
      <c r="E544">
        <v>100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14.75</v>
      </c>
      <c r="R544">
        <v>8.77</v>
      </c>
      <c r="S544">
        <v>10.64</v>
      </c>
      <c r="T544">
        <v>19.7</v>
      </c>
      <c r="U544">
        <v>79.83</v>
      </c>
      <c r="V544">
        <v>37.4</v>
      </c>
      <c r="W544">
        <v>0.15</v>
      </c>
      <c r="X544">
        <v>0.3</v>
      </c>
      <c r="Y544">
        <v>14.3</v>
      </c>
      <c r="Z544">
        <v>10.53</v>
      </c>
      <c r="AA544">
        <v>215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3</v>
      </c>
      <c r="AL544">
        <v>0.32</v>
      </c>
      <c r="AM544">
        <v>0</v>
      </c>
    </row>
    <row r="545" spans="1:39" x14ac:dyDescent="0.25">
      <c r="A545">
        <v>680</v>
      </c>
      <c r="B545" s="2">
        <v>1</v>
      </c>
      <c r="C545">
        <v>3</v>
      </c>
      <c r="D545">
        <v>0</v>
      </c>
      <c r="E545">
        <v>93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15.24</v>
      </c>
      <c r="R545">
        <v>22.31</v>
      </c>
      <c r="S545">
        <v>289</v>
      </c>
      <c r="T545">
        <v>12.07</v>
      </c>
      <c r="U545">
        <v>80</v>
      </c>
      <c r="V545">
        <v>21.48</v>
      </c>
      <c r="W545">
        <v>0.23</v>
      </c>
      <c r="X545">
        <v>0.49</v>
      </c>
      <c r="Y545">
        <v>5.8529999999999998</v>
      </c>
      <c r="Z545">
        <v>2.673</v>
      </c>
      <c r="AA545">
        <v>308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1.86</v>
      </c>
      <c r="AL545">
        <v>2.21</v>
      </c>
      <c r="AM545">
        <v>0</v>
      </c>
    </row>
    <row r="546" spans="1:39" x14ac:dyDescent="0.25">
      <c r="A546">
        <v>486</v>
      </c>
      <c r="B546" s="2">
        <v>1</v>
      </c>
      <c r="C546">
        <v>59</v>
      </c>
      <c r="D546">
        <v>1</v>
      </c>
      <c r="E546">
        <v>86</v>
      </c>
      <c r="F546">
        <v>1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4.3899999999999997</v>
      </c>
      <c r="R546">
        <v>1.35</v>
      </c>
      <c r="S546">
        <v>205</v>
      </c>
      <c r="T546">
        <v>13.324999999999999</v>
      </c>
      <c r="U546">
        <v>38.479999999999997</v>
      </c>
      <c r="V546">
        <v>8.66</v>
      </c>
      <c r="W546">
        <v>0.16400000000000001</v>
      </c>
      <c r="X546">
        <v>0.54</v>
      </c>
      <c r="Y546">
        <v>2.63</v>
      </c>
      <c r="Z546">
        <v>0.43</v>
      </c>
      <c r="AA546">
        <v>154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1.22</v>
      </c>
      <c r="AL546">
        <v>2.1800000000000002</v>
      </c>
      <c r="AM546">
        <v>1</v>
      </c>
    </row>
    <row r="547" spans="1:39" x14ac:dyDescent="0.25">
      <c r="A547">
        <v>420</v>
      </c>
      <c r="B547" s="2">
        <v>1</v>
      </c>
      <c r="C547">
        <v>25</v>
      </c>
      <c r="D547">
        <v>0</v>
      </c>
      <c r="E547">
        <v>100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5.55</v>
      </c>
      <c r="R547">
        <v>3.46</v>
      </c>
      <c r="S547">
        <v>326</v>
      </c>
      <c r="T547">
        <v>17.190000000000001</v>
      </c>
      <c r="U547">
        <v>97</v>
      </c>
      <c r="V547">
        <v>21.36</v>
      </c>
      <c r="W547">
        <v>8.047E-2</v>
      </c>
      <c r="X547">
        <v>0.69059999999999999</v>
      </c>
      <c r="Y547">
        <v>6.5970000000000004</v>
      </c>
      <c r="Z547">
        <v>2.3439999999999999</v>
      </c>
      <c r="AA547">
        <v>220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1.05</v>
      </c>
      <c r="AL547">
        <v>0.25</v>
      </c>
      <c r="AM547">
        <v>0</v>
      </c>
    </row>
    <row r="548" spans="1:39" x14ac:dyDescent="0.25">
      <c r="A548">
        <v>612</v>
      </c>
      <c r="B548" s="2">
        <v>1</v>
      </c>
      <c r="C548">
        <v>31</v>
      </c>
      <c r="D548">
        <v>0</v>
      </c>
      <c r="E548">
        <v>70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4.46</v>
      </c>
      <c r="R548">
        <v>1</v>
      </c>
      <c r="S548">
        <v>255</v>
      </c>
      <c r="T548">
        <v>12.3</v>
      </c>
      <c r="U548">
        <v>26</v>
      </c>
      <c r="V548">
        <v>1.0900000000000001</v>
      </c>
      <c r="W548">
        <v>0.30790000000000001</v>
      </c>
      <c r="X548">
        <v>0.83</v>
      </c>
      <c r="Y548">
        <v>5.05</v>
      </c>
      <c r="Z548">
        <v>1.76</v>
      </c>
      <c r="AA548">
        <v>226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1.34</v>
      </c>
      <c r="AL548">
        <v>2.39</v>
      </c>
      <c r="AM548">
        <v>1</v>
      </c>
    </row>
    <row r="549" spans="1:39" x14ac:dyDescent="0.25">
      <c r="A549">
        <v>367</v>
      </c>
      <c r="B549" s="2">
        <v>1</v>
      </c>
      <c r="C549">
        <v>16</v>
      </c>
      <c r="D549">
        <v>0</v>
      </c>
      <c r="E549">
        <v>91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5.2</v>
      </c>
      <c r="R549">
        <v>1.52</v>
      </c>
      <c r="S549">
        <v>213</v>
      </c>
      <c r="T549">
        <v>20.2</v>
      </c>
      <c r="U549">
        <v>59</v>
      </c>
      <c r="V549">
        <v>25.19</v>
      </c>
      <c r="W549">
        <v>7.5700000000000003E-2</v>
      </c>
      <c r="X549">
        <v>0.39</v>
      </c>
      <c r="Y549">
        <v>4.4000000000000004</v>
      </c>
      <c r="Z549">
        <v>2.9668000000000001</v>
      </c>
      <c r="AA549">
        <v>208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2.2799999999999998</v>
      </c>
      <c r="AL549">
        <v>1.36</v>
      </c>
      <c r="AM549">
        <v>0</v>
      </c>
    </row>
    <row r="550" spans="1:39" x14ac:dyDescent="0.25">
      <c r="A550">
        <v>321</v>
      </c>
      <c r="B550" s="2">
        <v>1</v>
      </c>
      <c r="C550">
        <v>23</v>
      </c>
      <c r="D550">
        <v>0</v>
      </c>
      <c r="E550">
        <v>71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5.3</v>
      </c>
      <c r="R550">
        <v>1.76</v>
      </c>
      <c r="S550">
        <v>237</v>
      </c>
      <c r="T550">
        <v>20.5</v>
      </c>
      <c r="U550">
        <v>106</v>
      </c>
      <c r="V550">
        <v>23.75</v>
      </c>
      <c r="W550">
        <v>8.5900000000000004E-2</v>
      </c>
      <c r="X550">
        <v>0.15</v>
      </c>
      <c r="Y550">
        <v>3.9</v>
      </c>
      <c r="Z550">
        <v>2.3883000000000001</v>
      </c>
      <c r="AA550">
        <v>207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2.14</v>
      </c>
      <c r="AL550">
        <v>1.87</v>
      </c>
      <c r="AM550">
        <v>0</v>
      </c>
    </row>
    <row r="551" spans="1:39" x14ac:dyDescent="0.25">
      <c r="A551">
        <v>821</v>
      </c>
      <c r="B551" s="2">
        <v>1</v>
      </c>
      <c r="C551">
        <v>31</v>
      </c>
      <c r="D551">
        <v>1</v>
      </c>
      <c r="E551">
        <v>75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1</v>
      </c>
      <c r="P551">
        <v>1</v>
      </c>
      <c r="Q551">
        <v>5.8144</v>
      </c>
      <c r="R551">
        <v>1.5668</v>
      </c>
      <c r="S551">
        <v>257.14999999999998</v>
      </c>
      <c r="T551">
        <v>11.58</v>
      </c>
      <c r="U551">
        <v>34.72</v>
      </c>
      <c r="V551">
        <v>0.93740000000000001</v>
      </c>
      <c r="W551">
        <v>0.50590000000000002</v>
      </c>
      <c r="X551">
        <v>0.84279999999999999</v>
      </c>
      <c r="Y551">
        <v>3.66</v>
      </c>
      <c r="Z551">
        <v>0.8931</v>
      </c>
      <c r="AA551">
        <v>195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</v>
      </c>
      <c r="AI551">
        <v>0</v>
      </c>
      <c r="AJ551">
        <v>0</v>
      </c>
      <c r="AK551">
        <v>2.5442999999999998</v>
      </c>
      <c r="AL551">
        <v>3.39</v>
      </c>
      <c r="AM551">
        <v>0</v>
      </c>
    </row>
    <row r="552" spans="1:39" x14ac:dyDescent="0.25">
      <c r="A552">
        <v>175</v>
      </c>
      <c r="B552" s="2">
        <v>0</v>
      </c>
      <c r="C552">
        <v>6</v>
      </c>
      <c r="D552">
        <v>0</v>
      </c>
      <c r="E552">
        <v>114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13.1</v>
      </c>
      <c r="R552">
        <v>8.75</v>
      </c>
      <c r="S552">
        <v>10.49</v>
      </c>
      <c r="T552">
        <v>16.100000000000001</v>
      </c>
      <c r="U552">
        <v>77.28</v>
      </c>
      <c r="V552">
        <v>36.770000000000003</v>
      </c>
      <c r="W552">
        <v>0.03</v>
      </c>
      <c r="X552">
        <v>0.56000000000000005</v>
      </c>
      <c r="Y552">
        <v>18.3</v>
      </c>
      <c r="Z552">
        <v>11.69</v>
      </c>
      <c r="AA552">
        <v>239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3.08</v>
      </c>
      <c r="AL552">
        <v>0.66</v>
      </c>
      <c r="AM552">
        <v>0</v>
      </c>
    </row>
    <row r="553" spans="1:39" x14ac:dyDescent="0.25">
      <c r="A553">
        <v>661</v>
      </c>
      <c r="B553" s="2">
        <v>1</v>
      </c>
      <c r="C553">
        <v>5</v>
      </c>
      <c r="D553">
        <v>0</v>
      </c>
      <c r="E553">
        <v>96</v>
      </c>
      <c r="F553">
        <v>0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16.82</v>
      </c>
      <c r="R553">
        <v>24.33</v>
      </c>
      <c r="S553">
        <v>297</v>
      </c>
      <c r="T553">
        <v>16.27</v>
      </c>
      <c r="U553">
        <v>100</v>
      </c>
      <c r="V553">
        <v>22.71</v>
      </c>
      <c r="W553">
        <v>0.18</v>
      </c>
      <c r="X553">
        <v>0.62</v>
      </c>
      <c r="Y553">
        <v>5.1050000000000004</v>
      </c>
      <c r="Z553">
        <v>3.0049999999999999</v>
      </c>
      <c r="AA553">
        <v>308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2.4700000000000002</v>
      </c>
      <c r="AL553">
        <v>1.88</v>
      </c>
      <c r="AM553">
        <v>0</v>
      </c>
    </row>
    <row r="554" spans="1:39" x14ac:dyDescent="0.25">
      <c r="A554">
        <v>21</v>
      </c>
      <c r="B554" s="2">
        <v>0</v>
      </c>
      <c r="C554">
        <v>74</v>
      </c>
      <c r="D554">
        <v>1</v>
      </c>
      <c r="E554">
        <v>87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4</v>
      </c>
      <c r="R554">
        <v>0.78</v>
      </c>
      <c r="S554">
        <v>172</v>
      </c>
      <c r="T554">
        <v>12.869</v>
      </c>
      <c r="U554">
        <v>57.15</v>
      </c>
      <c r="V554">
        <v>67.36</v>
      </c>
      <c r="W554">
        <v>0.72</v>
      </c>
      <c r="X554">
        <v>1.6376999999999999</v>
      </c>
      <c r="Y554">
        <v>5.42</v>
      </c>
      <c r="Z554">
        <v>1.2929999999999999</v>
      </c>
      <c r="AA554">
        <v>261</v>
      </c>
      <c r="AB554">
        <v>1</v>
      </c>
      <c r="AC554">
        <v>0</v>
      </c>
      <c r="AD554">
        <v>1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1</v>
      </c>
      <c r="AK554">
        <v>3.65</v>
      </c>
      <c r="AL554">
        <v>2.46</v>
      </c>
      <c r="AM554">
        <v>1</v>
      </c>
    </row>
    <row r="555" spans="1:39" x14ac:dyDescent="0.25">
      <c r="A555">
        <v>271</v>
      </c>
      <c r="B555" s="2">
        <v>1</v>
      </c>
      <c r="C555">
        <v>38</v>
      </c>
      <c r="D555">
        <v>1</v>
      </c>
      <c r="E555">
        <v>115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7.25</v>
      </c>
      <c r="R555">
        <v>2.81</v>
      </c>
      <c r="S555">
        <v>322</v>
      </c>
      <c r="T555">
        <v>15</v>
      </c>
      <c r="U555">
        <v>154</v>
      </c>
      <c r="V555">
        <v>9.6</v>
      </c>
      <c r="W555">
        <v>0.05</v>
      </c>
      <c r="X555">
        <v>1.53</v>
      </c>
      <c r="Y555">
        <v>7.3796999999999997</v>
      </c>
      <c r="Z555">
        <v>2.4998</v>
      </c>
      <c r="AA555">
        <v>237</v>
      </c>
      <c r="AB555">
        <v>1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4.72</v>
      </c>
      <c r="AL555">
        <v>1.83</v>
      </c>
      <c r="AM555">
        <v>1</v>
      </c>
    </row>
    <row r="556" spans="1:39" x14ac:dyDescent="0.25">
      <c r="A556">
        <v>48</v>
      </c>
      <c r="B556" s="2">
        <v>0</v>
      </c>
      <c r="C556">
        <v>8</v>
      </c>
      <c r="D556">
        <v>0</v>
      </c>
      <c r="E556">
        <v>102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18.920000000000002</v>
      </c>
      <c r="R556">
        <v>9.02</v>
      </c>
      <c r="S556">
        <v>12.02</v>
      </c>
      <c r="T556">
        <v>10.4</v>
      </c>
      <c r="U556">
        <v>74.489999999999995</v>
      </c>
      <c r="V556">
        <v>42.1</v>
      </c>
      <c r="W556">
        <v>0.01</v>
      </c>
      <c r="X556">
        <v>0.72</v>
      </c>
      <c r="Y556">
        <v>17.100000000000001</v>
      </c>
      <c r="Z556">
        <v>11.39</v>
      </c>
      <c r="AA556">
        <v>275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2.33</v>
      </c>
      <c r="AL556">
        <v>0.42</v>
      </c>
      <c r="AM556">
        <v>0</v>
      </c>
    </row>
    <row r="557" spans="1:39" x14ac:dyDescent="0.25">
      <c r="A557">
        <v>1070</v>
      </c>
      <c r="B557" s="2">
        <v>1</v>
      </c>
      <c r="C557">
        <v>15</v>
      </c>
      <c r="D557">
        <v>0</v>
      </c>
      <c r="E557">
        <v>86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5.5</v>
      </c>
      <c r="R557">
        <v>1.72</v>
      </c>
      <c r="S557">
        <v>222</v>
      </c>
      <c r="T557">
        <v>19.75</v>
      </c>
      <c r="U557">
        <v>117</v>
      </c>
      <c r="V557">
        <v>1</v>
      </c>
      <c r="W557">
        <v>0.22</v>
      </c>
      <c r="X557">
        <v>0.51439999999999997</v>
      </c>
      <c r="Y557">
        <v>5.9824999999999999</v>
      </c>
      <c r="Z557">
        <v>1.1243000000000001</v>
      </c>
      <c r="AA557">
        <v>247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7.54</v>
      </c>
      <c r="AL557">
        <v>5.43</v>
      </c>
      <c r="AM557">
        <v>0</v>
      </c>
    </row>
    <row r="558" spans="1:39" x14ac:dyDescent="0.25">
      <c r="A558">
        <v>884</v>
      </c>
      <c r="B558" s="2">
        <v>1</v>
      </c>
      <c r="C558">
        <v>33</v>
      </c>
      <c r="D558">
        <v>1</v>
      </c>
      <c r="E558">
        <v>66</v>
      </c>
      <c r="F558">
        <v>1</v>
      </c>
      <c r="G558">
        <v>1</v>
      </c>
      <c r="H558">
        <v>1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1</v>
      </c>
      <c r="P558">
        <v>1</v>
      </c>
      <c r="Q558">
        <v>4.5282</v>
      </c>
      <c r="R558">
        <v>1.7393000000000001</v>
      </c>
      <c r="S558">
        <v>289.27999999999997</v>
      </c>
      <c r="T558">
        <v>11.03</v>
      </c>
      <c r="U558">
        <v>30.14</v>
      </c>
      <c r="V558">
        <v>0.80259999999999998</v>
      </c>
      <c r="W558">
        <v>0.54590000000000005</v>
      </c>
      <c r="X558">
        <v>0.83230000000000004</v>
      </c>
      <c r="Y558">
        <v>3.58</v>
      </c>
      <c r="Z558">
        <v>0.8417</v>
      </c>
      <c r="AA558">
        <v>200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1</v>
      </c>
      <c r="AI558">
        <v>0</v>
      </c>
      <c r="AJ558">
        <v>0</v>
      </c>
      <c r="AK558">
        <v>2.7574999999999998</v>
      </c>
      <c r="AL558">
        <v>3.09</v>
      </c>
      <c r="AM558">
        <v>0</v>
      </c>
    </row>
    <row r="559" spans="1:39" x14ac:dyDescent="0.25">
      <c r="A559">
        <v>890</v>
      </c>
      <c r="B559" s="2">
        <v>1</v>
      </c>
      <c r="C559">
        <v>53</v>
      </c>
      <c r="D559">
        <v>1</v>
      </c>
      <c r="E559">
        <v>77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1</v>
      </c>
      <c r="P559">
        <v>1</v>
      </c>
      <c r="Q559">
        <v>4.7824999999999998</v>
      </c>
      <c r="R559">
        <v>1.5942000000000001</v>
      </c>
      <c r="S559">
        <v>294.06</v>
      </c>
      <c r="T559">
        <v>12.06</v>
      </c>
      <c r="U559">
        <v>33.799999999999997</v>
      </c>
      <c r="V559">
        <v>0.8095</v>
      </c>
      <c r="W559">
        <v>0.48430000000000001</v>
      </c>
      <c r="X559">
        <v>0.72689999999999999</v>
      </c>
      <c r="Y559">
        <v>3.64</v>
      </c>
      <c r="Z559">
        <v>0.94650000000000001</v>
      </c>
      <c r="AA559">
        <v>152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0</v>
      </c>
      <c r="AJ559">
        <v>0</v>
      </c>
      <c r="AK559">
        <v>2.7349000000000001</v>
      </c>
      <c r="AL559">
        <v>3.54</v>
      </c>
      <c r="AM559">
        <v>0</v>
      </c>
    </row>
    <row r="560" spans="1:39" x14ac:dyDescent="0.25">
      <c r="A560">
        <v>74</v>
      </c>
      <c r="B560" s="2">
        <v>0</v>
      </c>
      <c r="C560">
        <v>8</v>
      </c>
      <c r="D560">
        <v>0</v>
      </c>
      <c r="E560">
        <v>113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20.46</v>
      </c>
      <c r="R560">
        <v>7.9</v>
      </c>
      <c r="S560">
        <v>12.17</v>
      </c>
      <c r="T560">
        <v>15.8</v>
      </c>
      <c r="U560">
        <v>80.19</v>
      </c>
      <c r="V560">
        <v>38.74</v>
      </c>
      <c r="W560">
        <v>0.25</v>
      </c>
      <c r="X560">
        <v>0.19</v>
      </c>
      <c r="Y560">
        <v>15.5</v>
      </c>
      <c r="Z560">
        <v>13.29</v>
      </c>
      <c r="AA560">
        <v>248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1.53</v>
      </c>
      <c r="AL560">
        <v>7.0000000000000007E-2</v>
      </c>
      <c r="AM560">
        <v>0</v>
      </c>
    </row>
    <row r="561" spans="1:39" x14ac:dyDescent="0.25">
      <c r="A561">
        <v>202</v>
      </c>
      <c r="B561" s="2">
        <v>1</v>
      </c>
      <c r="C561">
        <v>44</v>
      </c>
      <c r="D561">
        <v>1</v>
      </c>
      <c r="E561">
        <v>101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7.19</v>
      </c>
      <c r="R561">
        <v>2.0499999999999998</v>
      </c>
      <c r="S561">
        <v>387</v>
      </c>
      <c r="T561">
        <v>14</v>
      </c>
      <c r="U561">
        <v>129</v>
      </c>
      <c r="V561">
        <v>9.9</v>
      </c>
      <c r="W561">
        <v>0.06</v>
      </c>
      <c r="X561">
        <v>1.6</v>
      </c>
      <c r="Y561">
        <v>6.9253</v>
      </c>
      <c r="Z561">
        <v>2.1362000000000001</v>
      </c>
      <c r="AA561">
        <v>247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4.92</v>
      </c>
      <c r="AL561">
        <v>2.37</v>
      </c>
      <c r="AM561">
        <v>1</v>
      </c>
    </row>
    <row r="562" spans="1:39" x14ac:dyDescent="0.25">
      <c r="A562">
        <v>487</v>
      </c>
      <c r="B562" s="2">
        <v>1</v>
      </c>
      <c r="C562">
        <v>59</v>
      </c>
      <c r="D562">
        <v>1</v>
      </c>
      <c r="E562">
        <v>82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3.12</v>
      </c>
      <c r="R562">
        <v>1.71</v>
      </c>
      <c r="S562">
        <v>299</v>
      </c>
      <c r="T562">
        <v>15.653</v>
      </c>
      <c r="U562">
        <v>32.94</v>
      </c>
      <c r="V562">
        <v>8.0039999999999996</v>
      </c>
      <c r="W562">
        <v>0.10199999999999999</v>
      </c>
      <c r="X562">
        <v>0.501</v>
      </c>
      <c r="Y562">
        <v>2.21</v>
      </c>
      <c r="Z562">
        <v>1.25</v>
      </c>
      <c r="AA562">
        <v>166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1.92</v>
      </c>
      <c r="AL562">
        <v>2.92</v>
      </c>
      <c r="AM562">
        <v>1</v>
      </c>
    </row>
    <row r="563" spans="1:39" x14ac:dyDescent="0.25">
      <c r="A563">
        <v>161</v>
      </c>
      <c r="B563" s="2">
        <v>0</v>
      </c>
      <c r="C563">
        <v>5</v>
      </c>
      <c r="D563">
        <v>0</v>
      </c>
      <c r="E563">
        <v>112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19.53</v>
      </c>
      <c r="R563">
        <v>7.68</v>
      </c>
      <c r="S563">
        <v>11.15</v>
      </c>
      <c r="T563">
        <v>11.3</v>
      </c>
      <c r="U563">
        <v>74.16</v>
      </c>
      <c r="V563">
        <v>38.58</v>
      </c>
      <c r="W563">
        <v>0.05</v>
      </c>
      <c r="X563">
        <v>0.35</v>
      </c>
      <c r="Y563">
        <v>16.600000000000001</v>
      </c>
      <c r="Z563">
        <v>13.48</v>
      </c>
      <c r="AA563">
        <v>218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1.75</v>
      </c>
      <c r="AL563">
        <v>0.27</v>
      </c>
      <c r="AM563">
        <v>0</v>
      </c>
    </row>
    <row r="564" spans="1:39" x14ac:dyDescent="0.25">
      <c r="A564">
        <v>1022</v>
      </c>
      <c r="B564" s="2">
        <v>1</v>
      </c>
      <c r="C564">
        <v>55</v>
      </c>
      <c r="D564">
        <v>1</v>
      </c>
      <c r="E564">
        <v>54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5.1654999999999998</v>
      </c>
      <c r="R564">
        <v>1.2877000000000001</v>
      </c>
      <c r="S564">
        <v>223.66</v>
      </c>
      <c r="T564">
        <v>13.445</v>
      </c>
      <c r="U564">
        <v>42.04</v>
      </c>
      <c r="V564">
        <v>6.6929999999999996</v>
      </c>
      <c r="W564">
        <v>0.17019999999999999</v>
      </c>
      <c r="X564">
        <v>0.54</v>
      </c>
      <c r="Y564">
        <v>6.09</v>
      </c>
      <c r="Z564">
        <v>1.4</v>
      </c>
      <c r="AA564">
        <v>209</v>
      </c>
      <c r="AB564">
        <v>1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3.0512000000000001</v>
      </c>
      <c r="AL564">
        <v>2.5</v>
      </c>
      <c r="AM564">
        <v>1</v>
      </c>
    </row>
    <row r="565" spans="1:39" x14ac:dyDescent="0.25">
      <c r="A565">
        <v>779</v>
      </c>
      <c r="B565" s="2">
        <v>1</v>
      </c>
      <c r="C565">
        <v>31</v>
      </c>
      <c r="D565">
        <v>1</v>
      </c>
      <c r="E565">
        <v>64</v>
      </c>
      <c r="F565">
        <v>1</v>
      </c>
      <c r="G565">
        <v>1</v>
      </c>
      <c r="H565">
        <v>1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1</v>
      </c>
      <c r="P565">
        <v>1</v>
      </c>
      <c r="Q565">
        <v>5.7740999999999998</v>
      </c>
      <c r="R565">
        <v>1.8169</v>
      </c>
      <c r="S565">
        <v>299.79000000000002</v>
      </c>
      <c r="T565">
        <v>16.059999999999999</v>
      </c>
      <c r="U565">
        <v>38.32</v>
      </c>
      <c r="V565">
        <v>0.93200000000000005</v>
      </c>
      <c r="W565">
        <v>0.51890000000000003</v>
      </c>
      <c r="X565">
        <v>0.79149999999999998</v>
      </c>
      <c r="Y565">
        <v>3.66</v>
      </c>
      <c r="Z565">
        <v>0.88719999999999999</v>
      </c>
      <c r="AA565">
        <v>173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0</v>
      </c>
      <c r="AJ565">
        <v>0</v>
      </c>
      <c r="AK565">
        <v>2.8908999999999998</v>
      </c>
      <c r="AL565">
        <v>4.3</v>
      </c>
      <c r="AM565">
        <v>0</v>
      </c>
    </row>
    <row r="566" spans="1:39" x14ac:dyDescent="0.25">
      <c r="A566">
        <v>25</v>
      </c>
      <c r="B566" s="2">
        <v>1</v>
      </c>
      <c r="C566">
        <v>67</v>
      </c>
      <c r="D566">
        <v>1</v>
      </c>
      <c r="E566">
        <v>95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5.5</v>
      </c>
      <c r="R566">
        <v>0.8</v>
      </c>
      <c r="S566">
        <v>178</v>
      </c>
      <c r="T566">
        <v>12.371</v>
      </c>
      <c r="U566">
        <v>56.92</v>
      </c>
      <c r="V566">
        <v>67.52</v>
      </c>
      <c r="W566">
        <v>0.79</v>
      </c>
      <c r="X566">
        <v>1.4372</v>
      </c>
      <c r="Y566">
        <v>5.52</v>
      </c>
      <c r="Z566">
        <v>1.323</v>
      </c>
      <c r="AA566">
        <v>265</v>
      </c>
      <c r="AB566">
        <v>1</v>
      </c>
      <c r="AC566">
        <v>0</v>
      </c>
      <c r="AD566">
        <v>1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1</v>
      </c>
      <c r="AK566">
        <v>3.44</v>
      </c>
      <c r="AL566">
        <v>2.63</v>
      </c>
      <c r="AM566">
        <v>1</v>
      </c>
    </row>
    <row r="567" spans="1:39" x14ac:dyDescent="0.25">
      <c r="A567">
        <v>435</v>
      </c>
      <c r="B567" s="2">
        <v>1</v>
      </c>
      <c r="C567">
        <v>10</v>
      </c>
      <c r="D567">
        <v>0</v>
      </c>
      <c r="E567">
        <v>94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5.31</v>
      </c>
      <c r="R567">
        <v>3.73</v>
      </c>
      <c r="S567">
        <v>330</v>
      </c>
      <c r="T567">
        <v>16.32</v>
      </c>
      <c r="U567">
        <v>60</v>
      </c>
      <c r="V567">
        <v>24.15</v>
      </c>
      <c r="W567">
        <v>8.5470000000000004E-2</v>
      </c>
      <c r="X567">
        <v>0.75619999999999998</v>
      </c>
      <c r="Y567">
        <v>7.3380000000000001</v>
      </c>
      <c r="Z567">
        <v>2.7909999999999999</v>
      </c>
      <c r="AA567">
        <v>236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1.6319999999999999</v>
      </c>
      <c r="AL567">
        <v>0.53</v>
      </c>
      <c r="AM567">
        <v>0</v>
      </c>
    </row>
    <row r="568" spans="1:39" x14ac:dyDescent="0.25">
      <c r="A568">
        <v>622</v>
      </c>
      <c r="B568" s="2">
        <v>1</v>
      </c>
      <c r="C568">
        <v>9</v>
      </c>
      <c r="D568">
        <v>0</v>
      </c>
      <c r="E568">
        <v>86</v>
      </c>
      <c r="F568">
        <v>0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19.11</v>
      </c>
      <c r="R568">
        <v>22.68</v>
      </c>
      <c r="S568">
        <v>280</v>
      </c>
      <c r="T568">
        <v>11.35</v>
      </c>
      <c r="U568">
        <v>101</v>
      </c>
      <c r="V568">
        <v>20.82</v>
      </c>
      <c r="W568">
        <v>0.14000000000000001</v>
      </c>
      <c r="X568">
        <v>0.23</v>
      </c>
      <c r="Y568">
        <v>5.8410000000000002</v>
      </c>
      <c r="Z568">
        <v>2.2709999999999999</v>
      </c>
      <c r="AA568">
        <v>337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2.4300000000000002</v>
      </c>
      <c r="AL568">
        <v>2.0499999999999998</v>
      </c>
      <c r="AM568">
        <v>0</v>
      </c>
    </row>
    <row r="569" spans="1:39" x14ac:dyDescent="0.25">
      <c r="A569">
        <v>710</v>
      </c>
      <c r="B569" s="2">
        <v>0</v>
      </c>
      <c r="C569">
        <v>56</v>
      </c>
      <c r="D569">
        <v>1</v>
      </c>
      <c r="E569">
        <v>95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1</v>
      </c>
      <c r="Q569">
        <v>5.0385</v>
      </c>
      <c r="R569">
        <v>1.234</v>
      </c>
      <c r="S569">
        <v>267.31</v>
      </c>
      <c r="T569">
        <v>16.75</v>
      </c>
      <c r="U569">
        <v>37.06</v>
      </c>
      <c r="V569">
        <v>7.0670000000000002</v>
      </c>
      <c r="W569">
        <v>0.19070000000000001</v>
      </c>
      <c r="X569">
        <v>0.67469999999999997</v>
      </c>
      <c r="Y569">
        <v>3.76</v>
      </c>
      <c r="Z569">
        <v>0.94</v>
      </c>
      <c r="AA569">
        <v>182</v>
      </c>
      <c r="AB569">
        <v>1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3.0004</v>
      </c>
      <c r="AL569">
        <v>3.51</v>
      </c>
      <c r="AM569">
        <v>1</v>
      </c>
    </row>
    <row r="570" spans="1:39" x14ac:dyDescent="0.25">
      <c r="A570">
        <v>251</v>
      </c>
      <c r="B570" s="2">
        <v>1</v>
      </c>
      <c r="C570">
        <v>40</v>
      </c>
      <c r="D570">
        <v>1</v>
      </c>
      <c r="E570">
        <v>106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7.36</v>
      </c>
      <c r="R570">
        <v>2</v>
      </c>
      <c r="S570">
        <v>355</v>
      </c>
      <c r="T570">
        <v>15</v>
      </c>
      <c r="U570">
        <v>155</v>
      </c>
      <c r="V570">
        <v>9.9</v>
      </c>
      <c r="W570">
        <v>7.0000000000000007E-2</v>
      </c>
      <c r="X570">
        <v>1.57</v>
      </c>
      <c r="Y570">
        <v>6.9821999999999997</v>
      </c>
      <c r="Z570">
        <v>2.4632000000000001</v>
      </c>
      <c r="AA570">
        <v>248</v>
      </c>
      <c r="AB570">
        <v>1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4.6399999999999997</v>
      </c>
      <c r="AL570">
        <v>1.95</v>
      </c>
      <c r="AM570">
        <v>1</v>
      </c>
    </row>
    <row r="571" spans="1:39" x14ac:dyDescent="0.25">
      <c r="A571">
        <v>37</v>
      </c>
      <c r="B571" s="2">
        <v>0</v>
      </c>
      <c r="C571">
        <v>56</v>
      </c>
      <c r="D571">
        <v>0</v>
      </c>
      <c r="E571">
        <v>77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5.5</v>
      </c>
      <c r="R571">
        <v>2.3199999999999998</v>
      </c>
      <c r="S571">
        <v>304</v>
      </c>
      <c r="T571">
        <v>12.3</v>
      </c>
      <c r="U571">
        <v>42.39</v>
      </c>
      <c r="V571">
        <v>10.551</v>
      </c>
      <c r="W571">
        <v>0.24</v>
      </c>
      <c r="X571">
        <v>0.1</v>
      </c>
      <c r="Y571">
        <v>5.9146000000000001</v>
      </c>
      <c r="Z571">
        <v>1.3703000000000001</v>
      </c>
      <c r="AA571">
        <v>171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2.0499999999999998</v>
      </c>
      <c r="AL571">
        <v>1.76</v>
      </c>
      <c r="AM571">
        <v>0</v>
      </c>
    </row>
    <row r="572" spans="1:39" x14ac:dyDescent="0.25">
      <c r="A572">
        <v>432</v>
      </c>
      <c r="B572" s="2">
        <v>1</v>
      </c>
      <c r="C572">
        <v>12</v>
      </c>
      <c r="D572">
        <v>0</v>
      </c>
      <c r="E572">
        <v>111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4.76</v>
      </c>
      <c r="R572">
        <v>3.6</v>
      </c>
      <c r="S572">
        <v>363</v>
      </c>
      <c r="T572">
        <v>21.62</v>
      </c>
      <c r="U572">
        <v>88</v>
      </c>
      <c r="V572">
        <v>21.18</v>
      </c>
      <c r="W572">
        <v>5.6050000000000003E-2</v>
      </c>
      <c r="X572">
        <v>0.56369999999999998</v>
      </c>
      <c r="Y572">
        <v>5.6239999999999997</v>
      </c>
      <c r="Z572">
        <v>3.0979999999999999</v>
      </c>
      <c r="AA572">
        <v>224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1.218</v>
      </c>
      <c r="AL572">
        <v>0.9</v>
      </c>
      <c r="AM572">
        <v>0</v>
      </c>
    </row>
    <row r="573" spans="1:39" x14ac:dyDescent="0.25">
      <c r="A573">
        <v>379</v>
      </c>
      <c r="B573" s="2">
        <v>1</v>
      </c>
      <c r="C573">
        <v>16</v>
      </c>
      <c r="D573">
        <v>0</v>
      </c>
      <c r="E573">
        <v>54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4.5</v>
      </c>
      <c r="R573">
        <v>1.54</v>
      </c>
      <c r="S573">
        <v>212</v>
      </c>
      <c r="T573">
        <v>14.3</v>
      </c>
      <c r="U573">
        <v>142</v>
      </c>
      <c r="V573">
        <v>29.12</v>
      </c>
      <c r="W573">
        <v>7.6300000000000007E-2</v>
      </c>
      <c r="X573">
        <v>0.17</v>
      </c>
      <c r="Y573">
        <v>4.2</v>
      </c>
      <c r="Z573">
        <v>2.1391</v>
      </c>
      <c r="AA573">
        <v>207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2.1</v>
      </c>
      <c r="AL573">
        <v>1.61</v>
      </c>
      <c r="AM573">
        <v>0</v>
      </c>
    </row>
    <row r="574" spans="1:39" x14ac:dyDescent="0.25">
      <c r="A574">
        <v>385</v>
      </c>
      <c r="B574" s="2">
        <v>0</v>
      </c>
      <c r="C574">
        <v>63</v>
      </c>
      <c r="D574">
        <v>1</v>
      </c>
      <c r="E574">
        <v>74</v>
      </c>
      <c r="F574">
        <v>0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5.22</v>
      </c>
      <c r="R574">
        <v>1.28</v>
      </c>
      <c r="S574">
        <v>367</v>
      </c>
      <c r="T574">
        <v>17.36</v>
      </c>
      <c r="U574">
        <v>47.68</v>
      </c>
      <c r="V574">
        <v>8.2530000000000001</v>
      </c>
      <c r="W574">
        <v>0.03</v>
      </c>
      <c r="X574">
        <v>1.65</v>
      </c>
      <c r="Y574">
        <v>3.13</v>
      </c>
      <c r="Z574">
        <v>1.55</v>
      </c>
      <c r="AA574">
        <v>149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2.64</v>
      </c>
      <c r="AL574">
        <v>1.95</v>
      </c>
      <c r="AM574">
        <v>1</v>
      </c>
    </row>
    <row r="575" spans="1:39" x14ac:dyDescent="0.25">
      <c r="A575">
        <v>204</v>
      </c>
      <c r="B575" s="2">
        <v>1</v>
      </c>
      <c r="C575">
        <v>45</v>
      </c>
      <c r="D575">
        <v>1</v>
      </c>
      <c r="E575">
        <v>110</v>
      </c>
      <c r="F575">
        <v>1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7.62</v>
      </c>
      <c r="R575">
        <v>2.65</v>
      </c>
      <c r="S575">
        <v>325</v>
      </c>
      <c r="T575">
        <v>13</v>
      </c>
      <c r="U575">
        <v>129</v>
      </c>
      <c r="V575">
        <v>9.9</v>
      </c>
      <c r="W575">
        <v>0.05</v>
      </c>
      <c r="X575">
        <v>1.22</v>
      </c>
      <c r="Y575">
        <v>7.2895000000000003</v>
      </c>
      <c r="Z575">
        <v>2.4074</v>
      </c>
      <c r="AA575">
        <v>244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4.8</v>
      </c>
      <c r="AL575">
        <v>2.39</v>
      </c>
      <c r="AM575">
        <v>1</v>
      </c>
    </row>
    <row r="576" spans="1:39" x14ac:dyDescent="0.25">
      <c r="A576">
        <v>105</v>
      </c>
      <c r="B576" s="2">
        <v>0</v>
      </c>
      <c r="C576">
        <v>4</v>
      </c>
      <c r="D576">
        <v>0</v>
      </c>
      <c r="E576">
        <v>107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17.3</v>
      </c>
      <c r="R576">
        <v>9.08</v>
      </c>
      <c r="S576">
        <v>10.07</v>
      </c>
      <c r="T576">
        <v>12</v>
      </c>
      <c r="U576">
        <v>80.260000000000005</v>
      </c>
      <c r="V576">
        <v>39.79</v>
      </c>
      <c r="W576">
        <v>0.02</v>
      </c>
      <c r="X576">
        <v>0.77</v>
      </c>
      <c r="Y576">
        <v>19.7</v>
      </c>
      <c r="Z576">
        <v>14.47</v>
      </c>
      <c r="AA576">
        <v>227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2.34</v>
      </c>
      <c r="AL576">
        <v>0.64</v>
      </c>
      <c r="AM576">
        <v>0</v>
      </c>
    </row>
    <row r="577" spans="1:39" x14ac:dyDescent="0.25">
      <c r="A577">
        <v>655</v>
      </c>
      <c r="B577" s="2">
        <v>1</v>
      </c>
      <c r="C577">
        <v>15</v>
      </c>
      <c r="D577">
        <v>0</v>
      </c>
      <c r="E577">
        <v>104</v>
      </c>
      <c r="F577">
        <v>0</v>
      </c>
      <c r="G577">
        <v>1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15.36</v>
      </c>
      <c r="R577">
        <v>27.12</v>
      </c>
      <c r="S577">
        <v>310</v>
      </c>
      <c r="T577">
        <v>16.97</v>
      </c>
      <c r="U577">
        <v>118</v>
      </c>
      <c r="V577">
        <v>20.53</v>
      </c>
      <c r="W577">
        <v>0.22</v>
      </c>
      <c r="X577">
        <v>0.56000000000000005</v>
      </c>
      <c r="Y577">
        <v>5.907</v>
      </c>
      <c r="Z577">
        <v>2.4340000000000002</v>
      </c>
      <c r="AA577">
        <v>371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2.34</v>
      </c>
      <c r="AL577">
        <v>1.92</v>
      </c>
      <c r="AM577">
        <v>0</v>
      </c>
    </row>
    <row r="578" spans="1:39" x14ac:dyDescent="0.25">
      <c r="A578">
        <v>31</v>
      </c>
      <c r="B578" s="2">
        <v>0</v>
      </c>
      <c r="C578">
        <v>58</v>
      </c>
      <c r="D578">
        <v>0</v>
      </c>
      <c r="E578">
        <v>78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4.8</v>
      </c>
      <c r="R578">
        <v>2.39</v>
      </c>
      <c r="S578">
        <v>273</v>
      </c>
      <c r="T578">
        <v>11.5</v>
      </c>
      <c r="U578">
        <v>41.31</v>
      </c>
      <c r="V578">
        <v>11.398</v>
      </c>
      <c r="W578">
        <v>0.44</v>
      </c>
      <c r="X578">
        <v>0.36</v>
      </c>
      <c r="Y578">
        <v>4.7290000000000001</v>
      </c>
      <c r="Z578">
        <v>1.6832</v>
      </c>
      <c r="AA578">
        <v>161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2.68</v>
      </c>
      <c r="AL578">
        <v>2.23</v>
      </c>
      <c r="AM578">
        <v>0</v>
      </c>
    </row>
    <row r="579" spans="1:39" x14ac:dyDescent="0.25">
      <c r="A579">
        <v>47</v>
      </c>
      <c r="B579" s="2">
        <v>0</v>
      </c>
      <c r="C579">
        <v>1</v>
      </c>
      <c r="D579">
        <v>0</v>
      </c>
      <c r="E579">
        <v>106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14.36</v>
      </c>
      <c r="R579">
        <v>8.2799999999999994</v>
      </c>
      <c r="S579">
        <v>11.39</v>
      </c>
      <c r="T579">
        <v>10.1</v>
      </c>
      <c r="U579">
        <v>75.849999999999994</v>
      </c>
      <c r="V579">
        <v>37.11</v>
      </c>
      <c r="W579">
        <v>0.11</v>
      </c>
      <c r="X579">
        <v>0.27</v>
      </c>
      <c r="Y579">
        <v>20.399999999999999</v>
      </c>
      <c r="Z579">
        <v>10.37</v>
      </c>
      <c r="AA579">
        <v>249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3.04</v>
      </c>
      <c r="AL579">
        <v>0.15</v>
      </c>
      <c r="AM579">
        <v>0</v>
      </c>
    </row>
    <row r="580" spans="1:39" x14ac:dyDescent="0.25">
      <c r="A580">
        <v>574</v>
      </c>
      <c r="B580" s="2">
        <v>0</v>
      </c>
      <c r="C580">
        <v>53</v>
      </c>
      <c r="D580">
        <v>1</v>
      </c>
      <c r="E580">
        <v>76</v>
      </c>
      <c r="F580">
        <v>0</v>
      </c>
      <c r="G580">
        <v>1</v>
      </c>
      <c r="H580">
        <v>1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4.8648999999999996</v>
      </c>
      <c r="R580">
        <v>1.6374</v>
      </c>
      <c r="S580">
        <v>268.10000000000002</v>
      </c>
      <c r="T580">
        <v>11.364000000000001</v>
      </c>
      <c r="U580">
        <v>36.18</v>
      </c>
      <c r="V580">
        <v>8.4290000000000003</v>
      </c>
      <c r="W580">
        <v>0.14990000000000001</v>
      </c>
      <c r="X580">
        <v>0.44109999999999999</v>
      </c>
      <c r="Y580">
        <v>5.2159000000000004</v>
      </c>
      <c r="Z580">
        <v>1.9522999999999999</v>
      </c>
      <c r="AA580">
        <v>244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2.5152000000000001</v>
      </c>
      <c r="AL580">
        <v>2.02</v>
      </c>
      <c r="AM580">
        <v>1</v>
      </c>
    </row>
    <row r="581" spans="1:39" x14ac:dyDescent="0.25">
      <c r="A581">
        <v>785</v>
      </c>
      <c r="B581" s="2">
        <v>1</v>
      </c>
      <c r="C581">
        <v>47</v>
      </c>
      <c r="D581">
        <v>1</v>
      </c>
      <c r="E581">
        <v>78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1</v>
      </c>
      <c r="P581">
        <v>1</v>
      </c>
      <c r="Q581">
        <v>5.9988000000000001</v>
      </c>
      <c r="R581">
        <v>1.7297</v>
      </c>
      <c r="S581">
        <v>235.23</v>
      </c>
      <c r="T581">
        <v>15.78</v>
      </c>
      <c r="U581">
        <v>31.46</v>
      </c>
      <c r="V581">
        <v>0.85</v>
      </c>
      <c r="W581">
        <v>0.51139999999999997</v>
      </c>
      <c r="X581">
        <v>0.72099999999999997</v>
      </c>
      <c r="Y581">
        <v>4.01</v>
      </c>
      <c r="Z581">
        <v>0.80630000000000002</v>
      </c>
      <c r="AA581">
        <v>184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0</v>
      </c>
      <c r="AJ581">
        <v>0</v>
      </c>
      <c r="AK581">
        <v>2.9502000000000002</v>
      </c>
      <c r="AL581">
        <v>3.07</v>
      </c>
      <c r="AM581">
        <v>0</v>
      </c>
    </row>
    <row r="582" spans="1:39" x14ac:dyDescent="0.25">
      <c r="A582">
        <v>88</v>
      </c>
      <c r="B582" s="2">
        <v>0</v>
      </c>
      <c r="C582">
        <v>9</v>
      </c>
      <c r="D582">
        <v>0</v>
      </c>
      <c r="E582">
        <v>113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14</v>
      </c>
      <c r="R582">
        <v>8.52</v>
      </c>
      <c r="S582">
        <v>11.96</v>
      </c>
      <c r="T582">
        <v>13.7</v>
      </c>
      <c r="U582">
        <v>77.209999999999994</v>
      </c>
      <c r="V582">
        <v>45.39</v>
      </c>
      <c r="W582">
        <v>0.05</v>
      </c>
      <c r="X582">
        <v>0.15</v>
      </c>
      <c r="Y582">
        <v>18</v>
      </c>
      <c r="Z582">
        <v>12.05</v>
      </c>
      <c r="AA582">
        <v>254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2.52</v>
      </c>
      <c r="AL582">
        <v>0.13</v>
      </c>
      <c r="AM582">
        <v>0</v>
      </c>
    </row>
    <row r="583" spans="1:39" x14ac:dyDescent="0.25">
      <c r="A583">
        <v>441</v>
      </c>
      <c r="B583" s="2">
        <v>1</v>
      </c>
      <c r="C583">
        <v>12</v>
      </c>
      <c r="D583">
        <v>0</v>
      </c>
      <c r="E583">
        <v>106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5.14</v>
      </c>
      <c r="R583">
        <v>3.45</v>
      </c>
      <c r="S583">
        <v>362</v>
      </c>
      <c r="T583">
        <v>21.85</v>
      </c>
      <c r="U583">
        <v>68</v>
      </c>
      <c r="V583">
        <v>23.62</v>
      </c>
      <c r="W583">
        <v>6.973E-2</v>
      </c>
      <c r="X583">
        <v>0.52429999999999999</v>
      </c>
      <c r="Y583">
        <v>6.7939999999999996</v>
      </c>
      <c r="Z583">
        <v>1.734</v>
      </c>
      <c r="AA583">
        <v>215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1.407</v>
      </c>
      <c r="AL583">
        <v>0.44</v>
      </c>
      <c r="AM583">
        <v>0</v>
      </c>
    </row>
    <row r="584" spans="1:39" x14ac:dyDescent="0.25">
      <c r="A584">
        <v>131</v>
      </c>
      <c r="B584" s="2">
        <v>0</v>
      </c>
      <c r="C584">
        <v>5</v>
      </c>
      <c r="D584">
        <v>0</v>
      </c>
      <c r="E584">
        <v>110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12.02</v>
      </c>
      <c r="R584">
        <v>8.5500000000000007</v>
      </c>
      <c r="S584">
        <v>12.23</v>
      </c>
      <c r="T584">
        <v>13.4</v>
      </c>
      <c r="U584">
        <v>73.180000000000007</v>
      </c>
      <c r="V584">
        <v>45.21</v>
      </c>
      <c r="W584">
        <v>0.03</v>
      </c>
      <c r="X584">
        <v>0.3</v>
      </c>
      <c r="Y584">
        <v>13.1</v>
      </c>
      <c r="Z584">
        <v>11.81</v>
      </c>
      <c r="AA584">
        <v>235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2.96</v>
      </c>
      <c r="AL584">
        <v>0.76</v>
      </c>
      <c r="AM584">
        <v>0</v>
      </c>
    </row>
    <row r="585" spans="1:39" x14ac:dyDescent="0.25">
      <c r="A585">
        <v>399</v>
      </c>
      <c r="B585" s="2">
        <v>0</v>
      </c>
      <c r="C585">
        <v>67</v>
      </c>
      <c r="D585">
        <v>1</v>
      </c>
      <c r="E585">
        <v>81</v>
      </c>
      <c r="F585">
        <v>0</v>
      </c>
      <c r="G585">
        <v>1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4.12</v>
      </c>
      <c r="R585">
        <v>2.2799999999999998</v>
      </c>
      <c r="S585">
        <v>387</v>
      </c>
      <c r="T585">
        <v>17.2</v>
      </c>
      <c r="U585">
        <v>48.61</v>
      </c>
      <c r="V585">
        <v>8.5630000000000006</v>
      </c>
      <c r="W585">
        <v>0.03</v>
      </c>
      <c r="X585">
        <v>1.74</v>
      </c>
      <c r="Y585">
        <v>5.5</v>
      </c>
      <c r="Z585">
        <v>1.93</v>
      </c>
      <c r="AA585">
        <v>215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2.74</v>
      </c>
      <c r="AL585">
        <v>2.19</v>
      </c>
      <c r="AM585">
        <v>1</v>
      </c>
    </row>
    <row r="586" spans="1:39" x14ac:dyDescent="0.25">
      <c r="A586">
        <v>185</v>
      </c>
      <c r="B586" s="2">
        <v>1</v>
      </c>
      <c r="C586">
        <v>65</v>
      </c>
      <c r="D586">
        <v>0</v>
      </c>
      <c r="E586">
        <v>89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8</v>
      </c>
      <c r="R586">
        <v>1.75</v>
      </c>
      <c r="S586">
        <v>220</v>
      </c>
      <c r="T586">
        <v>13.6</v>
      </c>
      <c r="U586">
        <v>75</v>
      </c>
      <c r="V586">
        <v>14.9</v>
      </c>
      <c r="W586">
        <v>0.3</v>
      </c>
      <c r="X586">
        <v>0.95</v>
      </c>
      <c r="Y586">
        <v>4.4400000000000004</v>
      </c>
      <c r="Z586">
        <v>1.1599999999999999</v>
      </c>
      <c r="AA586">
        <v>161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4.5999999999999996</v>
      </c>
      <c r="AL586">
        <v>4.72</v>
      </c>
      <c r="AM586">
        <v>1</v>
      </c>
    </row>
    <row r="587" spans="1:39" x14ac:dyDescent="0.25">
      <c r="A587">
        <v>400</v>
      </c>
      <c r="B587" s="2">
        <v>0</v>
      </c>
      <c r="C587">
        <v>65</v>
      </c>
      <c r="D587">
        <v>1</v>
      </c>
      <c r="E587">
        <v>79</v>
      </c>
      <c r="F587">
        <v>0</v>
      </c>
      <c r="G587">
        <v>1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5.38</v>
      </c>
      <c r="R587">
        <v>2.16</v>
      </c>
      <c r="S587">
        <v>335</v>
      </c>
      <c r="T587">
        <v>13.01</v>
      </c>
      <c r="U587">
        <v>44.91</v>
      </c>
      <c r="V587">
        <v>8.4019999999999992</v>
      </c>
      <c r="W587">
        <v>0.1</v>
      </c>
      <c r="X587">
        <v>1.63</v>
      </c>
      <c r="Y587">
        <v>3.33</v>
      </c>
      <c r="Z587">
        <v>1.38</v>
      </c>
      <c r="AA587">
        <v>161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2.89</v>
      </c>
      <c r="AL587">
        <v>1.37</v>
      </c>
      <c r="AM587">
        <v>1</v>
      </c>
    </row>
    <row r="588" spans="1:39" x14ac:dyDescent="0.25">
      <c r="A588">
        <v>276</v>
      </c>
      <c r="B588" s="2">
        <v>1</v>
      </c>
      <c r="C588">
        <v>44</v>
      </c>
      <c r="D588">
        <v>1</v>
      </c>
      <c r="E588">
        <v>113</v>
      </c>
      <c r="F588">
        <v>1</v>
      </c>
      <c r="G588">
        <v>1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7.35</v>
      </c>
      <c r="R588">
        <v>2.29</v>
      </c>
      <c r="S588">
        <v>332</v>
      </c>
      <c r="T588">
        <v>17</v>
      </c>
      <c r="U588">
        <v>146</v>
      </c>
      <c r="V588">
        <v>9.5</v>
      </c>
      <c r="W588">
        <v>0.01</v>
      </c>
      <c r="X588">
        <v>1.49</v>
      </c>
      <c r="Y588">
        <v>7.5922999999999998</v>
      </c>
      <c r="Z588">
        <v>2.2412000000000001</v>
      </c>
      <c r="AA588">
        <v>238</v>
      </c>
      <c r="AB588">
        <v>1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4.91</v>
      </c>
      <c r="AL588">
        <v>1.89</v>
      </c>
      <c r="AM588">
        <v>1</v>
      </c>
    </row>
    <row r="589" spans="1:39" x14ac:dyDescent="0.25">
      <c r="A589">
        <v>988</v>
      </c>
      <c r="B589" s="2">
        <v>1</v>
      </c>
      <c r="C589">
        <v>60</v>
      </c>
      <c r="D589">
        <v>1</v>
      </c>
      <c r="E589">
        <v>115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8.1999999999999993</v>
      </c>
      <c r="R589">
        <v>1.2</v>
      </c>
      <c r="S589">
        <v>129</v>
      </c>
      <c r="T589">
        <v>17.5</v>
      </c>
      <c r="U589">
        <v>41.38</v>
      </c>
      <c r="V589">
        <v>7.5890000000000004</v>
      </c>
      <c r="W589">
        <v>0.45</v>
      </c>
      <c r="X589">
        <v>0.99</v>
      </c>
      <c r="Y589">
        <v>16.3</v>
      </c>
      <c r="Z589">
        <v>2.44</v>
      </c>
      <c r="AA589">
        <v>208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5.61</v>
      </c>
      <c r="AL589">
        <v>2.11</v>
      </c>
      <c r="AM589">
        <v>1</v>
      </c>
    </row>
    <row r="590" spans="1:39" x14ac:dyDescent="0.25">
      <c r="A590">
        <v>806</v>
      </c>
      <c r="B590" s="2">
        <v>1</v>
      </c>
      <c r="C590">
        <v>53</v>
      </c>
      <c r="D590">
        <v>1</v>
      </c>
      <c r="E590">
        <v>69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1</v>
      </c>
      <c r="P590">
        <v>1</v>
      </c>
      <c r="Q590">
        <v>5.7607999999999997</v>
      </c>
      <c r="R590">
        <v>1.5996999999999999</v>
      </c>
      <c r="S590">
        <v>227.28</v>
      </c>
      <c r="T590">
        <v>17.920000000000002</v>
      </c>
      <c r="U590">
        <v>27.03</v>
      </c>
      <c r="V590">
        <v>0.79039999999999999</v>
      </c>
      <c r="W590">
        <v>0.53239999999999998</v>
      </c>
      <c r="X590">
        <v>0.69199999999999995</v>
      </c>
      <c r="Y590">
        <v>3.8</v>
      </c>
      <c r="Z590">
        <v>0.94889999999999997</v>
      </c>
      <c r="AA590">
        <v>188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</v>
      </c>
      <c r="AI590">
        <v>0</v>
      </c>
      <c r="AJ590">
        <v>0</v>
      </c>
      <c r="AK590">
        <v>2.9811000000000001</v>
      </c>
      <c r="AL590">
        <v>3.96</v>
      </c>
      <c r="AM590">
        <v>0</v>
      </c>
    </row>
    <row r="591" spans="1:39" x14ac:dyDescent="0.25">
      <c r="A591">
        <v>312</v>
      </c>
      <c r="B591" s="2">
        <v>1</v>
      </c>
      <c r="C591">
        <v>18</v>
      </c>
      <c r="D591">
        <v>0</v>
      </c>
      <c r="E591">
        <v>78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5.0999999999999996</v>
      </c>
      <c r="R591">
        <v>1.71</v>
      </c>
      <c r="S591">
        <v>261</v>
      </c>
      <c r="T591">
        <v>20.2</v>
      </c>
      <c r="U591">
        <v>87</v>
      </c>
      <c r="V591">
        <v>27.69</v>
      </c>
      <c r="W591">
        <v>8.5900000000000004E-2</v>
      </c>
      <c r="X591">
        <v>0.37</v>
      </c>
      <c r="Y591">
        <v>4.3</v>
      </c>
      <c r="Z591">
        <v>2.2504</v>
      </c>
      <c r="AA591">
        <v>200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2.33</v>
      </c>
      <c r="AL591">
        <v>1.5</v>
      </c>
      <c r="AM591">
        <v>0</v>
      </c>
    </row>
    <row r="592" spans="1:39" x14ac:dyDescent="0.25">
      <c r="A592">
        <v>22</v>
      </c>
      <c r="B592" s="2">
        <v>1</v>
      </c>
      <c r="C592">
        <v>80</v>
      </c>
      <c r="D592">
        <v>1</v>
      </c>
      <c r="E592">
        <v>94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4.3</v>
      </c>
      <c r="R592">
        <v>0.77</v>
      </c>
      <c r="S592">
        <v>164</v>
      </c>
      <c r="T592">
        <v>12.4</v>
      </c>
      <c r="U592">
        <v>57.12</v>
      </c>
      <c r="V592">
        <v>77.62</v>
      </c>
      <c r="W592">
        <v>0.37</v>
      </c>
      <c r="X592">
        <v>1.2289000000000001</v>
      </c>
      <c r="Y592">
        <v>5.18</v>
      </c>
      <c r="Z592">
        <v>1.292</v>
      </c>
      <c r="AA592">
        <v>270</v>
      </c>
      <c r="AB592">
        <v>1</v>
      </c>
      <c r="AC592">
        <v>0</v>
      </c>
      <c r="AD592">
        <v>1</v>
      </c>
      <c r="AE592">
        <v>0</v>
      </c>
      <c r="AF592">
        <v>1</v>
      </c>
      <c r="AG592">
        <v>0</v>
      </c>
      <c r="AH592">
        <v>0</v>
      </c>
      <c r="AI592">
        <v>0</v>
      </c>
      <c r="AJ592">
        <v>1</v>
      </c>
      <c r="AK592">
        <v>3.42</v>
      </c>
      <c r="AL592">
        <v>2.63</v>
      </c>
      <c r="AM592">
        <v>1</v>
      </c>
    </row>
    <row r="593" spans="1:39" x14ac:dyDescent="0.25">
      <c r="A593">
        <v>519</v>
      </c>
      <c r="B593" s="2">
        <v>0</v>
      </c>
      <c r="C593">
        <v>49</v>
      </c>
      <c r="D593">
        <v>1</v>
      </c>
      <c r="E593">
        <v>71</v>
      </c>
      <c r="F593">
        <v>0</v>
      </c>
      <c r="G593">
        <v>1</v>
      </c>
      <c r="H593">
        <v>1</v>
      </c>
      <c r="I593">
        <v>1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4.8314000000000004</v>
      </c>
      <c r="R593">
        <v>1.9257</v>
      </c>
      <c r="S593">
        <v>228</v>
      </c>
      <c r="T593">
        <v>11.936</v>
      </c>
      <c r="U593">
        <v>33.96</v>
      </c>
      <c r="V593">
        <v>8.5850000000000009</v>
      </c>
      <c r="W593">
        <v>0.11600000000000001</v>
      </c>
      <c r="X593">
        <v>0.54459999999999997</v>
      </c>
      <c r="Y593">
        <v>5.2557</v>
      </c>
      <c r="Z593">
        <v>2.3978000000000002</v>
      </c>
      <c r="AA593">
        <v>178</v>
      </c>
      <c r="AB593">
        <v>0</v>
      </c>
      <c r="AC593">
        <v>0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2.8140000000000001</v>
      </c>
      <c r="AL593">
        <v>3.16</v>
      </c>
      <c r="AM593">
        <v>1</v>
      </c>
    </row>
    <row r="594" spans="1:39" x14ac:dyDescent="0.25">
      <c r="A594">
        <v>180</v>
      </c>
      <c r="B594" s="2">
        <v>0</v>
      </c>
      <c r="C594">
        <v>10</v>
      </c>
      <c r="D594">
        <v>0</v>
      </c>
      <c r="E594">
        <v>100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14.59</v>
      </c>
      <c r="R594">
        <v>8.98</v>
      </c>
      <c r="S594">
        <v>10.72</v>
      </c>
      <c r="T594">
        <v>14.7</v>
      </c>
      <c r="U594">
        <v>80.47</v>
      </c>
      <c r="V594">
        <v>42.62</v>
      </c>
      <c r="W594">
        <v>0.08</v>
      </c>
      <c r="X594">
        <v>0.19</v>
      </c>
      <c r="Y594">
        <v>15.6</v>
      </c>
      <c r="Z594">
        <v>10.23</v>
      </c>
      <c r="AA594">
        <v>271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3.22</v>
      </c>
      <c r="AL594">
        <v>0.2</v>
      </c>
      <c r="AM594">
        <v>0</v>
      </c>
    </row>
    <row r="595" spans="1:39" x14ac:dyDescent="0.25">
      <c r="A595">
        <v>147</v>
      </c>
      <c r="B595" s="2">
        <v>0</v>
      </c>
      <c r="C595">
        <v>6</v>
      </c>
      <c r="D595">
        <v>0</v>
      </c>
      <c r="E595">
        <v>110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11.38</v>
      </c>
      <c r="R595">
        <v>7.61</v>
      </c>
      <c r="S595">
        <v>12.12</v>
      </c>
      <c r="T595">
        <v>11</v>
      </c>
      <c r="U595">
        <v>77.31</v>
      </c>
      <c r="V595">
        <v>36.299999999999997</v>
      </c>
      <c r="W595">
        <v>0.04</v>
      </c>
      <c r="X595">
        <v>0.26</v>
      </c>
      <c r="Y595">
        <v>12.2</v>
      </c>
      <c r="Z595">
        <v>11.63</v>
      </c>
      <c r="AA595">
        <v>210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2.04</v>
      </c>
      <c r="AL595">
        <v>7.0000000000000007E-2</v>
      </c>
      <c r="AM595">
        <v>0</v>
      </c>
    </row>
    <row r="596" spans="1:39" x14ac:dyDescent="0.25">
      <c r="A596">
        <v>771</v>
      </c>
      <c r="B596" s="2">
        <v>1</v>
      </c>
      <c r="C596">
        <v>51</v>
      </c>
      <c r="D596">
        <v>1</v>
      </c>
      <c r="E596">
        <v>74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1</v>
      </c>
      <c r="P596">
        <v>1</v>
      </c>
      <c r="Q596">
        <v>5.2435</v>
      </c>
      <c r="R596">
        <v>1.8734999999999999</v>
      </c>
      <c r="S596">
        <v>232</v>
      </c>
      <c r="T596">
        <v>17.77</v>
      </c>
      <c r="U596">
        <v>28.84</v>
      </c>
      <c r="V596">
        <v>0.91110000000000002</v>
      </c>
      <c r="W596">
        <v>0.52190000000000003</v>
      </c>
      <c r="X596">
        <v>0.71099999999999997</v>
      </c>
      <c r="Y596">
        <v>3.88</v>
      </c>
      <c r="Z596">
        <v>0.90559999999999996</v>
      </c>
      <c r="AA596">
        <v>151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0</v>
      </c>
      <c r="AJ596">
        <v>0</v>
      </c>
      <c r="AK596">
        <v>2.6223000000000001</v>
      </c>
      <c r="AL596">
        <v>3.91</v>
      </c>
      <c r="AM596">
        <v>0</v>
      </c>
    </row>
    <row r="597" spans="1:39" x14ac:dyDescent="0.25">
      <c r="A597">
        <v>398</v>
      </c>
      <c r="B597" s="2">
        <v>0</v>
      </c>
      <c r="C597">
        <v>52</v>
      </c>
      <c r="D597">
        <v>1</v>
      </c>
      <c r="E597">
        <v>89</v>
      </c>
      <c r="F597">
        <v>0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4.12</v>
      </c>
      <c r="R597">
        <v>2.46</v>
      </c>
      <c r="S597">
        <v>390</v>
      </c>
      <c r="T597">
        <v>19.09</v>
      </c>
      <c r="U597">
        <v>42.21</v>
      </c>
      <c r="V597">
        <v>8.484</v>
      </c>
      <c r="W597">
        <v>0.01</v>
      </c>
      <c r="X597">
        <v>1.5</v>
      </c>
      <c r="Y597">
        <v>4.9400000000000004</v>
      </c>
      <c r="Z597">
        <v>1.08</v>
      </c>
      <c r="AA597">
        <v>156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3.07</v>
      </c>
      <c r="AL597">
        <v>1.05</v>
      </c>
      <c r="AM597">
        <v>1</v>
      </c>
    </row>
    <row r="598" spans="1:39" x14ac:dyDescent="0.25">
      <c r="A598">
        <v>68</v>
      </c>
      <c r="B598" s="2">
        <v>0</v>
      </c>
      <c r="C598">
        <v>3</v>
      </c>
      <c r="D598">
        <v>0</v>
      </c>
      <c r="E598">
        <v>105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15.92</v>
      </c>
      <c r="R598">
        <v>7.69</v>
      </c>
      <c r="S598">
        <v>10.01</v>
      </c>
      <c r="T598">
        <v>19.600000000000001</v>
      </c>
      <c r="U598">
        <v>76.81</v>
      </c>
      <c r="V598">
        <v>45.63</v>
      </c>
      <c r="W598">
        <v>0.04</v>
      </c>
      <c r="X598">
        <v>0.38</v>
      </c>
      <c r="Y598">
        <v>19.3</v>
      </c>
      <c r="Z598">
        <v>11.23</v>
      </c>
      <c r="AA598">
        <v>220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3.2</v>
      </c>
      <c r="AL598">
        <v>0.14000000000000001</v>
      </c>
      <c r="AM598">
        <v>0</v>
      </c>
    </row>
    <row r="599" spans="1:39" x14ac:dyDescent="0.25">
      <c r="A599">
        <v>722</v>
      </c>
      <c r="B599" s="2">
        <v>0</v>
      </c>
      <c r="C599">
        <v>67</v>
      </c>
      <c r="D599">
        <v>1</v>
      </c>
      <c r="E599">
        <v>94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0</v>
      </c>
      <c r="P599">
        <v>1</v>
      </c>
      <c r="Q599">
        <v>5.7356999999999996</v>
      </c>
      <c r="R599">
        <v>1.135</v>
      </c>
      <c r="S599">
        <v>235.36</v>
      </c>
      <c r="T599">
        <v>18.123000000000001</v>
      </c>
      <c r="U599">
        <v>31.18</v>
      </c>
      <c r="V599">
        <v>8.1630000000000003</v>
      </c>
      <c r="W599">
        <v>0.1668</v>
      </c>
      <c r="X599">
        <v>0.85719999999999996</v>
      </c>
      <c r="Y599">
        <v>3.06</v>
      </c>
      <c r="Z599">
        <v>0.6</v>
      </c>
      <c r="AA599">
        <v>163</v>
      </c>
      <c r="AB599">
        <v>1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2.6116999999999999</v>
      </c>
      <c r="AL599">
        <v>4.6100000000000003</v>
      </c>
      <c r="AM599">
        <v>1</v>
      </c>
    </row>
    <row r="600" spans="1:39" x14ac:dyDescent="0.25">
      <c r="A600">
        <v>194</v>
      </c>
      <c r="B600" s="2">
        <v>1</v>
      </c>
      <c r="C600">
        <v>50</v>
      </c>
      <c r="D600">
        <v>0</v>
      </c>
      <c r="E600">
        <v>98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7.3</v>
      </c>
      <c r="R600">
        <v>1.6</v>
      </c>
      <c r="S600">
        <v>219</v>
      </c>
      <c r="T600">
        <v>14.3</v>
      </c>
      <c r="U600">
        <v>86</v>
      </c>
      <c r="V600">
        <v>14.8</v>
      </c>
      <c r="W600">
        <v>0.21</v>
      </c>
      <c r="X600">
        <v>0.93</v>
      </c>
      <c r="Y600">
        <v>4.3499999999999996</v>
      </c>
      <c r="Z600">
        <v>1.07</v>
      </c>
      <c r="AA600">
        <v>160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4</v>
      </c>
      <c r="AL600">
        <v>4.63</v>
      </c>
      <c r="AM600">
        <v>1</v>
      </c>
    </row>
    <row r="601" spans="1:39" x14ac:dyDescent="0.25">
      <c r="A601">
        <v>800</v>
      </c>
      <c r="B601" s="2">
        <v>1</v>
      </c>
      <c r="C601">
        <v>46</v>
      </c>
      <c r="D601">
        <v>1</v>
      </c>
      <c r="E601">
        <v>71</v>
      </c>
      <c r="F601">
        <v>1</v>
      </c>
      <c r="G601">
        <v>1</v>
      </c>
      <c r="H601">
        <v>1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1</v>
      </c>
      <c r="P601">
        <v>1</v>
      </c>
      <c r="Q601">
        <v>5.2232000000000003</v>
      </c>
      <c r="R601">
        <v>1.9293</v>
      </c>
      <c r="S601">
        <v>246.57</v>
      </c>
      <c r="T601">
        <v>11.02</v>
      </c>
      <c r="U601">
        <v>33.18</v>
      </c>
      <c r="V601">
        <v>0.86150000000000004</v>
      </c>
      <c r="W601">
        <v>0.49309999999999998</v>
      </c>
      <c r="X601">
        <v>0.77029999999999998</v>
      </c>
      <c r="Y601">
        <v>3.52</v>
      </c>
      <c r="Z601">
        <v>0.84389999999999998</v>
      </c>
      <c r="AA601">
        <v>154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</v>
      </c>
      <c r="AI601">
        <v>0</v>
      </c>
      <c r="AJ601">
        <v>0</v>
      </c>
      <c r="AK601">
        <v>2.8774999999999999</v>
      </c>
      <c r="AL601">
        <v>3.2</v>
      </c>
      <c r="AM601">
        <v>0</v>
      </c>
    </row>
    <row r="602" spans="1:39" x14ac:dyDescent="0.25">
      <c r="A602">
        <v>815</v>
      </c>
      <c r="B602" s="2">
        <v>1</v>
      </c>
      <c r="C602">
        <v>47</v>
      </c>
      <c r="D602">
        <v>1</v>
      </c>
      <c r="E602">
        <v>76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1</v>
      </c>
      <c r="P602">
        <v>1</v>
      </c>
      <c r="Q602">
        <v>4.7748999999999997</v>
      </c>
      <c r="R602">
        <v>1.9624999999999999</v>
      </c>
      <c r="S602">
        <v>253.63</v>
      </c>
      <c r="T602">
        <v>12.02</v>
      </c>
      <c r="U602">
        <v>29.02</v>
      </c>
      <c r="V602">
        <v>0.88060000000000005</v>
      </c>
      <c r="W602">
        <v>0.54200000000000004</v>
      </c>
      <c r="X602">
        <v>0.80059999999999998</v>
      </c>
      <c r="Y602">
        <v>3.63</v>
      </c>
      <c r="Z602">
        <v>0.79969999999999997</v>
      </c>
      <c r="AA602">
        <v>157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1</v>
      </c>
      <c r="AI602">
        <v>0</v>
      </c>
      <c r="AJ602">
        <v>0</v>
      </c>
      <c r="AK602">
        <v>2.5226000000000002</v>
      </c>
      <c r="AL602">
        <v>3.99</v>
      </c>
      <c r="AM602">
        <v>0</v>
      </c>
    </row>
    <row r="603" spans="1:39" x14ac:dyDescent="0.25">
      <c r="A603">
        <v>866</v>
      </c>
      <c r="B603" s="2">
        <v>1</v>
      </c>
      <c r="C603">
        <v>36</v>
      </c>
      <c r="D603">
        <v>1</v>
      </c>
      <c r="E603">
        <v>61</v>
      </c>
      <c r="F603">
        <v>1</v>
      </c>
      <c r="G603">
        <v>1</v>
      </c>
      <c r="H603">
        <v>1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1</v>
      </c>
      <c r="P603">
        <v>1</v>
      </c>
      <c r="Q603">
        <v>5.6365999999999996</v>
      </c>
      <c r="R603">
        <v>1.7188000000000001</v>
      </c>
      <c r="S603">
        <v>278.11</v>
      </c>
      <c r="T603">
        <v>18.420000000000002</v>
      </c>
      <c r="U603">
        <v>38.72</v>
      </c>
      <c r="V603">
        <v>0.93920000000000003</v>
      </c>
      <c r="W603">
        <v>0.50070000000000003</v>
      </c>
      <c r="X603">
        <v>0.78320000000000001</v>
      </c>
      <c r="Y603">
        <v>3.62</v>
      </c>
      <c r="Z603">
        <v>0.90149999999999997</v>
      </c>
      <c r="AA603">
        <v>200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1</v>
      </c>
      <c r="AI603">
        <v>0</v>
      </c>
      <c r="AJ603">
        <v>0</v>
      </c>
      <c r="AK603">
        <v>2.641</v>
      </c>
      <c r="AL603">
        <v>4.13</v>
      </c>
      <c r="AM603">
        <v>0</v>
      </c>
    </row>
    <row r="604" spans="1:39" x14ac:dyDescent="0.25">
      <c r="A604">
        <v>83</v>
      </c>
      <c r="B604" s="2">
        <v>0</v>
      </c>
      <c r="C604">
        <v>3</v>
      </c>
      <c r="D604">
        <v>0</v>
      </c>
      <c r="E604">
        <v>103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17.510000000000002</v>
      </c>
      <c r="R604">
        <v>7.53</v>
      </c>
      <c r="S604">
        <v>10.44</v>
      </c>
      <c r="T604">
        <v>14.8</v>
      </c>
      <c r="U604">
        <v>70.459999999999994</v>
      </c>
      <c r="V604">
        <v>45.24</v>
      </c>
      <c r="W604">
        <v>0.05</v>
      </c>
      <c r="X604">
        <v>0.28000000000000003</v>
      </c>
      <c r="Y604">
        <v>19.2</v>
      </c>
      <c r="Z604">
        <v>12.79</v>
      </c>
      <c r="AA604">
        <v>270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2.5099999999999998</v>
      </c>
      <c r="AL604">
        <v>0.67</v>
      </c>
      <c r="AM604">
        <v>0</v>
      </c>
    </row>
    <row r="605" spans="1:39" x14ac:dyDescent="0.25">
      <c r="A605">
        <v>877</v>
      </c>
      <c r="B605" s="2">
        <v>1</v>
      </c>
      <c r="C605">
        <v>55</v>
      </c>
      <c r="D605">
        <v>1</v>
      </c>
      <c r="E605">
        <v>73</v>
      </c>
      <c r="F605">
        <v>1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1</v>
      </c>
      <c r="P605">
        <v>1</v>
      </c>
      <c r="Q605">
        <v>5.6797000000000004</v>
      </c>
      <c r="R605">
        <v>1.5725</v>
      </c>
      <c r="S605">
        <v>277.60000000000002</v>
      </c>
      <c r="T605">
        <v>18.510000000000002</v>
      </c>
      <c r="U605">
        <v>36.869999999999997</v>
      </c>
      <c r="V605">
        <v>0.83240000000000003</v>
      </c>
      <c r="W605">
        <v>0.49180000000000001</v>
      </c>
      <c r="X605">
        <v>0.78810000000000002</v>
      </c>
      <c r="Y605">
        <v>3.89</v>
      </c>
      <c r="Z605">
        <v>0.86760000000000004</v>
      </c>
      <c r="AA605">
        <v>169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</v>
      </c>
      <c r="AI605">
        <v>0</v>
      </c>
      <c r="AJ605">
        <v>0</v>
      </c>
      <c r="AK605">
        <v>2.8843000000000001</v>
      </c>
      <c r="AL605">
        <v>3.98</v>
      </c>
      <c r="AM605">
        <v>0</v>
      </c>
    </row>
    <row r="606" spans="1:39" x14ac:dyDescent="0.25">
      <c r="A606">
        <v>140</v>
      </c>
      <c r="B606" s="2">
        <v>0</v>
      </c>
      <c r="C606">
        <v>5</v>
      </c>
      <c r="D606">
        <v>0</v>
      </c>
      <c r="E606">
        <v>112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14.56</v>
      </c>
      <c r="R606">
        <v>8.83</v>
      </c>
      <c r="S606">
        <v>10.72</v>
      </c>
      <c r="T606">
        <v>13.6</v>
      </c>
      <c r="U606">
        <v>71.58</v>
      </c>
      <c r="V606">
        <v>42.11</v>
      </c>
      <c r="W606">
        <v>0.22</v>
      </c>
      <c r="X606">
        <v>0.12</v>
      </c>
      <c r="Y606">
        <v>11.7</v>
      </c>
      <c r="Z606">
        <v>14.32</v>
      </c>
      <c r="AA606">
        <v>209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1.64</v>
      </c>
      <c r="AL606">
        <v>0.71</v>
      </c>
      <c r="AM606">
        <v>0</v>
      </c>
    </row>
    <row r="607" spans="1:39" x14ac:dyDescent="0.25">
      <c r="A607">
        <v>456</v>
      </c>
      <c r="B607" s="2">
        <v>1</v>
      </c>
      <c r="C607">
        <v>52</v>
      </c>
      <c r="D607">
        <v>1</v>
      </c>
      <c r="E607">
        <v>73</v>
      </c>
      <c r="F607">
        <v>1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3.88</v>
      </c>
      <c r="R607">
        <v>2.02</v>
      </c>
      <c r="S607">
        <v>211</v>
      </c>
      <c r="T607">
        <v>10.31</v>
      </c>
      <c r="U607">
        <v>33</v>
      </c>
      <c r="V607">
        <v>8.8420000000000005</v>
      </c>
      <c r="W607">
        <v>0.16700000000000001</v>
      </c>
      <c r="X607">
        <v>0.41</v>
      </c>
      <c r="Y607">
        <v>2.88</v>
      </c>
      <c r="Z607">
        <v>0.54</v>
      </c>
      <c r="AA607">
        <v>207</v>
      </c>
      <c r="AB607">
        <v>1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1.89</v>
      </c>
      <c r="AL607">
        <v>2.75</v>
      </c>
      <c r="AM607">
        <v>1</v>
      </c>
    </row>
    <row r="608" spans="1:39" x14ac:dyDescent="0.25">
      <c r="A608">
        <v>762</v>
      </c>
      <c r="B608" s="2">
        <v>1</v>
      </c>
      <c r="C608">
        <v>43</v>
      </c>
      <c r="D608">
        <v>1</v>
      </c>
      <c r="E608">
        <v>70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1</v>
      </c>
      <c r="P608">
        <v>1</v>
      </c>
      <c r="Q608">
        <v>5.1268000000000002</v>
      </c>
      <c r="R608">
        <v>1.8476999999999999</v>
      </c>
      <c r="S608">
        <v>274.48</v>
      </c>
      <c r="T608">
        <v>14.87</v>
      </c>
      <c r="U608">
        <v>26.48</v>
      </c>
      <c r="V608">
        <v>0.8347</v>
      </c>
      <c r="W608">
        <v>0.50219999999999998</v>
      </c>
      <c r="X608">
        <v>0.68320000000000003</v>
      </c>
      <c r="Y608">
        <v>4</v>
      </c>
      <c r="Z608">
        <v>0.81279999999999997</v>
      </c>
      <c r="AA608">
        <v>180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1</v>
      </c>
      <c r="AI608">
        <v>0</v>
      </c>
      <c r="AJ608">
        <v>0</v>
      </c>
      <c r="AK608">
        <v>2.6758000000000002</v>
      </c>
      <c r="AL608">
        <v>3.46</v>
      </c>
      <c r="AM608">
        <v>0</v>
      </c>
    </row>
    <row r="609" spans="1:39" x14ac:dyDescent="0.25">
      <c r="A609">
        <v>52</v>
      </c>
      <c r="B609" s="2">
        <v>0</v>
      </c>
      <c r="C609">
        <v>6</v>
      </c>
      <c r="D609">
        <v>0</v>
      </c>
      <c r="E609">
        <v>102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17.690000000000001</v>
      </c>
      <c r="R609">
        <v>8.9700000000000006</v>
      </c>
      <c r="S609">
        <v>11.15</v>
      </c>
      <c r="T609">
        <v>19.100000000000001</v>
      </c>
      <c r="U609">
        <v>80.11</v>
      </c>
      <c r="V609">
        <v>39.94</v>
      </c>
      <c r="W609">
        <v>0.06</v>
      </c>
      <c r="X609">
        <v>0.14000000000000001</v>
      </c>
      <c r="Y609">
        <v>12</v>
      </c>
      <c r="Z609">
        <v>12.24</v>
      </c>
      <c r="AA609">
        <v>226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3.05</v>
      </c>
      <c r="AL609">
        <v>0.37</v>
      </c>
      <c r="AM609">
        <v>0</v>
      </c>
    </row>
    <row r="610" spans="1:39" x14ac:dyDescent="0.25">
      <c r="A610">
        <v>857</v>
      </c>
      <c r="B610" s="2">
        <v>1</v>
      </c>
      <c r="C610">
        <v>39</v>
      </c>
      <c r="D610">
        <v>1</v>
      </c>
      <c r="E610">
        <v>66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1</v>
      </c>
      <c r="P610">
        <v>1</v>
      </c>
      <c r="Q610">
        <v>5.3715999999999999</v>
      </c>
      <c r="R610">
        <v>1.8007</v>
      </c>
      <c r="S610">
        <v>244.54</v>
      </c>
      <c r="T610">
        <v>17.170000000000002</v>
      </c>
      <c r="U610">
        <v>33.11</v>
      </c>
      <c r="V610">
        <v>0.82079999999999997</v>
      </c>
      <c r="W610">
        <v>0.49359999999999998</v>
      </c>
      <c r="X610">
        <v>0.84589999999999999</v>
      </c>
      <c r="Y610">
        <v>4.1500000000000004</v>
      </c>
      <c r="Z610">
        <v>0.92220000000000002</v>
      </c>
      <c r="AA610">
        <v>181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1</v>
      </c>
      <c r="AI610">
        <v>0</v>
      </c>
      <c r="AJ610">
        <v>0</v>
      </c>
      <c r="AK610">
        <v>2.7844000000000002</v>
      </c>
      <c r="AL610">
        <v>4.3899999999999997</v>
      </c>
      <c r="AM610">
        <v>0</v>
      </c>
    </row>
    <row r="611" spans="1:39" x14ac:dyDescent="0.25">
      <c r="A611">
        <v>776</v>
      </c>
      <c r="B611" s="2">
        <v>1</v>
      </c>
      <c r="C611">
        <v>45</v>
      </c>
      <c r="D611">
        <v>1</v>
      </c>
      <c r="E611">
        <v>68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1</v>
      </c>
      <c r="P611">
        <v>1</v>
      </c>
      <c r="Q611">
        <v>4.5067000000000004</v>
      </c>
      <c r="R611">
        <v>1.7855000000000001</v>
      </c>
      <c r="S611">
        <v>232.65</v>
      </c>
      <c r="T611">
        <v>15.8</v>
      </c>
      <c r="U611">
        <v>27.84</v>
      </c>
      <c r="V611">
        <v>0.91910000000000003</v>
      </c>
      <c r="W611">
        <v>0.50239999999999996</v>
      </c>
      <c r="X611">
        <v>0.76180000000000003</v>
      </c>
      <c r="Y611">
        <v>3.52</v>
      </c>
      <c r="Z611">
        <v>0.84319999999999995</v>
      </c>
      <c r="AA611">
        <v>161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1</v>
      </c>
      <c r="AI611">
        <v>0</v>
      </c>
      <c r="AJ611">
        <v>0</v>
      </c>
      <c r="AK611">
        <v>2.8410000000000002</v>
      </c>
      <c r="AL611">
        <v>4.47</v>
      </c>
      <c r="AM611">
        <v>0</v>
      </c>
    </row>
    <row r="612" spans="1:39" x14ac:dyDescent="0.25">
      <c r="A612">
        <v>515</v>
      </c>
      <c r="B612" s="2">
        <v>0</v>
      </c>
      <c r="C612">
        <v>49</v>
      </c>
      <c r="D612">
        <v>1</v>
      </c>
      <c r="E612">
        <v>87</v>
      </c>
      <c r="F612">
        <v>0</v>
      </c>
      <c r="G612">
        <v>1</v>
      </c>
      <c r="H612">
        <v>1</v>
      </c>
      <c r="I612">
        <v>1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4.5247000000000002</v>
      </c>
      <c r="R612">
        <v>1.2583</v>
      </c>
      <c r="S612">
        <v>260.39999999999998</v>
      </c>
      <c r="T612">
        <v>11.134</v>
      </c>
      <c r="U612">
        <v>35.56</v>
      </c>
      <c r="V612">
        <v>8.4350000000000005</v>
      </c>
      <c r="W612">
        <v>0.13800000000000001</v>
      </c>
      <c r="X612">
        <v>0.4577</v>
      </c>
      <c r="Y612">
        <v>5.1424000000000003</v>
      </c>
      <c r="Z612">
        <v>1.6177999999999999</v>
      </c>
      <c r="AA612">
        <v>250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2.8654000000000002</v>
      </c>
      <c r="AL612">
        <v>2.46</v>
      </c>
      <c r="AM612">
        <v>1</v>
      </c>
    </row>
    <row r="613" spans="1:39" x14ac:dyDescent="0.25">
      <c r="A613">
        <v>570</v>
      </c>
      <c r="B613" s="2">
        <v>0</v>
      </c>
      <c r="C613">
        <v>42</v>
      </c>
      <c r="D613">
        <v>1</v>
      </c>
      <c r="E613">
        <v>89</v>
      </c>
      <c r="F613">
        <v>0</v>
      </c>
      <c r="G613">
        <v>1</v>
      </c>
      <c r="H613">
        <v>1</v>
      </c>
      <c r="I613">
        <v>1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4.1344000000000003</v>
      </c>
      <c r="R613">
        <v>1.1753</v>
      </c>
      <c r="S613">
        <v>277.39999999999998</v>
      </c>
      <c r="T613">
        <v>11.518000000000001</v>
      </c>
      <c r="U613">
        <v>39.22</v>
      </c>
      <c r="V613">
        <v>8.93</v>
      </c>
      <c r="W613">
        <v>0.1777</v>
      </c>
      <c r="X613">
        <v>0.4133</v>
      </c>
      <c r="Y613">
        <v>5.141</v>
      </c>
      <c r="Z613">
        <v>1.0898000000000001</v>
      </c>
      <c r="AA613">
        <v>187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3.4066999999999998</v>
      </c>
      <c r="AL613">
        <v>3</v>
      </c>
      <c r="AM613">
        <v>1</v>
      </c>
    </row>
    <row r="614" spans="1:39" x14ac:dyDescent="0.25">
      <c r="A614">
        <v>1095</v>
      </c>
      <c r="B614" s="2">
        <v>1</v>
      </c>
      <c r="C614">
        <v>70</v>
      </c>
      <c r="D614">
        <v>1</v>
      </c>
      <c r="E614">
        <v>58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5.6059000000000001</v>
      </c>
      <c r="R614">
        <v>1.7382</v>
      </c>
      <c r="S614">
        <v>257.39999999999998</v>
      </c>
      <c r="T614">
        <v>12.903</v>
      </c>
      <c r="U614">
        <v>43.14</v>
      </c>
      <c r="V614">
        <v>6.32</v>
      </c>
      <c r="W614">
        <v>0.1827</v>
      </c>
      <c r="X614">
        <v>0.46810000000000002</v>
      </c>
      <c r="Y614">
        <v>5.61</v>
      </c>
      <c r="Z614">
        <v>1.43</v>
      </c>
      <c r="AA614">
        <v>266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3.0838000000000001</v>
      </c>
      <c r="AL614">
        <v>2.89</v>
      </c>
      <c r="AM614">
        <v>1</v>
      </c>
    </row>
    <row r="615" spans="1:39" x14ac:dyDescent="0.25">
      <c r="A615">
        <v>976</v>
      </c>
      <c r="B615" s="2">
        <v>1</v>
      </c>
      <c r="C615">
        <v>56</v>
      </c>
      <c r="D615">
        <v>1</v>
      </c>
      <c r="E615">
        <v>111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8.01</v>
      </c>
      <c r="R615">
        <v>1.51</v>
      </c>
      <c r="S615">
        <v>147</v>
      </c>
      <c r="T615">
        <v>19.7</v>
      </c>
      <c r="U615">
        <v>42.62</v>
      </c>
      <c r="V615">
        <v>7.516</v>
      </c>
      <c r="W615">
        <v>0.59</v>
      </c>
      <c r="X615">
        <v>0.92</v>
      </c>
      <c r="Y615">
        <v>12.14</v>
      </c>
      <c r="Z615">
        <v>2.0299999999999998</v>
      </c>
      <c r="AA615">
        <v>208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5.55</v>
      </c>
      <c r="AL615">
        <v>3.02</v>
      </c>
      <c r="AM615">
        <v>1</v>
      </c>
    </row>
    <row r="616" spans="1:39" x14ac:dyDescent="0.25">
      <c r="A616">
        <v>176</v>
      </c>
      <c r="B616" s="2">
        <v>0</v>
      </c>
      <c r="C616">
        <v>5</v>
      </c>
      <c r="D616">
        <v>0</v>
      </c>
      <c r="E616">
        <v>114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15.37</v>
      </c>
      <c r="R616">
        <v>7.95</v>
      </c>
      <c r="S616">
        <v>11.84</v>
      </c>
      <c r="T616">
        <v>14.7</v>
      </c>
      <c r="U616">
        <v>80.11</v>
      </c>
      <c r="V616">
        <v>38.64</v>
      </c>
      <c r="W616">
        <v>0.1</v>
      </c>
      <c r="X616">
        <v>0.54</v>
      </c>
      <c r="Y616">
        <v>11.4</v>
      </c>
      <c r="Z616">
        <v>12.44</v>
      </c>
      <c r="AA616">
        <v>270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1.69</v>
      </c>
      <c r="AL616">
        <v>0.76</v>
      </c>
      <c r="AM616">
        <v>0</v>
      </c>
    </row>
    <row r="617" spans="1:39" x14ac:dyDescent="0.25">
      <c r="A617">
        <v>416</v>
      </c>
      <c r="B617" s="2">
        <v>1</v>
      </c>
      <c r="C617">
        <v>3</v>
      </c>
      <c r="D617">
        <v>0</v>
      </c>
      <c r="E617">
        <v>87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4.8</v>
      </c>
      <c r="R617">
        <v>2.88</v>
      </c>
      <c r="S617">
        <v>367</v>
      </c>
      <c r="T617">
        <v>25.98</v>
      </c>
      <c r="U617">
        <v>77</v>
      </c>
      <c r="V617">
        <v>23.14</v>
      </c>
      <c r="W617">
        <v>7.2359999999999994E-2</v>
      </c>
      <c r="X617">
        <v>0.59989999999999999</v>
      </c>
      <c r="Y617">
        <v>7.2130000000000001</v>
      </c>
      <c r="Z617">
        <v>2.7730000000000001</v>
      </c>
      <c r="AA617">
        <v>253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2.024</v>
      </c>
      <c r="AL617">
        <v>0.86</v>
      </c>
      <c r="AM617">
        <v>0</v>
      </c>
    </row>
    <row r="618" spans="1:39" x14ac:dyDescent="0.25">
      <c r="A618">
        <v>588</v>
      </c>
      <c r="B618" s="2">
        <v>0</v>
      </c>
      <c r="C618">
        <v>47</v>
      </c>
      <c r="D618">
        <v>1</v>
      </c>
      <c r="E618">
        <v>72</v>
      </c>
      <c r="F618">
        <v>0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4.1824000000000003</v>
      </c>
      <c r="R618">
        <v>1.885</v>
      </c>
      <c r="S618">
        <v>254.3</v>
      </c>
      <c r="T618">
        <v>15.185</v>
      </c>
      <c r="U618">
        <v>37.450000000000003</v>
      </c>
      <c r="V618">
        <v>8.3629999999999995</v>
      </c>
      <c r="W618">
        <v>0.19259999999999999</v>
      </c>
      <c r="X618">
        <v>0.4415</v>
      </c>
      <c r="Y618">
        <v>5.1688999999999998</v>
      </c>
      <c r="Z618">
        <v>1.4258999999999999</v>
      </c>
      <c r="AA618">
        <v>204</v>
      </c>
      <c r="AB618">
        <v>0</v>
      </c>
      <c r="AC618">
        <v>0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2.5476000000000001</v>
      </c>
      <c r="AL618">
        <v>3.24</v>
      </c>
      <c r="AM618">
        <v>1</v>
      </c>
    </row>
    <row r="619" spans="1:39" x14ac:dyDescent="0.25">
      <c r="A619">
        <v>995</v>
      </c>
      <c r="B619" s="2">
        <v>1</v>
      </c>
      <c r="C619">
        <v>56</v>
      </c>
      <c r="D619">
        <v>1</v>
      </c>
      <c r="E619">
        <v>117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8.9499999999999993</v>
      </c>
      <c r="R619">
        <v>1.72</v>
      </c>
      <c r="S619">
        <v>193</v>
      </c>
      <c r="T619">
        <v>19</v>
      </c>
      <c r="U619">
        <v>38.409999999999997</v>
      </c>
      <c r="V619">
        <v>7.2080000000000002</v>
      </c>
      <c r="W619">
        <v>0.31</v>
      </c>
      <c r="X619">
        <v>0.83</v>
      </c>
      <c r="Y619">
        <v>15.97</v>
      </c>
      <c r="Z619">
        <v>1.55</v>
      </c>
      <c r="AA619">
        <v>255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5.43</v>
      </c>
      <c r="AL619">
        <v>2.56</v>
      </c>
      <c r="AM619">
        <v>1</v>
      </c>
    </row>
    <row r="620" spans="1:39" x14ac:dyDescent="0.25">
      <c r="A620">
        <v>260</v>
      </c>
      <c r="B620" s="2">
        <v>1</v>
      </c>
      <c r="C620">
        <v>38</v>
      </c>
      <c r="D620">
        <v>1</v>
      </c>
      <c r="E620">
        <v>100</v>
      </c>
      <c r="F620">
        <v>1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7.18</v>
      </c>
      <c r="R620">
        <v>2.52</v>
      </c>
      <c r="S620">
        <v>333</v>
      </c>
      <c r="T620">
        <v>20</v>
      </c>
      <c r="U620">
        <v>170</v>
      </c>
      <c r="V620">
        <v>8.9</v>
      </c>
      <c r="W620">
        <v>0.08</v>
      </c>
      <c r="X620">
        <v>1.22</v>
      </c>
      <c r="Y620">
        <v>7.0533999999999999</v>
      </c>
      <c r="Z620">
        <v>2.1387</v>
      </c>
      <c r="AA620">
        <v>247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4.75</v>
      </c>
      <c r="AL620">
        <v>1.85</v>
      </c>
      <c r="AM620">
        <v>1</v>
      </c>
    </row>
    <row r="621" spans="1:39" x14ac:dyDescent="0.25">
      <c r="A621">
        <v>575</v>
      </c>
      <c r="B621">
        <v>0</v>
      </c>
      <c r="C621">
        <v>40</v>
      </c>
      <c r="D621">
        <v>1</v>
      </c>
      <c r="E621">
        <v>81</v>
      </c>
      <c r="F621">
        <v>0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4.2363</v>
      </c>
      <c r="R621">
        <v>1.6618999999999999</v>
      </c>
      <c r="S621">
        <v>278.10000000000002</v>
      </c>
      <c r="T621">
        <v>15.875999999999999</v>
      </c>
      <c r="U621">
        <v>32.43</v>
      </c>
      <c r="V621">
        <v>8.2840000000000007</v>
      </c>
      <c r="W621">
        <v>0.1079</v>
      </c>
      <c r="X621">
        <v>0.53439999999999999</v>
      </c>
      <c r="Y621">
        <v>5.3883000000000001</v>
      </c>
      <c r="Z621">
        <v>2.3513000000000002</v>
      </c>
      <c r="AA621">
        <v>215</v>
      </c>
      <c r="AB621">
        <v>0</v>
      </c>
      <c r="AC621">
        <v>0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2.3702999999999999</v>
      </c>
      <c r="AL621">
        <v>2.92</v>
      </c>
      <c r="AM621">
        <v>1</v>
      </c>
    </row>
    <row r="622" spans="1:39" x14ac:dyDescent="0.25">
      <c r="A622">
        <v>894</v>
      </c>
      <c r="B622">
        <v>0</v>
      </c>
      <c r="C622">
        <v>33</v>
      </c>
      <c r="D622">
        <v>0</v>
      </c>
      <c r="E622">
        <v>103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6.0343999999999998</v>
      </c>
      <c r="R622">
        <v>1.756</v>
      </c>
      <c r="S622">
        <v>225.19</v>
      </c>
      <c r="T622">
        <v>15.369</v>
      </c>
      <c r="U622">
        <v>42.69</v>
      </c>
      <c r="V622">
        <v>7.14</v>
      </c>
      <c r="W622">
        <v>0.183</v>
      </c>
      <c r="X622">
        <v>0.69030000000000002</v>
      </c>
      <c r="Y622">
        <v>4.3</v>
      </c>
      <c r="Z622">
        <v>0.36</v>
      </c>
      <c r="AA622">
        <v>217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3.5842999999999998</v>
      </c>
      <c r="AL622">
        <v>4.09</v>
      </c>
      <c r="AM622">
        <v>1</v>
      </c>
    </row>
    <row r="623" spans="1:39" x14ac:dyDescent="0.25">
      <c r="A623">
        <v>167</v>
      </c>
      <c r="B623">
        <v>0</v>
      </c>
      <c r="C623">
        <v>10</v>
      </c>
      <c r="D623">
        <v>0</v>
      </c>
      <c r="E623">
        <v>108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10.029999999999999</v>
      </c>
      <c r="R623">
        <v>8.34</v>
      </c>
      <c r="S623">
        <v>10.76</v>
      </c>
      <c r="T623">
        <v>12.5</v>
      </c>
      <c r="U623">
        <v>75.66</v>
      </c>
      <c r="V623">
        <v>40.11</v>
      </c>
      <c r="W623">
        <v>0.03</v>
      </c>
      <c r="X623">
        <v>0.56000000000000005</v>
      </c>
      <c r="Y623">
        <v>17.100000000000001</v>
      </c>
      <c r="Z623">
        <v>14.94</v>
      </c>
      <c r="AA623">
        <v>227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2.54</v>
      </c>
      <c r="AL623">
        <v>0.34</v>
      </c>
      <c r="AM623">
        <v>0</v>
      </c>
    </row>
    <row r="624" spans="1:39" x14ac:dyDescent="0.25">
      <c r="A624">
        <v>1063</v>
      </c>
      <c r="B624">
        <v>1</v>
      </c>
      <c r="C624">
        <v>22</v>
      </c>
      <c r="D624">
        <v>0</v>
      </c>
      <c r="E624">
        <v>99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7.3</v>
      </c>
      <c r="R624">
        <v>1.65</v>
      </c>
      <c r="S624">
        <v>202</v>
      </c>
      <c r="T624">
        <v>16.21</v>
      </c>
      <c r="U624">
        <v>126</v>
      </c>
      <c r="V624">
        <v>1</v>
      </c>
      <c r="W624">
        <v>0.61</v>
      </c>
      <c r="X624">
        <v>0.53420000000000001</v>
      </c>
      <c r="Y624">
        <v>6.8655999999999997</v>
      </c>
      <c r="Z624">
        <v>1.6685000000000001</v>
      </c>
      <c r="AA624">
        <v>218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8.4499999999999993</v>
      </c>
      <c r="AL624">
        <v>4.08</v>
      </c>
      <c r="AM624">
        <v>0</v>
      </c>
    </row>
    <row r="625" spans="1:39" x14ac:dyDescent="0.25">
      <c r="A625">
        <v>566</v>
      </c>
      <c r="B625">
        <v>0</v>
      </c>
      <c r="C625">
        <v>50</v>
      </c>
      <c r="D625">
        <v>1</v>
      </c>
      <c r="E625">
        <v>71</v>
      </c>
      <c r="F625">
        <v>0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4.8807</v>
      </c>
      <c r="R625">
        <v>1.0767</v>
      </c>
      <c r="S625">
        <v>288.89999999999998</v>
      </c>
      <c r="T625">
        <v>12.836</v>
      </c>
      <c r="U625">
        <v>37.15</v>
      </c>
      <c r="V625">
        <v>8.2799999999999994</v>
      </c>
      <c r="W625">
        <v>0.1804</v>
      </c>
      <c r="X625">
        <v>0.51700000000000002</v>
      </c>
      <c r="Y625">
        <v>4.8785999999999996</v>
      </c>
      <c r="Z625">
        <v>1.3773</v>
      </c>
      <c r="AA625">
        <v>181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2.4493999999999998</v>
      </c>
      <c r="AL625">
        <v>2.54</v>
      </c>
      <c r="AM625">
        <v>1</v>
      </c>
    </row>
    <row r="626" spans="1:39" x14ac:dyDescent="0.25">
      <c r="A626">
        <v>777</v>
      </c>
      <c r="B626">
        <v>1</v>
      </c>
      <c r="C626">
        <v>38</v>
      </c>
      <c r="D626">
        <v>1</v>
      </c>
      <c r="E626">
        <v>66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1</v>
      </c>
      <c r="P626">
        <v>1</v>
      </c>
      <c r="Q626">
        <v>4.8414999999999999</v>
      </c>
      <c r="R626">
        <v>1.7846</v>
      </c>
      <c r="S626">
        <v>247.54</v>
      </c>
      <c r="T626">
        <v>14.07</v>
      </c>
      <c r="U626">
        <v>27.57</v>
      </c>
      <c r="V626">
        <v>0.8548</v>
      </c>
      <c r="W626">
        <v>0.52700000000000002</v>
      </c>
      <c r="X626">
        <v>0.6754</v>
      </c>
      <c r="Y626">
        <v>3.71</v>
      </c>
      <c r="Z626">
        <v>0.79210000000000003</v>
      </c>
      <c r="AA626">
        <v>174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0</v>
      </c>
      <c r="AK626">
        <v>2.6488999999999998</v>
      </c>
      <c r="AL626">
        <v>4.17</v>
      </c>
      <c r="AM626">
        <v>0</v>
      </c>
    </row>
    <row r="627" spans="1:39" x14ac:dyDescent="0.25">
      <c r="A627">
        <v>935</v>
      </c>
      <c r="B627">
        <v>1</v>
      </c>
      <c r="C627">
        <v>60</v>
      </c>
      <c r="D627">
        <v>1</v>
      </c>
      <c r="E627">
        <v>116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7.74</v>
      </c>
      <c r="R627">
        <v>1.54</v>
      </c>
      <c r="S627">
        <v>144</v>
      </c>
      <c r="T627">
        <v>10.3</v>
      </c>
      <c r="U627">
        <v>39.6</v>
      </c>
      <c r="V627">
        <v>7.5819999999999999</v>
      </c>
      <c r="W627">
        <v>0.11</v>
      </c>
      <c r="X627">
        <v>0.63</v>
      </c>
      <c r="Y627">
        <v>17.440000000000001</v>
      </c>
      <c r="Z627">
        <v>1.1000000000000001</v>
      </c>
      <c r="AA627">
        <v>281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5.75</v>
      </c>
      <c r="AL627">
        <v>2.46</v>
      </c>
      <c r="AM627">
        <v>1</v>
      </c>
    </row>
    <row r="628" spans="1:39" x14ac:dyDescent="0.25">
      <c r="A628">
        <v>246</v>
      </c>
      <c r="B628">
        <v>1</v>
      </c>
      <c r="C628">
        <v>37</v>
      </c>
      <c r="D628">
        <v>1</v>
      </c>
      <c r="E628">
        <v>120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7.88</v>
      </c>
      <c r="R628">
        <v>2.62</v>
      </c>
      <c r="S628">
        <v>361</v>
      </c>
      <c r="T628">
        <v>10</v>
      </c>
      <c r="U628">
        <v>129</v>
      </c>
      <c r="V628">
        <v>9.9</v>
      </c>
      <c r="W628">
        <v>0.06</v>
      </c>
      <c r="X628">
        <v>1.4</v>
      </c>
      <c r="Y628">
        <v>7.59</v>
      </c>
      <c r="Z628">
        <v>2.3978999999999999</v>
      </c>
      <c r="AA628">
        <v>244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4.9800000000000004</v>
      </c>
      <c r="AL628">
        <v>2.36</v>
      </c>
      <c r="AM628">
        <v>1</v>
      </c>
    </row>
    <row r="629" spans="1:39" x14ac:dyDescent="0.25">
      <c r="A629">
        <v>488</v>
      </c>
      <c r="B629">
        <v>1</v>
      </c>
      <c r="C629">
        <v>52</v>
      </c>
      <c r="D629">
        <v>1</v>
      </c>
      <c r="E629">
        <v>88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3.06</v>
      </c>
      <c r="R629">
        <v>1.32</v>
      </c>
      <c r="S629">
        <v>220</v>
      </c>
      <c r="T629">
        <v>10.750999999999999</v>
      </c>
      <c r="U629">
        <v>36.85</v>
      </c>
      <c r="V629">
        <v>8.1809999999999992</v>
      </c>
      <c r="W629">
        <v>0.129</v>
      </c>
      <c r="X629">
        <v>0.41399999999999998</v>
      </c>
      <c r="Y629">
        <v>2.09</v>
      </c>
      <c r="Z629">
        <v>0.85</v>
      </c>
      <c r="AA629">
        <v>153</v>
      </c>
      <c r="AB629">
        <v>1</v>
      </c>
      <c r="AC629">
        <v>1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1.97</v>
      </c>
      <c r="AL629">
        <v>2.5299999999999998</v>
      </c>
      <c r="AM629">
        <v>1</v>
      </c>
    </row>
    <row r="630" spans="1:39" x14ac:dyDescent="0.25">
      <c r="A630">
        <v>146</v>
      </c>
      <c r="B630">
        <v>0</v>
      </c>
      <c r="C630">
        <v>2</v>
      </c>
      <c r="D630">
        <v>0</v>
      </c>
      <c r="E630">
        <v>118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11.13</v>
      </c>
      <c r="R630">
        <v>9.2100000000000009</v>
      </c>
      <c r="S630">
        <v>10.55</v>
      </c>
      <c r="T630">
        <v>16.7</v>
      </c>
      <c r="U630">
        <v>77.77</v>
      </c>
      <c r="V630">
        <v>39.79</v>
      </c>
      <c r="W630">
        <v>7.0000000000000007E-2</v>
      </c>
      <c r="X630">
        <v>0.55000000000000004</v>
      </c>
      <c r="Y630">
        <v>15.7</v>
      </c>
      <c r="Z630">
        <v>11.46</v>
      </c>
      <c r="AA630">
        <v>213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2.5499999999999998</v>
      </c>
      <c r="AL630">
        <v>0.16</v>
      </c>
      <c r="AM630">
        <v>0</v>
      </c>
    </row>
    <row r="631" spans="1:39" x14ac:dyDescent="0.25">
      <c r="A631">
        <v>448</v>
      </c>
      <c r="B631">
        <v>1</v>
      </c>
      <c r="C631">
        <v>59</v>
      </c>
      <c r="D631">
        <v>1</v>
      </c>
      <c r="E631">
        <v>75</v>
      </c>
      <c r="F631">
        <v>1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3.52</v>
      </c>
      <c r="R631">
        <v>1.17</v>
      </c>
      <c r="S631">
        <v>291</v>
      </c>
      <c r="T631">
        <v>14.659000000000001</v>
      </c>
      <c r="U631">
        <v>38.46</v>
      </c>
      <c r="V631">
        <v>8.7650000000000006</v>
      </c>
      <c r="W631">
        <v>0.17199999999999999</v>
      </c>
      <c r="X631">
        <v>0.50900000000000001</v>
      </c>
      <c r="Y631">
        <v>1.85</v>
      </c>
      <c r="Z631">
        <v>0.32</v>
      </c>
      <c r="AA631">
        <v>177</v>
      </c>
      <c r="AB631">
        <v>1</v>
      </c>
      <c r="AC631">
        <v>1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2.4700000000000002</v>
      </c>
      <c r="AL631">
        <v>2.41</v>
      </c>
      <c r="AM631">
        <v>1</v>
      </c>
    </row>
    <row r="632" spans="1:39" x14ac:dyDescent="0.25">
      <c r="A632">
        <v>490</v>
      </c>
      <c r="B632">
        <v>1</v>
      </c>
      <c r="C632">
        <v>55</v>
      </c>
      <c r="D632">
        <v>1</v>
      </c>
      <c r="E632">
        <v>70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4.2300000000000004</v>
      </c>
      <c r="R632">
        <v>1.1100000000000001</v>
      </c>
      <c r="S632">
        <v>271</v>
      </c>
      <c r="T632">
        <v>12.67</v>
      </c>
      <c r="U632">
        <v>32.4</v>
      </c>
      <c r="V632">
        <v>8.6370000000000005</v>
      </c>
      <c r="W632">
        <v>0.159</v>
      </c>
      <c r="X632">
        <v>0.52700000000000002</v>
      </c>
      <c r="Y632">
        <v>2.09</v>
      </c>
      <c r="Z632">
        <v>0.67</v>
      </c>
      <c r="AA632">
        <v>190</v>
      </c>
      <c r="AB632">
        <v>1</v>
      </c>
      <c r="AC632">
        <v>1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1.1299999999999999</v>
      </c>
      <c r="AL632">
        <v>2.7</v>
      </c>
      <c r="AM632">
        <v>1</v>
      </c>
    </row>
    <row r="633" spans="1:39" x14ac:dyDescent="0.25">
      <c r="A633">
        <v>14</v>
      </c>
      <c r="B633">
        <v>0</v>
      </c>
      <c r="C633">
        <v>77</v>
      </c>
      <c r="D633">
        <v>1</v>
      </c>
      <c r="E633">
        <v>89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5.0999999999999996</v>
      </c>
      <c r="R633">
        <v>0.7</v>
      </c>
      <c r="S633">
        <v>165</v>
      </c>
      <c r="T633">
        <v>11.291</v>
      </c>
      <c r="U633">
        <v>55.17</v>
      </c>
      <c r="V633">
        <v>64</v>
      </c>
      <c r="W633">
        <v>0.12</v>
      </c>
      <c r="X633">
        <v>1.3815</v>
      </c>
      <c r="Y633">
        <v>5.87</v>
      </c>
      <c r="Z633">
        <v>1.3859999999999999</v>
      </c>
      <c r="AA633">
        <v>271</v>
      </c>
      <c r="AB633">
        <v>1</v>
      </c>
      <c r="AC633">
        <v>0</v>
      </c>
      <c r="AD633">
        <v>1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1</v>
      </c>
      <c r="AK633">
        <v>3.41</v>
      </c>
      <c r="AL633">
        <v>2.6</v>
      </c>
      <c r="AM633">
        <v>1</v>
      </c>
    </row>
    <row r="634" spans="1:39" x14ac:dyDescent="0.25">
      <c r="A634">
        <v>891</v>
      </c>
      <c r="B634">
        <v>1</v>
      </c>
      <c r="C634">
        <v>54</v>
      </c>
      <c r="D634">
        <v>1</v>
      </c>
      <c r="E634">
        <v>79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1</v>
      </c>
      <c r="P634">
        <v>1</v>
      </c>
      <c r="Q634">
        <v>5.0210999999999997</v>
      </c>
      <c r="R634">
        <v>1.6913</v>
      </c>
      <c r="S634">
        <v>273.43</v>
      </c>
      <c r="T634">
        <v>14.82</v>
      </c>
      <c r="U634">
        <v>27.93</v>
      </c>
      <c r="V634">
        <v>0.77690000000000003</v>
      </c>
      <c r="W634">
        <v>0.53169999999999995</v>
      </c>
      <c r="X634">
        <v>0.78669999999999995</v>
      </c>
      <c r="Y634">
        <v>4.01</v>
      </c>
      <c r="Z634">
        <v>0.89449999999999996</v>
      </c>
      <c r="AA634">
        <v>195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0</v>
      </c>
      <c r="AJ634">
        <v>0</v>
      </c>
      <c r="AK634">
        <v>2.7603</v>
      </c>
      <c r="AL634">
        <v>3.62</v>
      </c>
      <c r="AM634">
        <v>0</v>
      </c>
    </row>
    <row r="635" spans="1:39" x14ac:dyDescent="0.25">
      <c r="A635">
        <v>567</v>
      </c>
      <c r="B635">
        <v>0</v>
      </c>
      <c r="C635">
        <v>53</v>
      </c>
      <c r="D635">
        <v>1</v>
      </c>
      <c r="E635">
        <v>70</v>
      </c>
      <c r="F635">
        <v>0</v>
      </c>
      <c r="G635">
        <v>1</v>
      </c>
      <c r="H635">
        <v>1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4.5373999999999999</v>
      </c>
      <c r="R635">
        <v>1.5411999999999999</v>
      </c>
      <c r="S635">
        <v>305</v>
      </c>
      <c r="T635">
        <v>13.723000000000001</v>
      </c>
      <c r="U635">
        <v>34.229999999999997</v>
      </c>
      <c r="V635">
        <v>8.3030000000000008</v>
      </c>
      <c r="W635">
        <v>0.17879999999999999</v>
      </c>
      <c r="X635">
        <v>0.42820000000000003</v>
      </c>
      <c r="Y635">
        <v>4.4108000000000001</v>
      </c>
      <c r="Z635">
        <v>2.3584999999999998</v>
      </c>
      <c r="AA635">
        <v>247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2.8974000000000002</v>
      </c>
      <c r="AL635">
        <v>2.97</v>
      </c>
      <c r="AM635">
        <v>1</v>
      </c>
    </row>
    <row r="636" spans="1:39" x14ac:dyDescent="0.25">
      <c r="A636">
        <v>248</v>
      </c>
      <c r="B636">
        <v>1</v>
      </c>
      <c r="C636">
        <v>36</v>
      </c>
      <c r="D636">
        <v>1</v>
      </c>
      <c r="E636">
        <v>113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7.41</v>
      </c>
      <c r="R636">
        <v>2.2799999999999998</v>
      </c>
      <c r="S636">
        <v>370</v>
      </c>
      <c r="T636">
        <v>18</v>
      </c>
      <c r="U636">
        <v>120</v>
      </c>
      <c r="V636">
        <v>9.6</v>
      </c>
      <c r="W636">
        <v>0.02</v>
      </c>
      <c r="X636">
        <v>1.5</v>
      </c>
      <c r="Y636">
        <v>7.1642999999999999</v>
      </c>
      <c r="Z636">
        <v>2.4041000000000001</v>
      </c>
      <c r="AA636">
        <v>232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4.5999999999999996</v>
      </c>
      <c r="AL636">
        <v>1.96</v>
      </c>
      <c r="AM636">
        <v>1</v>
      </c>
    </row>
    <row r="637" spans="1:39" x14ac:dyDescent="0.25">
      <c r="A637">
        <v>325</v>
      </c>
      <c r="B637">
        <v>1</v>
      </c>
      <c r="C637">
        <v>10</v>
      </c>
      <c r="D637">
        <v>0</v>
      </c>
      <c r="E637">
        <v>50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5.3</v>
      </c>
      <c r="R637">
        <v>1.78</v>
      </c>
      <c r="S637">
        <v>231</v>
      </c>
      <c r="T637">
        <v>18.100000000000001</v>
      </c>
      <c r="U637">
        <v>115</v>
      </c>
      <c r="V637">
        <v>27.15</v>
      </c>
      <c r="W637">
        <v>8.3500000000000005E-2</v>
      </c>
      <c r="X637">
        <v>0.17</v>
      </c>
      <c r="Y637">
        <v>3.1</v>
      </c>
      <c r="Z637">
        <v>2.7006000000000001</v>
      </c>
      <c r="AA637">
        <v>211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2.54</v>
      </c>
      <c r="AL637">
        <v>1.08</v>
      </c>
      <c r="AM637">
        <v>0</v>
      </c>
    </row>
    <row r="638" spans="1:39" x14ac:dyDescent="0.25">
      <c r="A638">
        <v>315</v>
      </c>
      <c r="B638">
        <v>1</v>
      </c>
      <c r="C638">
        <v>11</v>
      </c>
      <c r="D638">
        <v>0</v>
      </c>
      <c r="E638">
        <v>103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5.9</v>
      </c>
      <c r="R638">
        <v>1.67</v>
      </c>
      <c r="S638">
        <v>242</v>
      </c>
      <c r="T638">
        <v>10.5</v>
      </c>
      <c r="U638">
        <v>78</v>
      </c>
      <c r="V638">
        <v>26.15</v>
      </c>
      <c r="W638">
        <v>7.4999999999999997E-2</v>
      </c>
      <c r="X638">
        <v>0.28999999999999998</v>
      </c>
      <c r="Y638">
        <v>3.5</v>
      </c>
      <c r="Z638">
        <v>2.5745</v>
      </c>
      <c r="AA638">
        <v>237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2.17</v>
      </c>
      <c r="AL638">
        <v>1.76</v>
      </c>
      <c r="AM638">
        <v>0</v>
      </c>
    </row>
    <row r="639" spans="1:39" x14ac:dyDescent="0.25">
      <c r="A639">
        <v>156</v>
      </c>
      <c r="B639">
        <v>0</v>
      </c>
      <c r="C639">
        <v>5</v>
      </c>
      <c r="D639">
        <v>0</v>
      </c>
      <c r="E639">
        <v>106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13.1</v>
      </c>
      <c r="R639">
        <v>8.4700000000000006</v>
      </c>
      <c r="S639">
        <v>11.78</v>
      </c>
      <c r="T639">
        <v>20.399999999999999</v>
      </c>
      <c r="U639">
        <v>70.680000000000007</v>
      </c>
      <c r="V639">
        <v>44.92</v>
      </c>
      <c r="W639">
        <v>0.02</v>
      </c>
      <c r="X639">
        <v>0.13</v>
      </c>
      <c r="Y639">
        <v>19.7</v>
      </c>
      <c r="Z639">
        <v>12.44</v>
      </c>
      <c r="AA639">
        <v>216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3.15</v>
      </c>
      <c r="AL639">
        <v>0.62</v>
      </c>
      <c r="AM639">
        <v>0</v>
      </c>
    </row>
    <row r="640" spans="1:39" x14ac:dyDescent="0.25">
      <c r="A640">
        <v>211</v>
      </c>
      <c r="B640">
        <v>1</v>
      </c>
      <c r="C640">
        <v>45</v>
      </c>
      <c r="D640">
        <v>1</v>
      </c>
      <c r="E640">
        <v>110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7.75</v>
      </c>
      <c r="R640">
        <v>2.68</v>
      </c>
      <c r="S640">
        <v>320</v>
      </c>
      <c r="T640">
        <v>9</v>
      </c>
      <c r="U640">
        <v>154</v>
      </c>
      <c r="V640">
        <v>9.1999999999999993</v>
      </c>
      <c r="W640">
        <v>0.05</v>
      </c>
      <c r="X640">
        <v>1.27</v>
      </c>
      <c r="Y640">
        <v>7.5815999999999999</v>
      </c>
      <c r="Z640">
        <v>2.4474999999999998</v>
      </c>
      <c r="AA640">
        <v>233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4.8099999999999996</v>
      </c>
      <c r="AL640">
        <v>2.2000000000000002</v>
      </c>
      <c r="AM640">
        <v>1</v>
      </c>
    </row>
    <row r="641" spans="1:39" x14ac:dyDescent="0.25">
      <c r="A641">
        <v>150</v>
      </c>
      <c r="B641">
        <v>0</v>
      </c>
      <c r="C641">
        <v>3</v>
      </c>
      <c r="D641">
        <v>0</v>
      </c>
      <c r="E641">
        <v>100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11.04</v>
      </c>
      <c r="R641">
        <v>8.69</v>
      </c>
      <c r="S641">
        <v>10.19</v>
      </c>
      <c r="T641">
        <v>14.1</v>
      </c>
      <c r="U641">
        <v>74.33</v>
      </c>
      <c r="V641">
        <v>39.69</v>
      </c>
      <c r="W641">
        <v>0.01</v>
      </c>
      <c r="X641">
        <v>0.17</v>
      </c>
      <c r="Y641">
        <v>13.6</v>
      </c>
      <c r="Z641">
        <v>10.37</v>
      </c>
      <c r="AA641">
        <v>261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3.2</v>
      </c>
      <c r="AL641">
        <v>0.75</v>
      </c>
      <c r="AM641">
        <v>0</v>
      </c>
    </row>
    <row r="642" spans="1:39" x14ac:dyDescent="0.25">
      <c r="A642">
        <v>458</v>
      </c>
      <c r="B642">
        <v>1</v>
      </c>
      <c r="C642">
        <v>54</v>
      </c>
      <c r="D642">
        <v>1</v>
      </c>
      <c r="E642">
        <v>81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4.1399999999999997</v>
      </c>
      <c r="R642">
        <v>1.78</v>
      </c>
      <c r="S642">
        <v>249</v>
      </c>
      <c r="T642">
        <v>15.84</v>
      </c>
      <c r="U642">
        <v>38.159999999999997</v>
      </c>
      <c r="V642">
        <v>8.9420000000000002</v>
      </c>
      <c r="W642">
        <v>0.14599999999999999</v>
      </c>
      <c r="X642">
        <v>0.45300000000000001</v>
      </c>
      <c r="Y642">
        <v>2.34</v>
      </c>
      <c r="Z642">
        <v>0.27</v>
      </c>
      <c r="AA642">
        <v>153</v>
      </c>
      <c r="AB642">
        <v>1</v>
      </c>
      <c r="AC642">
        <v>1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1.22</v>
      </c>
      <c r="AL642">
        <v>2.58</v>
      </c>
      <c r="AM642">
        <v>1</v>
      </c>
    </row>
    <row r="643" spans="1:39" x14ac:dyDescent="0.25">
      <c r="A643">
        <v>255</v>
      </c>
      <c r="B643">
        <v>1</v>
      </c>
      <c r="C643">
        <v>37</v>
      </c>
      <c r="D643">
        <v>1</v>
      </c>
      <c r="E643">
        <v>96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7.92</v>
      </c>
      <c r="R643">
        <v>2.36</v>
      </c>
      <c r="S643">
        <v>334</v>
      </c>
      <c r="T643">
        <v>10</v>
      </c>
      <c r="U643">
        <v>124</v>
      </c>
      <c r="V643">
        <v>8.8000000000000007</v>
      </c>
      <c r="W643">
        <v>0.1</v>
      </c>
      <c r="X643">
        <v>1.54</v>
      </c>
      <c r="Y643">
        <v>7.4938000000000002</v>
      </c>
      <c r="Z643">
        <v>2.2122000000000002</v>
      </c>
      <c r="AA643">
        <v>234</v>
      </c>
      <c r="AB643">
        <v>1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4.72</v>
      </c>
      <c r="AL643">
        <v>1.8</v>
      </c>
      <c r="AM643">
        <v>1</v>
      </c>
    </row>
    <row r="644" spans="1:39" x14ac:dyDescent="0.25">
      <c r="A644">
        <v>154</v>
      </c>
      <c r="B644">
        <v>0</v>
      </c>
      <c r="C644">
        <v>4</v>
      </c>
      <c r="D644">
        <v>0</v>
      </c>
      <c r="E644">
        <v>109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14.14</v>
      </c>
      <c r="R644">
        <v>9.01</v>
      </c>
      <c r="S644">
        <v>10.9</v>
      </c>
      <c r="T644">
        <v>12.7</v>
      </c>
      <c r="U644">
        <v>75.55</v>
      </c>
      <c r="V644">
        <v>44.44</v>
      </c>
      <c r="W644">
        <v>7.0000000000000007E-2</v>
      </c>
      <c r="X644">
        <v>0.22</v>
      </c>
      <c r="Y644">
        <v>14.1</v>
      </c>
      <c r="Z644">
        <v>14.82</v>
      </c>
      <c r="AA644">
        <v>267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2.4700000000000002</v>
      </c>
      <c r="AL644">
        <v>0.7</v>
      </c>
      <c r="AM644">
        <v>0</v>
      </c>
    </row>
    <row r="645" spans="1:39" x14ac:dyDescent="0.25">
      <c r="A645">
        <v>959</v>
      </c>
      <c r="B645">
        <v>1</v>
      </c>
      <c r="C645">
        <v>51</v>
      </c>
      <c r="D645">
        <v>1</v>
      </c>
      <c r="E645">
        <v>119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7.12</v>
      </c>
      <c r="R645">
        <v>1.76</v>
      </c>
      <c r="S645">
        <v>131</v>
      </c>
      <c r="T645">
        <v>14</v>
      </c>
      <c r="U645">
        <v>43.5</v>
      </c>
      <c r="V645">
        <v>7.1289999999999996</v>
      </c>
      <c r="W645">
        <v>0.25</v>
      </c>
      <c r="X645">
        <v>1.02</v>
      </c>
      <c r="Y645">
        <v>19.600000000000001</v>
      </c>
      <c r="Z645">
        <v>2.41</v>
      </c>
      <c r="AA645">
        <v>289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5.95</v>
      </c>
      <c r="AL645">
        <v>2.2200000000000002</v>
      </c>
      <c r="AM645">
        <v>1</v>
      </c>
    </row>
    <row r="646" spans="1:39" x14ac:dyDescent="0.25">
      <c r="A646">
        <v>91</v>
      </c>
      <c r="B646">
        <v>0</v>
      </c>
      <c r="C646">
        <v>4</v>
      </c>
      <c r="D646">
        <v>0</v>
      </c>
      <c r="E646">
        <v>113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13.56</v>
      </c>
      <c r="R646">
        <v>7.96</v>
      </c>
      <c r="S646">
        <v>11.16</v>
      </c>
      <c r="T646">
        <v>14.7</v>
      </c>
      <c r="U646">
        <v>73.48</v>
      </c>
      <c r="V646">
        <v>36.72</v>
      </c>
      <c r="W646">
        <v>0.01</v>
      </c>
      <c r="X646">
        <v>0.17</v>
      </c>
      <c r="Y646">
        <v>14.4</v>
      </c>
      <c r="Z646">
        <v>13.17</v>
      </c>
      <c r="AA646">
        <v>208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2.62</v>
      </c>
      <c r="AL646">
        <v>0.13</v>
      </c>
      <c r="AM646">
        <v>0</v>
      </c>
    </row>
    <row r="647" spans="1:39" x14ac:dyDescent="0.25">
      <c r="A647">
        <v>356</v>
      </c>
      <c r="B647">
        <v>1</v>
      </c>
      <c r="C647">
        <v>19</v>
      </c>
      <c r="D647">
        <v>0</v>
      </c>
      <c r="E647">
        <v>82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4.8</v>
      </c>
      <c r="R647">
        <v>1.64</v>
      </c>
      <c r="S647">
        <v>258</v>
      </c>
      <c r="T647">
        <v>19.100000000000001</v>
      </c>
      <c r="U647">
        <v>138</v>
      </c>
      <c r="V647">
        <v>29.37</v>
      </c>
      <c r="W647">
        <v>8.7099999999999997E-2</v>
      </c>
      <c r="X647">
        <v>0.14000000000000001</v>
      </c>
      <c r="Y647">
        <v>3.3</v>
      </c>
      <c r="Z647">
        <v>2.2288999999999999</v>
      </c>
      <c r="AA647">
        <v>218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2.04</v>
      </c>
      <c r="AL647">
        <v>1.77</v>
      </c>
      <c r="AM647">
        <v>0</v>
      </c>
    </row>
    <row r="648" spans="1:39" x14ac:dyDescent="0.25">
      <c r="A648">
        <v>342</v>
      </c>
      <c r="B648">
        <v>1</v>
      </c>
      <c r="C648">
        <v>23</v>
      </c>
      <c r="D648">
        <v>0</v>
      </c>
      <c r="E648">
        <v>84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5.6</v>
      </c>
      <c r="R648">
        <v>2.0499999999999998</v>
      </c>
      <c r="S648">
        <v>209</v>
      </c>
      <c r="T648">
        <v>16.8</v>
      </c>
      <c r="U648">
        <v>119</v>
      </c>
      <c r="V648">
        <v>27.35</v>
      </c>
      <c r="W648">
        <v>7.7299999999999994E-2</v>
      </c>
      <c r="X648">
        <v>0.28999999999999998</v>
      </c>
      <c r="Y648">
        <v>4.3</v>
      </c>
      <c r="Z648">
        <v>2.2783000000000002</v>
      </c>
      <c r="AA648">
        <v>200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2.4</v>
      </c>
      <c r="AL648">
        <v>1.1200000000000001</v>
      </c>
      <c r="AM648">
        <v>0</v>
      </c>
    </row>
    <row r="649" spans="1:39" x14ac:dyDescent="0.25">
      <c r="A649">
        <v>729</v>
      </c>
      <c r="B649">
        <v>0</v>
      </c>
      <c r="C649">
        <v>63</v>
      </c>
      <c r="D649">
        <v>1</v>
      </c>
      <c r="E649">
        <v>83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1</v>
      </c>
      <c r="Q649">
        <v>5.3783000000000003</v>
      </c>
      <c r="R649">
        <v>1.946</v>
      </c>
      <c r="S649">
        <v>238.47</v>
      </c>
      <c r="T649">
        <v>19.151</v>
      </c>
      <c r="U649">
        <v>39.42</v>
      </c>
      <c r="V649">
        <v>8.016</v>
      </c>
      <c r="W649">
        <v>0.16120000000000001</v>
      </c>
      <c r="X649">
        <v>0.72589999999999999</v>
      </c>
      <c r="Y649">
        <v>4.0199999999999996</v>
      </c>
      <c r="Z649">
        <v>0.77</v>
      </c>
      <c r="AA649">
        <v>142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3.0135000000000001</v>
      </c>
      <c r="AL649">
        <v>4.0199999999999996</v>
      </c>
      <c r="AM649">
        <v>1</v>
      </c>
    </row>
    <row r="650" spans="1:39" x14ac:dyDescent="0.25">
      <c r="A650">
        <v>307</v>
      </c>
      <c r="B650">
        <v>1</v>
      </c>
      <c r="C650">
        <v>22</v>
      </c>
      <c r="D650">
        <v>0</v>
      </c>
      <c r="E650">
        <v>105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5.7</v>
      </c>
      <c r="R650">
        <v>1.61</v>
      </c>
      <c r="S650">
        <v>234</v>
      </c>
      <c r="T650">
        <v>19</v>
      </c>
      <c r="U650">
        <v>55</v>
      </c>
      <c r="V650">
        <v>30.08</v>
      </c>
      <c r="W650">
        <v>7.7700000000000005E-2</v>
      </c>
      <c r="X650">
        <v>0.18</v>
      </c>
      <c r="Y650">
        <v>3.3</v>
      </c>
      <c r="Z650">
        <v>2.0427</v>
      </c>
      <c r="AA650">
        <v>235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2.2000000000000002</v>
      </c>
      <c r="AL650">
        <v>1.0900000000000001</v>
      </c>
      <c r="AM650">
        <v>0</v>
      </c>
    </row>
    <row r="651" spans="1:39" x14ac:dyDescent="0.25">
      <c r="A651">
        <v>371</v>
      </c>
      <c r="B651">
        <v>1</v>
      </c>
      <c r="C651">
        <v>14</v>
      </c>
      <c r="D651">
        <v>0</v>
      </c>
      <c r="E651">
        <v>100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5.3</v>
      </c>
      <c r="R651">
        <v>2.16</v>
      </c>
      <c r="S651">
        <v>249</v>
      </c>
      <c r="T651">
        <v>13.8</v>
      </c>
      <c r="U651">
        <v>132</v>
      </c>
      <c r="V651">
        <v>21.78</v>
      </c>
      <c r="W651">
        <v>8.48E-2</v>
      </c>
      <c r="X651">
        <v>0.39</v>
      </c>
      <c r="Y651">
        <v>3.4</v>
      </c>
      <c r="Z651">
        <v>2.0436000000000001</v>
      </c>
      <c r="AA651">
        <v>204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2.4300000000000002</v>
      </c>
      <c r="AL651">
        <v>1.66</v>
      </c>
      <c r="AM651">
        <v>0</v>
      </c>
    </row>
    <row r="652" spans="1:39" x14ac:dyDescent="0.25">
      <c r="A652">
        <v>656</v>
      </c>
      <c r="B652">
        <v>1</v>
      </c>
      <c r="C652">
        <v>17</v>
      </c>
      <c r="D652">
        <v>0</v>
      </c>
      <c r="E652">
        <v>85</v>
      </c>
      <c r="F652">
        <v>0</v>
      </c>
      <c r="G652">
        <v>1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13.06</v>
      </c>
      <c r="R652">
        <v>26.25</v>
      </c>
      <c r="S652">
        <v>289</v>
      </c>
      <c r="T652">
        <v>16.53</v>
      </c>
      <c r="U652">
        <v>109</v>
      </c>
      <c r="V652">
        <v>22.28</v>
      </c>
      <c r="W652">
        <v>0.11</v>
      </c>
      <c r="X652">
        <v>0.72</v>
      </c>
      <c r="Y652">
        <v>5.8680000000000003</v>
      </c>
      <c r="Z652">
        <v>2.8809999999999998</v>
      </c>
      <c r="AA652">
        <v>357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1.65</v>
      </c>
      <c r="AL652">
        <v>1.57</v>
      </c>
      <c r="AM652">
        <v>0</v>
      </c>
    </row>
    <row r="653" spans="1:39" x14ac:dyDescent="0.25">
      <c r="A653">
        <v>569</v>
      </c>
      <c r="B653">
        <v>0</v>
      </c>
      <c r="C653">
        <v>43</v>
      </c>
      <c r="D653">
        <v>1</v>
      </c>
      <c r="E653">
        <v>73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4.3535000000000004</v>
      </c>
      <c r="R653">
        <v>1.1382000000000001</v>
      </c>
      <c r="S653">
        <v>232</v>
      </c>
      <c r="T653">
        <v>13.157</v>
      </c>
      <c r="U653">
        <v>39.799999999999997</v>
      </c>
      <c r="V653">
        <v>8.2669999999999995</v>
      </c>
      <c r="W653">
        <v>0.20499999999999999</v>
      </c>
      <c r="X653">
        <v>0.43930000000000002</v>
      </c>
      <c r="Y653">
        <v>5.0903999999999998</v>
      </c>
      <c r="Z653">
        <v>2.3910999999999998</v>
      </c>
      <c r="AA653">
        <v>183</v>
      </c>
      <c r="AB653">
        <v>0</v>
      </c>
      <c r="AC653">
        <v>0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3.3498999999999999</v>
      </c>
      <c r="AL653">
        <v>2</v>
      </c>
      <c r="AM653">
        <v>1</v>
      </c>
    </row>
    <row r="654" spans="1:39" x14ac:dyDescent="0.25">
      <c r="A654">
        <v>1096</v>
      </c>
      <c r="B654">
        <v>1</v>
      </c>
      <c r="C654">
        <v>65</v>
      </c>
      <c r="D654">
        <v>1</v>
      </c>
      <c r="E654">
        <v>46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5.7941000000000003</v>
      </c>
      <c r="R654">
        <v>1.5895999999999999</v>
      </c>
      <c r="S654">
        <v>246.41</v>
      </c>
      <c r="T654">
        <v>13.384</v>
      </c>
      <c r="U654">
        <v>40.39</v>
      </c>
      <c r="V654">
        <v>6.298</v>
      </c>
      <c r="W654">
        <v>0.1191</v>
      </c>
      <c r="X654">
        <v>0.52859999999999996</v>
      </c>
      <c r="Y654">
        <v>6.3</v>
      </c>
      <c r="Z654">
        <v>1.29</v>
      </c>
      <c r="AA654">
        <v>279</v>
      </c>
      <c r="AB654">
        <v>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3.2292999999999998</v>
      </c>
      <c r="AL654">
        <v>3.22</v>
      </c>
      <c r="AM654">
        <v>1</v>
      </c>
    </row>
    <row r="655" spans="1:39" x14ac:dyDescent="0.25">
      <c r="A655">
        <v>169</v>
      </c>
      <c r="B655">
        <v>0</v>
      </c>
      <c r="C655">
        <v>6</v>
      </c>
      <c r="D655">
        <v>0</v>
      </c>
      <c r="E655">
        <v>118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18.12</v>
      </c>
      <c r="R655">
        <v>9.08</v>
      </c>
      <c r="S655">
        <v>12.25</v>
      </c>
      <c r="T655">
        <v>14.7</v>
      </c>
      <c r="U655">
        <v>76.95</v>
      </c>
      <c r="V655">
        <v>38.07</v>
      </c>
      <c r="W655">
        <v>0.15</v>
      </c>
      <c r="X655">
        <v>0.26</v>
      </c>
      <c r="Y655">
        <v>14.2</v>
      </c>
      <c r="Z655">
        <v>11.56</v>
      </c>
      <c r="AA655">
        <v>226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2.29</v>
      </c>
      <c r="AL655">
        <v>0.02</v>
      </c>
      <c r="AM655">
        <v>0</v>
      </c>
    </row>
    <row r="656" spans="1:39" x14ac:dyDescent="0.25">
      <c r="A656">
        <v>377</v>
      </c>
      <c r="B656">
        <v>1</v>
      </c>
      <c r="C656">
        <v>15</v>
      </c>
      <c r="D656">
        <v>0</v>
      </c>
      <c r="E656">
        <v>67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5</v>
      </c>
      <c r="R656">
        <v>2.0099999999999998</v>
      </c>
      <c r="S656">
        <v>204</v>
      </c>
      <c r="T656">
        <v>10.7</v>
      </c>
      <c r="U656">
        <v>114</v>
      </c>
      <c r="V656">
        <v>29.07</v>
      </c>
      <c r="W656">
        <v>8.1699999999999995E-2</v>
      </c>
      <c r="X656">
        <v>0.37</v>
      </c>
      <c r="Y656">
        <v>3.9</v>
      </c>
      <c r="Z656">
        <v>2.1273</v>
      </c>
      <c r="AA656">
        <v>240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2.14</v>
      </c>
      <c r="AL656">
        <v>1.21</v>
      </c>
      <c r="AM656">
        <v>0</v>
      </c>
    </row>
    <row r="657" spans="1:39" x14ac:dyDescent="0.25">
      <c r="A657">
        <v>1071</v>
      </c>
      <c r="B657">
        <v>1</v>
      </c>
      <c r="C657">
        <v>12</v>
      </c>
      <c r="D657">
        <v>0</v>
      </c>
      <c r="E657">
        <v>86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5.9</v>
      </c>
      <c r="R657">
        <v>1.69</v>
      </c>
      <c r="S657">
        <v>215</v>
      </c>
      <c r="T657">
        <v>17.149999999999999</v>
      </c>
      <c r="U657">
        <v>138</v>
      </c>
      <c r="V657">
        <v>1</v>
      </c>
      <c r="W657">
        <v>0.37</v>
      </c>
      <c r="X657">
        <v>0.5091</v>
      </c>
      <c r="Y657">
        <v>6.2931999999999997</v>
      </c>
      <c r="Z657">
        <v>1.8934</v>
      </c>
      <c r="AA657">
        <v>255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9.2799999999999994</v>
      </c>
      <c r="AL657">
        <v>4.51</v>
      </c>
      <c r="AM657">
        <v>0</v>
      </c>
    </row>
    <row r="658" spans="1:39" x14ac:dyDescent="0.25">
      <c r="A658">
        <v>19</v>
      </c>
      <c r="B658">
        <v>1</v>
      </c>
      <c r="C658">
        <v>75</v>
      </c>
      <c r="D658">
        <v>1</v>
      </c>
      <c r="E658">
        <v>95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4.5999999999999996</v>
      </c>
      <c r="R658">
        <v>0.73</v>
      </c>
      <c r="S658">
        <v>156</v>
      </c>
      <c r="T658">
        <v>11.211</v>
      </c>
      <c r="U658">
        <v>57.93</v>
      </c>
      <c r="V658">
        <v>68.02</v>
      </c>
      <c r="W658">
        <v>0.87</v>
      </c>
      <c r="X658">
        <v>1.5419</v>
      </c>
      <c r="Y658">
        <v>5.75</v>
      </c>
      <c r="Z658">
        <v>1.385</v>
      </c>
      <c r="AA658">
        <v>268</v>
      </c>
      <c r="AB658">
        <v>1</v>
      </c>
      <c r="AC658">
        <v>0</v>
      </c>
      <c r="AD658">
        <v>1</v>
      </c>
      <c r="AE658">
        <v>0</v>
      </c>
      <c r="AF658">
        <v>1</v>
      </c>
      <c r="AG658">
        <v>0</v>
      </c>
      <c r="AH658">
        <v>0</v>
      </c>
      <c r="AI658">
        <v>0</v>
      </c>
      <c r="AJ658">
        <v>1</v>
      </c>
      <c r="AK658">
        <v>3.66</v>
      </c>
      <c r="AL658">
        <v>2.4900000000000002</v>
      </c>
      <c r="AM658">
        <v>1</v>
      </c>
    </row>
    <row r="659" spans="1:39" x14ac:dyDescent="0.25">
      <c r="A659">
        <v>619</v>
      </c>
      <c r="B659">
        <v>1</v>
      </c>
      <c r="C659">
        <v>5</v>
      </c>
      <c r="D659">
        <v>0</v>
      </c>
      <c r="E659">
        <v>103</v>
      </c>
      <c r="F659">
        <v>0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5.38</v>
      </c>
      <c r="R659">
        <v>2.78</v>
      </c>
      <c r="S659">
        <v>297</v>
      </c>
      <c r="T659">
        <v>12.2</v>
      </c>
      <c r="U659">
        <v>109</v>
      </c>
      <c r="V659">
        <v>24.7</v>
      </c>
      <c r="W659">
        <v>7.0000000000000007E-2</v>
      </c>
      <c r="X659">
        <v>0.22</v>
      </c>
      <c r="Y659">
        <v>5.6444999999999999</v>
      </c>
      <c r="Z659">
        <v>2.4790999999999999</v>
      </c>
      <c r="AA659">
        <v>330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2.75</v>
      </c>
      <c r="AL659">
        <v>1.1100000000000001</v>
      </c>
      <c r="AM659">
        <v>0</v>
      </c>
    </row>
    <row r="660" spans="1:39" x14ac:dyDescent="0.25">
      <c r="A660">
        <v>627</v>
      </c>
      <c r="B660">
        <v>1</v>
      </c>
      <c r="C660">
        <v>12</v>
      </c>
      <c r="D660">
        <v>0</v>
      </c>
      <c r="E660">
        <v>114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14.54</v>
      </c>
      <c r="R660">
        <v>24.64</v>
      </c>
      <c r="S660">
        <v>205</v>
      </c>
      <c r="T660">
        <v>19.57</v>
      </c>
      <c r="U660">
        <v>119</v>
      </c>
      <c r="V660">
        <v>22.49</v>
      </c>
      <c r="W660">
        <v>0.17</v>
      </c>
      <c r="X660">
        <v>0.6</v>
      </c>
      <c r="Y660">
        <v>5.4279999999999999</v>
      </c>
      <c r="Z660">
        <v>2.952</v>
      </c>
      <c r="AA660">
        <v>378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2.68</v>
      </c>
      <c r="AL660">
        <v>2.16</v>
      </c>
      <c r="AM660">
        <v>0</v>
      </c>
    </row>
    <row r="661" spans="1:39" x14ac:dyDescent="0.25">
      <c r="A661">
        <v>162</v>
      </c>
      <c r="B661">
        <v>0</v>
      </c>
      <c r="C661">
        <v>9</v>
      </c>
      <c r="D661">
        <v>0</v>
      </c>
      <c r="E661">
        <v>102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12.86</v>
      </c>
      <c r="R661">
        <v>7.61</v>
      </c>
      <c r="S661">
        <v>10.68</v>
      </c>
      <c r="T661">
        <v>12.4</v>
      </c>
      <c r="U661">
        <v>77.77</v>
      </c>
      <c r="V661">
        <v>39.67</v>
      </c>
      <c r="W661">
        <v>0.1</v>
      </c>
      <c r="X661">
        <v>0.33</v>
      </c>
      <c r="Y661">
        <v>14.4</v>
      </c>
      <c r="Z661">
        <v>14.14</v>
      </c>
      <c r="AA661">
        <v>200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1.95</v>
      </c>
      <c r="AL661">
        <v>0.8</v>
      </c>
      <c r="AM661">
        <v>0</v>
      </c>
    </row>
    <row r="662" spans="1:39" x14ac:dyDescent="0.25">
      <c r="A662">
        <v>823</v>
      </c>
      <c r="B662">
        <v>1</v>
      </c>
      <c r="C662">
        <v>39</v>
      </c>
      <c r="D662">
        <v>1</v>
      </c>
      <c r="E662">
        <v>66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1</v>
      </c>
      <c r="P662">
        <v>1</v>
      </c>
      <c r="Q662">
        <v>5.0980999999999996</v>
      </c>
      <c r="R662">
        <v>1.6878</v>
      </c>
      <c r="S662">
        <v>266.33</v>
      </c>
      <c r="T662">
        <v>15.21</v>
      </c>
      <c r="U662">
        <v>35.880000000000003</v>
      </c>
      <c r="V662">
        <v>0.84089999999999998</v>
      </c>
      <c r="W662">
        <v>0.53800000000000003</v>
      </c>
      <c r="X662">
        <v>0.70830000000000004</v>
      </c>
      <c r="Y662">
        <v>3.72</v>
      </c>
      <c r="Z662">
        <v>0.8841</v>
      </c>
      <c r="AA662">
        <v>198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0</v>
      </c>
      <c r="AJ662">
        <v>0</v>
      </c>
      <c r="AK662">
        <v>2.6038999999999999</v>
      </c>
      <c r="AL662">
        <v>4.43</v>
      </c>
      <c r="AM662">
        <v>0</v>
      </c>
    </row>
    <row r="663" spans="1:39" x14ac:dyDescent="0.25">
      <c r="A663">
        <v>272</v>
      </c>
      <c r="B663">
        <v>1</v>
      </c>
      <c r="C663">
        <v>36</v>
      </c>
      <c r="D663">
        <v>1</v>
      </c>
      <c r="E663">
        <v>101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7.73</v>
      </c>
      <c r="R663">
        <v>2.38</v>
      </c>
      <c r="S663">
        <v>383</v>
      </c>
      <c r="T663">
        <v>10</v>
      </c>
      <c r="U663">
        <v>146</v>
      </c>
      <c r="V663">
        <v>9.8000000000000007</v>
      </c>
      <c r="W663">
        <v>0.08</v>
      </c>
      <c r="X663">
        <v>1.3</v>
      </c>
      <c r="Y663">
        <v>7.25</v>
      </c>
      <c r="Z663">
        <v>2.2519</v>
      </c>
      <c r="AA663">
        <v>236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4.62</v>
      </c>
      <c r="AL663">
        <v>2.34</v>
      </c>
      <c r="AM663">
        <v>1</v>
      </c>
    </row>
    <row r="664" spans="1:39" x14ac:dyDescent="0.25">
      <c r="A664">
        <v>190</v>
      </c>
      <c r="B664">
        <v>1</v>
      </c>
      <c r="C664">
        <v>65</v>
      </c>
      <c r="D664">
        <v>0</v>
      </c>
      <c r="E664">
        <v>91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7.9</v>
      </c>
      <c r="R664">
        <v>1.69</v>
      </c>
      <c r="S664">
        <v>212</v>
      </c>
      <c r="T664">
        <v>1.3</v>
      </c>
      <c r="U664">
        <v>75</v>
      </c>
      <c r="V664">
        <v>15.2</v>
      </c>
      <c r="W664">
        <v>0.26</v>
      </c>
      <c r="X664">
        <v>0.88</v>
      </c>
      <c r="Y664">
        <v>4.37</v>
      </c>
      <c r="Z664">
        <v>1.06</v>
      </c>
      <c r="AA664">
        <v>156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4.26</v>
      </c>
      <c r="AL664">
        <v>4.7300000000000004</v>
      </c>
      <c r="AM664">
        <v>1</v>
      </c>
    </row>
    <row r="665" spans="1:39" x14ac:dyDescent="0.25">
      <c r="A665">
        <v>103</v>
      </c>
      <c r="B665">
        <v>0</v>
      </c>
      <c r="C665">
        <v>7</v>
      </c>
      <c r="D665">
        <v>0</v>
      </c>
      <c r="E665">
        <v>105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15.8</v>
      </c>
      <c r="R665">
        <v>8.01</v>
      </c>
      <c r="S665">
        <v>10.15</v>
      </c>
      <c r="T665">
        <v>15.5</v>
      </c>
      <c r="U665">
        <v>73.42</v>
      </c>
      <c r="V665">
        <v>38.229999999999997</v>
      </c>
      <c r="W665">
        <v>0.14000000000000001</v>
      </c>
      <c r="X665">
        <v>0.15</v>
      </c>
      <c r="Y665">
        <v>18.7</v>
      </c>
      <c r="Z665">
        <v>11.73</v>
      </c>
      <c r="AA665">
        <v>203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2.61</v>
      </c>
      <c r="AL665">
        <v>0.19</v>
      </c>
      <c r="AM665">
        <v>0</v>
      </c>
    </row>
    <row r="666" spans="1:39" x14ac:dyDescent="0.25">
      <c r="A666">
        <v>913</v>
      </c>
      <c r="B666">
        <v>1</v>
      </c>
      <c r="C666">
        <v>46</v>
      </c>
      <c r="D666">
        <v>1</v>
      </c>
      <c r="E666">
        <v>114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8.44</v>
      </c>
      <c r="R666">
        <v>1.1399999999999999</v>
      </c>
      <c r="S666">
        <v>139</v>
      </c>
      <c r="T666">
        <v>17.899999999999999</v>
      </c>
      <c r="U666">
        <v>43.83</v>
      </c>
      <c r="V666">
        <v>7.8410000000000002</v>
      </c>
      <c r="W666">
        <v>0.84</v>
      </c>
      <c r="X666">
        <v>0.99</v>
      </c>
      <c r="Y666">
        <v>14.21</v>
      </c>
      <c r="Z666">
        <v>1.1100000000000001</v>
      </c>
      <c r="AA666">
        <v>293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5.85</v>
      </c>
      <c r="AL666">
        <v>2.35</v>
      </c>
      <c r="AM666">
        <v>1</v>
      </c>
    </row>
    <row r="667" spans="1:39" x14ac:dyDescent="0.25">
      <c r="A667">
        <v>193</v>
      </c>
      <c r="B667">
        <v>1</v>
      </c>
      <c r="C667">
        <v>48</v>
      </c>
      <c r="D667">
        <v>0</v>
      </c>
      <c r="E667">
        <v>90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7.1</v>
      </c>
      <c r="R667">
        <v>1.85</v>
      </c>
      <c r="S667">
        <v>219</v>
      </c>
      <c r="T667">
        <v>14.6</v>
      </c>
      <c r="U667">
        <v>83</v>
      </c>
      <c r="V667">
        <v>15.3</v>
      </c>
      <c r="W667">
        <v>0.26</v>
      </c>
      <c r="X667">
        <v>0.94</v>
      </c>
      <c r="Y667">
        <v>4.3099999999999996</v>
      </c>
      <c r="Z667">
        <v>1.23</v>
      </c>
      <c r="AA667">
        <v>151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4.92</v>
      </c>
      <c r="AL667">
        <v>4.34</v>
      </c>
      <c r="AM667">
        <v>1</v>
      </c>
    </row>
    <row r="668" spans="1:39" x14ac:dyDescent="0.25">
      <c r="A668">
        <v>702</v>
      </c>
      <c r="B668">
        <v>0</v>
      </c>
      <c r="C668">
        <v>59</v>
      </c>
      <c r="D668">
        <v>1</v>
      </c>
      <c r="E668">
        <v>93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1</v>
      </c>
      <c r="N668">
        <v>0</v>
      </c>
      <c r="O668">
        <v>0</v>
      </c>
      <c r="P668">
        <v>1</v>
      </c>
      <c r="Q668">
        <v>5.2268999999999997</v>
      </c>
      <c r="R668">
        <v>1.0900000000000001</v>
      </c>
      <c r="S668">
        <v>255.07</v>
      </c>
      <c r="T668">
        <v>17.68</v>
      </c>
      <c r="U668">
        <v>39.36</v>
      </c>
      <c r="V668">
        <v>8.5980000000000008</v>
      </c>
      <c r="W668">
        <v>0.1275</v>
      </c>
      <c r="X668">
        <v>0.71130000000000004</v>
      </c>
      <c r="Y668">
        <v>4.8600000000000003</v>
      </c>
      <c r="Z668">
        <v>0.92</v>
      </c>
      <c r="AA668">
        <v>176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2.6395</v>
      </c>
      <c r="AL668">
        <v>3.87</v>
      </c>
      <c r="AM668">
        <v>1</v>
      </c>
    </row>
    <row r="669" spans="1:39" x14ac:dyDescent="0.25">
      <c r="A669">
        <v>860</v>
      </c>
      <c r="B669">
        <v>1</v>
      </c>
      <c r="C669">
        <v>32</v>
      </c>
      <c r="D669">
        <v>1</v>
      </c>
      <c r="E669">
        <v>71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1</v>
      </c>
      <c r="P669">
        <v>1</v>
      </c>
      <c r="Q669">
        <v>4.5007999999999999</v>
      </c>
      <c r="R669">
        <v>1.5314000000000001</v>
      </c>
      <c r="S669">
        <v>291.32</v>
      </c>
      <c r="T669">
        <v>16.91</v>
      </c>
      <c r="U669">
        <v>29.02</v>
      </c>
      <c r="V669">
        <v>0.80230000000000001</v>
      </c>
      <c r="W669">
        <v>0.48809999999999998</v>
      </c>
      <c r="X669">
        <v>0.78910000000000002</v>
      </c>
      <c r="Y669">
        <v>3.71</v>
      </c>
      <c r="Z669">
        <v>0.89039999999999997</v>
      </c>
      <c r="AA669">
        <v>197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0</v>
      </c>
      <c r="AJ669">
        <v>0</v>
      </c>
      <c r="AK669">
        <v>2.7006999999999999</v>
      </c>
      <c r="AL669">
        <v>3.46</v>
      </c>
      <c r="AM669">
        <v>0</v>
      </c>
    </row>
    <row r="670" spans="1:39" x14ac:dyDescent="0.25">
      <c r="A670">
        <v>660</v>
      </c>
      <c r="B670">
        <v>1</v>
      </c>
      <c r="C670">
        <v>20</v>
      </c>
      <c r="D670">
        <v>0</v>
      </c>
      <c r="E670">
        <v>110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16.11</v>
      </c>
      <c r="R670">
        <v>22.21</v>
      </c>
      <c r="S670">
        <v>226</v>
      </c>
      <c r="T670">
        <v>19.5</v>
      </c>
      <c r="U670">
        <v>102</v>
      </c>
      <c r="V670">
        <v>23.47</v>
      </c>
      <c r="W670">
        <v>0.17</v>
      </c>
      <c r="X670">
        <v>0.27</v>
      </c>
      <c r="Y670">
        <v>5.3369999999999997</v>
      </c>
      <c r="Z670">
        <v>2.38</v>
      </c>
      <c r="AA670">
        <v>307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1.88</v>
      </c>
      <c r="AL670">
        <v>1.96</v>
      </c>
      <c r="AM670">
        <v>0</v>
      </c>
    </row>
    <row r="671" spans="1:39" x14ac:dyDescent="0.25">
      <c r="A671">
        <v>24</v>
      </c>
      <c r="B671">
        <v>0</v>
      </c>
      <c r="C671">
        <v>73</v>
      </c>
      <c r="D671">
        <v>1</v>
      </c>
      <c r="E671">
        <v>91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5.9</v>
      </c>
      <c r="R671">
        <v>0.74</v>
      </c>
      <c r="S671">
        <v>166</v>
      </c>
      <c r="T671">
        <v>12.307</v>
      </c>
      <c r="U671">
        <v>56.73</v>
      </c>
      <c r="V671">
        <v>66.14</v>
      </c>
      <c r="W671">
        <v>0.44</v>
      </c>
      <c r="X671">
        <v>1.6033999999999999</v>
      </c>
      <c r="Y671">
        <v>5.89</v>
      </c>
      <c r="Z671">
        <v>1.3779999999999999</v>
      </c>
      <c r="AA671">
        <v>280</v>
      </c>
      <c r="AB671">
        <v>1</v>
      </c>
      <c r="AC671">
        <v>0</v>
      </c>
      <c r="AD671">
        <v>1</v>
      </c>
      <c r="AE671">
        <v>0</v>
      </c>
      <c r="AF671">
        <v>1</v>
      </c>
      <c r="AG671">
        <v>0</v>
      </c>
      <c r="AH671">
        <v>0</v>
      </c>
      <c r="AI671">
        <v>0</v>
      </c>
      <c r="AJ671">
        <v>1</v>
      </c>
      <c r="AK671">
        <v>3.23</v>
      </c>
      <c r="AL671">
        <v>2.61</v>
      </c>
      <c r="AM671">
        <v>1</v>
      </c>
    </row>
    <row r="672" spans="1:39" x14ac:dyDescent="0.25">
      <c r="A672">
        <v>376</v>
      </c>
      <c r="B672">
        <v>1</v>
      </c>
      <c r="C672">
        <v>20</v>
      </c>
      <c r="D672">
        <v>0</v>
      </c>
      <c r="E672">
        <v>108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4.9000000000000004</v>
      </c>
      <c r="R672">
        <v>2.2200000000000002</v>
      </c>
      <c r="S672">
        <v>271</v>
      </c>
      <c r="T672">
        <v>13.1</v>
      </c>
      <c r="U672">
        <v>94</v>
      </c>
      <c r="V672">
        <v>29.23</v>
      </c>
      <c r="W672">
        <v>7.9200000000000007E-2</v>
      </c>
      <c r="X672">
        <v>0.26</v>
      </c>
      <c r="Y672">
        <v>2.9</v>
      </c>
      <c r="Z672">
        <v>2.8043999999999998</v>
      </c>
      <c r="AA672">
        <v>237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2.2999999999999998</v>
      </c>
      <c r="AL672">
        <v>1.04</v>
      </c>
      <c r="AM672">
        <v>0</v>
      </c>
    </row>
    <row r="673" spans="1:39" x14ac:dyDescent="0.25">
      <c r="A673">
        <v>72</v>
      </c>
      <c r="B673">
        <v>0</v>
      </c>
      <c r="C673">
        <v>4</v>
      </c>
      <c r="D673">
        <v>0</v>
      </c>
      <c r="E673">
        <v>114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17.37</v>
      </c>
      <c r="R673">
        <v>8.85</v>
      </c>
      <c r="S673">
        <v>11.12</v>
      </c>
      <c r="T673">
        <v>12</v>
      </c>
      <c r="U673">
        <v>72.55</v>
      </c>
      <c r="V673">
        <v>41.11</v>
      </c>
      <c r="W673">
        <v>0.2</v>
      </c>
      <c r="X673">
        <v>0.41</v>
      </c>
      <c r="Y673">
        <v>20.3</v>
      </c>
      <c r="Z673">
        <v>10.48</v>
      </c>
      <c r="AA673">
        <v>247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2.68</v>
      </c>
      <c r="AL673">
        <v>0.45</v>
      </c>
      <c r="AM673">
        <v>0</v>
      </c>
    </row>
    <row r="674" spans="1:39" x14ac:dyDescent="0.25">
      <c r="A674">
        <v>620</v>
      </c>
      <c r="B674">
        <v>1</v>
      </c>
      <c r="C674">
        <v>18</v>
      </c>
      <c r="D674">
        <v>0</v>
      </c>
      <c r="E674">
        <v>116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19.38</v>
      </c>
      <c r="R674">
        <v>29.55</v>
      </c>
      <c r="S674">
        <v>212</v>
      </c>
      <c r="T674">
        <v>10.67</v>
      </c>
      <c r="U674">
        <v>86</v>
      </c>
      <c r="V674">
        <v>22.47</v>
      </c>
      <c r="W674">
        <v>0.24</v>
      </c>
      <c r="X674">
        <v>0.24</v>
      </c>
      <c r="Y674">
        <v>5.9930000000000003</v>
      </c>
      <c r="Z674">
        <v>2.141</v>
      </c>
      <c r="AA674">
        <v>363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2.75</v>
      </c>
      <c r="AL674">
        <v>1.63</v>
      </c>
      <c r="AM674">
        <v>0</v>
      </c>
    </row>
    <row r="675" spans="1:39" x14ac:dyDescent="0.25">
      <c r="A675">
        <v>341</v>
      </c>
      <c r="B675">
        <v>1</v>
      </c>
      <c r="C675">
        <v>18</v>
      </c>
      <c r="D675">
        <v>0</v>
      </c>
      <c r="E675">
        <v>55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4.5</v>
      </c>
      <c r="R675">
        <v>2.16</v>
      </c>
      <c r="S675">
        <v>261</v>
      </c>
      <c r="T675">
        <v>13.3</v>
      </c>
      <c r="U675">
        <v>83</v>
      </c>
      <c r="V675">
        <v>28.68</v>
      </c>
      <c r="W675">
        <v>8.7400000000000005E-2</v>
      </c>
      <c r="X675">
        <v>0.22</v>
      </c>
      <c r="Y675">
        <v>4.5</v>
      </c>
      <c r="Z675">
        <v>2.7928000000000002</v>
      </c>
      <c r="AA675">
        <v>209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2.37</v>
      </c>
      <c r="AL675">
        <v>1.1399999999999999</v>
      </c>
      <c r="AM675">
        <v>0</v>
      </c>
    </row>
    <row r="676" spans="1:39" x14ac:dyDescent="0.25">
      <c r="A676">
        <v>760</v>
      </c>
      <c r="B676">
        <v>1</v>
      </c>
      <c r="C676">
        <v>54</v>
      </c>
      <c r="D676">
        <v>1</v>
      </c>
      <c r="E676">
        <v>66</v>
      </c>
      <c r="F676">
        <v>1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1</v>
      </c>
      <c r="P676">
        <v>1</v>
      </c>
      <c r="Q676">
        <v>5.4330999999999996</v>
      </c>
      <c r="R676">
        <v>1.6975</v>
      </c>
      <c r="S676">
        <v>241.84</v>
      </c>
      <c r="T676">
        <v>15.34</v>
      </c>
      <c r="U676">
        <v>34.590000000000003</v>
      </c>
      <c r="V676">
        <v>0.85040000000000004</v>
      </c>
      <c r="W676">
        <v>0.52080000000000004</v>
      </c>
      <c r="X676">
        <v>0.69510000000000005</v>
      </c>
      <c r="Y676">
        <v>3.54</v>
      </c>
      <c r="Z676">
        <v>0.85019999999999996</v>
      </c>
      <c r="AA676">
        <v>167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</v>
      </c>
      <c r="AI676">
        <v>0</v>
      </c>
      <c r="AJ676">
        <v>0</v>
      </c>
      <c r="AK676">
        <v>2.9773000000000001</v>
      </c>
      <c r="AL676">
        <v>3.72</v>
      </c>
      <c r="AM676">
        <v>0</v>
      </c>
    </row>
    <row r="677" spans="1:39" x14ac:dyDescent="0.25">
      <c r="A677">
        <v>459</v>
      </c>
      <c r="B677">
        <v>1</v>
      </c>
      <c r="C677">
        <v>60</v>
      </c>
      <c r="D677">
        <v>1</v>
      </c>
      <c r="E677">
        <v>82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3.75</v>
      </c>
      <c r="R677">
        <v>1.85</v>
      </c>
      <c r="S677">
        <v>284</v>
      </c>
      <c r="T677">
        <v>15.465</v>
      </c>
      <c r="U677">
        <v>32.340000000000003</v>
      </c>
      <c r="V677">
        <v>8.9019999999999992</v>
      </c>
      <c r="W677">
        <v>0.19600000000000001</v>
      </c>
      <c r="X677">
        <v>0.41599999999999998</v>
      </c>
      <c r="Y677">
        <v>2.61</v>
      </c>
      <c r="Z677">
        <v>0.19</v>
      </c>
      <c r="AA677">
        <v>185</v>
      </c>
      <c r="AB677">
        <v>1</v>
      </c>
      <c r="AC677">
        <v>1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2.15</v>
      </c>
      <c r="AL677">
        <v>2.02</v>
      </c>
      <c r="AM677">
        <v>1</v>
      </c>
    </row>
    <row r="678" spans="1:39" x14ac:dyDescent="0.25">
      <c r="A678">
        <v>217</v>
      </c>
      <c r="B678">
        <v>1</v>
      </c>
      <c r="C678">
        <v>44</v>
      </c>
      <c r="D678">
        <v>1</v>
      </c>
      <c r="E678">
        <v>115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7.6</v>
      </c>
      <c r="R678">
        <v>2.68</v>
      </c>
      <c r="S678">
        <v>347</v>
      </c>
      <c r="T678">
        <v>16</v>
      </c>
      <c r="U678">
        <v>130</v>
      </c>
      <c r="V678">
        <v>9.6</v>
      </c>
      <c r="W678">
        <v>7.0000000000000007E-2</v>
      </c>
      <c r="X678">
        <v>1.32</v>
      </c>
      <c r="Y678">
        <v>7.1958000000000002</v>
      </c>
      <c r="Z678">
        <v>2.4376000000000002</v>
      </c>
      <c r="AA678">
        <v>238</v>
      </c>
      <c r="AB678">
        <v>1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4.9400000000000004</v>
      </c>
      <c r="AL678">
        <v>1.95</v>
      </c>
      <c r="AM678">
        <v>1</v>
      </c>
    </row>
    <row r="679" spans="1:39" x14ac:dyDescent="0.25">
      <c r="A679">
        <v>862</v>
      </c>
      <c r="B679">
        <v>1</v>
      </c>
      <c r="C679">
        <v>49</v>
      </c>
      <c r="D679">
        <v>1</v>
      </c>
      <c r="E679">
        <v>66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1</v>
      </c>
      <c r="P679">
        <v>1</v>
      </c>
      <c r="Q679">
        <v>5.6997999999999998</v>
      </c>
      <c r="R679">
        <v>1.5208999999999999</v>
      </c>
      <c r="S679">
        <v>255.18</v>
      </c>
      <c r="T679">
        <v>16.760000000000002</v>
      </c>
      <c r="U679">
        <v>31.2</v>
      </c>
      <c r="V679">
        <v>0.78380000000000005</v>
      </c>
      <c r="W679">
        <v>0.54720000000000002</v>
      </c>
      <c r="X679">
        <v>0.71289999999999998</v>
      </c>
      <c r="Y679">
        <v>4.09</v>
      </c>
      <c r="Z679">
        <v>0.92930000000000001</v>
      </c>
      <c r="AA679">
        <v>179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0</v>
      </c>
      <c r="AJ679">
        <v>0</v>
      </c>
      <c r="AK679">
        <v>2.9845999999999999</v>
      </c>
      <c r="AL679">
        <v>3.82</v>
      </c>
      <c r="AM679">
        <v>0</v>
      </c>
    </row>
    <row r="680" spans="1:39" x14ac:dyDescent="0.25">
      <c r="A680">
        <v>970</v>
      </c>
      <c r="B680">
        <v>1</v>
      </c>
      <c r="C680">
        <v>46</v>
      </c>
      <c r="D680">
        <v>1</v>
      </c>
      <c r="E680">
        <v>105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8.3800000000000008</v>
      </c>
      <c r="R680">
        <v>1.0900000000000001</v>
      </c>
      <c r="S680">
        <v>144</v>
      </c>
      <c r="T680">
        <v>12.8</v>
      </c>
      <c r="U680">
        <v>43.91</v>
      </c>
      <c r="V680">
        <v>7.6950000000000003</v>
      </c>
      <c r="W680">
        <v>0.36</v>
      </c>
      <c r="X680">
        <v>0.95</v>
      </c>
      <c r="Y680">
        <v>14.7</v>
      </c>
      <c r="Z680">
        <v>2.1800000000000002</v>
      </c>
      <c r="AA680">
        <v>262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6.02</v>
      </c>
      <c r="AL680">
        <v>2.11</v>
      </c>
      <c r="AM680">
        <v>1</v>
      </c>
    </row>
    <row r="681" spans="1:39" x14ac:dyDescent="0.25">
      <c r="A681">
        <v>671</v>
      </c>
      <c r="B681">
        <v>1</v>
      </c>
      <c r="C681">
        <v>25</v>
      </c>
      <c r="D681">
        <v>0</v>
      </c>
      <c r="E681">
        <v>118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17.21</v>
      </c>
      <c r="R681">
        <v>24.34</v>
      </c>
      <c r="S681">
        <v>224</v>
      </c>
      <c r="T681">
        <v>16.84</v>
      </c>
      <c r="U681">
        <v>85</v>
      </c>
      <c r="V681">
        <v>25.73</v>
      </c>
      <c r="W681">
        <v>0.13</v>
      </c>
      <c r="X681">
        <v>0.13</v>
      </c>
      <c r="Y681">
        <v>5.6829999999999998</v>
      </c>
      <c r="Z681">
        <v>2.9209999999999998</v>
      </c>
      <c r="AA681">
        <v>366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1.8</v>
      </c>
      <c r="AL681">
        <v>1.78</v>
      </c>
      <c r="AM681">
        <v>0</v>
      </c>
    </row>
    <row r="682" spans="1:39" x14ac:dyDescent="0.25">
      <c r="A682">
        <v>1000</v>
      </c>
      <c r="B682">
        <v>1</v>
      </c>
      <c r="C682">
        <v>59</v>
      </c>
      <c r="D682">
        <v>1</v>
      </c>
      <c r="E682">
        <v>61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5.7619999999999996</v>
      </c>
      <c r="R682">
        <v>1.5628</v>
      </c>
      <c r="S682">
        <v>263.5</v>
      </c>
      <c r="T682">
        <v>12.129</v>
      </c>
      <c r="U682">
        <v>39.840000000000003</v>
      </c>
      <c r="V682">
        <v>6.2149999999999999</v>
      </c>
      <c r="W682">
        <v>0.1696</v>
      </c>
      <c r="X682">
        <v>0.49719999999999998</v>
      </c>
      <c r="Y682">
        <v>6.3</v>
      </c>
      <c r="Z682">
        <v>1.1299999999999999</v>
      </c>
      <c r="AA682">
        <v>240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3.1779000000000002</v>
      </c>
      <c r="AL682">
        <v>2.88</v>
      </c>
      <c r="AM682">
        <v>1</v>
      </c>
    </row>
    <row r="683" spans="1:39" x14ac:dyDescent="0.25">
      <c r="A683">
        <v>402</v>
      </c>
      <c r="B683">
        <v>1</v>
      </c>
      <c r="C683">
        <v>51</v>
      </c>
      <c r="D683">
        <v>1</v>
      </c>
      <c r="E683">
        <v>84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4.5</v>
      </c>
      <c r="R683">
        <v>1.33</v>
      </c>
      <c r="S683">
        <v>260</v>
      </c>
      <c r="T683">
        <v>14.859</v>
      </c>
      <c r="U683">
        <v>32.020000000000003</v>
      </c>
      <c r="V683">
        <v>8.6940000000000008</v>
      </c>
      <c r="W683">
        <v>0.14299999999999999</v>
      </c>
      <c r="X683">
        <v>0.41799999999999998</v>
      </c>
      <c r="Y683">
        <v>2.5</v>
      </c>
      <c r="Z683">
        <v>0.16</v>
      </c>
      <c r="AA683">
        <v>168</v>
      </c>
      <c r="AB683">
        <v>1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2.4</v>
      </c>
      <c r="AL683">
        <v>2.74</v>
      </c>
      <c r="AM683">
        <v>1</v>
      </c>
    </row>
    <row r="684" spans="1:39" x14ac:dyDescent="0.25">
      <c r="A684">
        <v>645</v>
      </c>
      <c r="B684">
        <v>1</v>
      </c>
      <c r="C684">
        <v>4</v>
      </c>
      <c r="D684">
        <v>0</v>
      </c>
      <c r="E684">
        <v>82</v>
      </c>
      <c r="F684">
        <v>0</v>
      </c>
      <c r="G684">
        <v>1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13.09</v>
      </c>
      <c r="R684">
        <v>25.72</v>
      </c>
      <c r="S684">
        <v>305</v>
      </c>
      <c r="T684">
        <v>12.77</v>
      </c>
      <c r="U684">
        <v>108</v>
      </c>
      <c r="V684">
        <v>25.14</v>
      </c>
      <c r="W684">
        <v>0.13</v>
      </c>
      <c r="X684">
        <v>0.8</v>
      </c>
      <c r="Y684">
        <v>5.5970000000000004</v>
      </c>
      <c r="Z684">
        <v>2.0510000000000002</v>
      </c>
      <c r="AA684">
        <v>357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2.78</v>
      </c>
      <c r="AL684">
        <v>1.74</v>
      </c>
      <c r="AM684">
        <v>0</v>
      </c>
    </row>
    <row r="685" spans="1:39" x14ac:dyDescent="0.25">
      <c r="A685">
        <v>768</v>
      </c>
      <c r="B685">
        <v>1</v>
      </c>
      <c r="C685">
        <v>50</v>
      </c>
      <c r="D685">
        <v>1</v>
      </c>
      <c r="E685">
        <v>61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1</v>
      </c>
      <c r="P685">
        <v>1</v>
      </c>
      <c r="Q685">
        <v>4.7435</v>
      </c>
      <c r="R685">
        <v>1.8143</v>
      </c>
      <c r="S685">
        <v>243.03</v>
      </c>
      <c r="T685">
        <v>18.510000000000002</v>
      </c>
      <c r="U685">
        <v>31.42</v>
      </c>
      <c r="V685">
        <v>0.81779999999999997</v>
      </c>
      <c r="W685">
        <v>0.4834</v>
      </c>
      <c r="X685">
        <v>0.74480000000000002</v>
      </c>
      <c r="Y685">
        <v>3.75</v>
      </c>
      <c r="Z685">
        <v>0.83220000000000005</v>
      </c>
      <c r="AA685">
        <v>186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0</v>
      </c>
      <c r="AJ685">
        <v>0</v>
      </c>
      <c r="AK685">
        <v>2.8393000000000002</v>
      </c>
      <c r="AL685">
        <v>3.65</v>
      </c>
      <c r="AM685">
        <v>0</v>
      </c>
    </row>
    <row r="686" spans="1:39" x14ac:dyDescent="0.25">
      <c r="A686">
        <v>633</v>
      </c>
      <c r="B686">
        <v>1</v>
      </c>
      <c r="C686">
        <v>16</v>
      </c>
      <c r="D686">
        <v>0</v>
      </c>
      <c r="E686">
        <v>106</v>
      </c>
      <c r="F686">
        <v>0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12.98</v>
      </c>
      <c r="R686">
        <v>27.61</v>
      </c>
      <c r="S686">
        <v>283</v>
      </c>
      <c r="T686">
        <v>15.21</v>
      </c>
      <c r="U686">
        <v>118</v>
      </c>
      <c r="V686">
        <v>25.25</v>
      </c>
      <c r="W686">
        <v>0.18</v>
      </c>
      <c r="X686">
        <v>0.16</v>
      </c>
      <c r="Y686">
        <v>5.6420000000000003</v>
      </c>
      <c r="Z686">
        <v>2.0830000000000002</v>
      </c>
      <c r="AA686">
        <v>390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1.51</v>
      </c>
      <c r="AL686">
        <v>1.77</v>
      </c>
      <c r="AM686">
        <v>0</v>
      </c>
    </row>
    <row r="687" spans="1:39" x14ac:dyDescent="0.25">
      <c r="A687">
        <v>818</v>
      </c>
      <c r="B687">
        <v>1</v>
      </c>
      <c r="C687">
        <v>54</v>
      </c>
      <c r="D687">
        <v>1</v>
      </c>
      <c r="E687">
        <v>62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1</v>
      </c>
      <c r="P687">
        <v>1</v>
      </c>
      <c r="Q687">
        <v>5.6391999999999998</v>
      </c>
      <c r="R687">
        <v>1.6884999999999999</v>
      </c>
      <c r="S687">
        <v>287.67</v>
      </c>
      <c r="T687">
        <v>10.88</v>
      </c>
      <c r="U687">
        <v>38.520000000000003</v>
      </c>
      <c r="V687">
        <v>0.94520000000000004</v>
      </c>
      <c r="W687">
        <v>0.4965</v>
      </c>
      <c r="X687">
        <v>0.83409999999999995</v>
      </c>
      <c r="Y687">
        <v>3.62</v>
      </c>
      <c r="Z687">
        <v>0.80630000000000002</v>
      </c>
      <c r="AA687">
        <v>194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</v>
      </c>
      <c r="AI687">
        <v>0</v>
      </c>
      <c r="AJ687">
        <v>0</v>
      </c>
      <c r="AK687">
        <v>2.7507999999999999</v>
      </c>
      <c r="AL687">
        <v>3.6</v>
      </c>
      <c r="AM687">
        <v>0</v>
      </c>
    </row>
    <row r="688" spans="1:39" x14ac:dyDescent="0.25">
      <c r="A688">
        <v>121</v>
      </c>
      <c r="B688">
        <v>0</v>
      </c>
      <c r="C688">
        <v>6</v>
      </c>
      <c r="D688">
        <v>0</v>
      </c>
      <c r="E688">
        <v>105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12.03</v>
      </c>
      <c r="R688">
        <v>8.34</v>
      </c>
      <c r="S688">
        <v>10.53</v>
      </c>
      <c r="T688">
        <v>18.100000000000001</v>
      </c>
      <c r="U688">
        <v>79.78</v>
      </c>
      <c r="V688">
        <v>35.61</v>
      </c>
      <c r="W688">
        <v>0.25</v>
      </c>
      <c r="X688">
        <v>0.62</v>
      </c>
      <c r="Y688">
        <v>13</v>
      </c>
      <c r="Z688">
        <v>14.55</v>
      </c>
      <c r="AA688">
        <v>202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2.77</v>
      </c>
      <c r="AL688">
        <v>0.56999999999999995</v>
      </c>
      <c r="AM688">
        <v>0</v>
      </c>
    </row>
    <row r="689" spans="1:39" x14ac:dyDescent="0.25">
      <c r="A689">
        <v>803</v>
      </c>
      <c r="B689">
        <v>1</v>
      </c>
      <c r="C689">
        <v>40</v>
      </c>
      <c r="D689">
        <v>1</v>
      </c>
      <c r="E689">
        <v>78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1</v>
      </c>
      <c r="P689">
        <v>1</v>
      </c>
      <c r="Q689">
        <v>5.6809000000000003</v>
      </c>
      <c r="R689">
        <v>1.7572000000000001</v>
      </c>
      <c r="S689">
        <v>229.83</v>
      </c>
      <c r="T689">
        <v>13.58</v>
      </c>
      <c r="U689">
        <v>25.57</v>
      </c>
      <c r="V689">
        <v>0.87009999999999998</v>
      </c>
      <c r="W689">
        <v>0.52349999999999997</v>
      </c>
      <c r="X689">
        <v>0.8155</v>
      </c>
      <c r="Y689">
        <v>3.99</v>
      </c>
      <c r="Z689">
        <v>0.92490000000000006</v>
      </c>
      <c r="AA689">
        <v>157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1</v>
      </c>
      <c r="AI689">
        <v>0</v>
      </c>
      <c r="AJ689">
        <v>0</v>
      </c>
      <c r="AK689">
        <v>2.7481</v>
      </c>
      <c r="AL689">
        <v>3.47</v>
      </c>
      <c r="AM689">
        <v>0</v>
      </c>
    </row>
    <row r="690" spans="1:39" x14ac:dyDescent="0.25">
      <c r="A690">
        <v>406</v>
      </c>
      <c r="B690">
        <v>1</v>
      </c>
      <c r="C690">
        <v>51</v>
      </c>
      <c r="D690">
        <v>1</v>
      </c>
      <c r="E690">
        <v>72</v>
      </c>
      <c r="F690">
        <v>1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4.3899999999999997</v>
      </c>
      <c r="R690">
        <v>1.04</v>
      </c>
      <c r="S690">
        <v>262</v>
      </c>
      <c r="T690">
        <v>11.835000000000001</v>
      </c>
      <c r="U690">
        <v>34.4</v>
      </c>
      <c r="V690">
        <v>8.4060000000000006</v>
      </c>
      <c r="W690">
        <v>0.14199999999999999</v>
      </c>
      <c r="X690">
        <v>0.40699999999999997</v>
      </c>
      <c r="Y690">
        <v>2.52</v>
      </c>
      <c r="Z690">
        <v>0.57999999999999996</v>
      </c>
      <c r="AA690">
        <v>211</v>
      </c>
      <c r="AB690">
        <v>1</v>
      </c>
      <c r="AC690">
        <v>1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1.4</v>
      </c>
      <c r="AL690">
        <v>3.26</v>
      </c>
      <c r="AM690">
        <v>1</v>
      </c>
    </row>
    <row r="691" spans="1:39" x14ac:dyDescent="0.25">
      <c r="A691">
        <v>600</v>
      </c>
      <c r="B691">
        <v>0</v>
      </c>
      <c r="C691">
        <v>46</v>
      </c>
      <c r="D691">
        <v>1</v>
      </c>
      <c r="E691">
        <v>89</v>
      </c>
      <c r="F691">
        <v>0</v>
      </c>
      <c r="G691">
        <v>1</v>
      </c>
      <c r="H691">
        <v>1</v>
      </c>
      <c r="I691">
        <v>1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5.4574999999999996</v>
      </c>
      <c r="R691">
        <v>1.9137</v>
      </c>
      <c r="S691">
        <v>240.8</v>
      </c>
      <c r="T691">
        <v>12.391999999999999</v>
      </c>
      <c r="U691">
        <v>37.46</v>
      </c>
      <c r="V691">
        <v>8.5359999999999996</v>
      </c>
      <c r="W691">
        <v>0.22</v>
      </c>
      <c r="X691">
        <v>0.54039999999999999</v>
      </c>
      <c r="Y691">
        <v>5.1372</v>
      </c>
      <c r="Z691">
        <v>2.2101999999999999</v>
      </c>
      <c r="AA691">
        <v>205</v>
      </c>
      <c r="AB691">
        <v>0</v>
      </c>
      <c r="AC691">
        <v>0</v>
      </c>
      <c r="AD691">
        <v>0</v>
      </c>
      <c r="AE691">
        <v>1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2.661</v>
      </c>
      <c r="AL691">
        <v>2.21</v>
      </c>
      <c r="AM691">
        <v>1</v>
      </c>
    </row>
    <row r="692" spans="1:39" x14ac:dyDescent="0.25">
      <c r="A692">
        <v>366</v>
      </c>
      <c r="B692">
        <v>1</v>
      </c>
      <c r="C692">
        <v>13</v>
      </c>
      <c r="D692">
        <v>0</v>
      </c>
      <c r="E692">
        <v>93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5.3</v>
      </c>
      <c r="R692">
        <v>2.0699999999999998</v>
      </c>
      <c r="S692">
        <v>279</v>
      </c>
      <c r="T692">
        <v>17.3</v>
      </c>
      <c r="U692">
        <v>121</v>
      </c>
      <c r="V692">
        <v>21.07</v>
      </c>
      <c r="W692">
        <v>8.0500000000000002E-2</v>
      </c>
      <c r="X692">
        <v>0.24</v>
      </c>
      <c r="Y692">
        <v>3.1</v>
      </c>
      <c r="Z692">
        <v>2.1385999999999998</v>
      </c>
      <c r="AA692">
        <v>213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2.31</v>
      </c>
      <c r="AL692">
        <v>1.43</v>
      </c>
      <c r="AM692">
        <v>0</v>
      </c>
    </row>
    <row r="693" spans="1:39" x14ac:dyDescent="0.25">
      <c r="A693">
        <v>586</v>
      </c>
      <c r="B693">
        <v>0</v>
      </c>
      <c r="C693">
        <v>47</v>
      </c>
      <c r="D693">
        <v>1</v>
      </c>
      <c r="E693">
        <v>86</v>
      </c>
      <c r="F693">
        <v>0</v>
      </c>
      <c r="G693">
        <v>1</v>
      </c>
      <c r="H693">
        <v>1</v>
      </c>
      <c r="I693">
        <v>1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4.4154999999999998</v>
      </c>
      <c r="R693">
        <v>1.1938</v>
      </c>
      <c r="S693">
        <v>300.2</v>
      </c>
      <c r="T693">
        <v>10.51</v>
      </c>
      <c r="U693">
        <v>34.909999999999997</v>
      </c>
      <c r="V693">
        <v>8.0150000000000006</v>
      </c>
      <c r="W693">
        <v>0.24640000000000001</v>
      </c>
      <c r="X693">
        <v>0.44290000000000002</v>
      </c>
      <c r="Y693">
        <v>5.3577000000000004</v>
      </c>
      <c r="Z693">
        <v>1.6152</v>
      </c>
      <c r="AA693">
        <v>270</v>
      </c>
      <c r="AB693">
        <v>0</v>
      </c>
      <c r="AC693">
        <v>0</v>
      </c>
      <c r="AD693">
        <v>0</v>
      </c>
      <c r="AE693">
        <v>1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3.3315999999999999</v>
      </c>
      <c r="AL693">
        <v>2.4300000000000002</v>
      </c>
      <c r="AM693">
        <v>1</v>
      </c>
    </row>
    <row r="694" spans="1:39" x14ac:dyDescent="0.25">
      <c r="A694">
        <v>28</v>
      </c>
      <c r="B694">
        <v>0</v>
      </c>
      <c r="C694">
        <v>59</v>
      </c>
      <c r="D694">
        <v>0</v>
      </c>
      <c r="E694">
        <v>76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6</v>
      </c>
      <c r="R694">
        <v>2.88</v>
      </c>
      <c r="S694">
        <v>282</v>
      </c>
      <c r="T694">
        <v>13</v>
      </c>
      <c r="U694">
        <v>41.68</v>
      </c>
      <c r="V694">
        <v>11.503</v>
      </c>
      <c r="W694">
        <v>0.14000000000000001</v>
      </c>
      <c r="X694">
        <v>0.21</v>
      </c>
      <c r="Y694">
        <v>5.1424000000000003</v>
      </c>
      <c r="Z694">
        <v>2.2099000000000002</v>
      </c>
      <c r="AA694">
        <v>167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2.59</v>
      </c>
      <c r="AL694">
        <v>2.21</v>
      </c>
      <c r="AM694">
        <v>0</v>
      </c>
    </row>
    <row r="695" spans="1:39" x14ac:dyDescent="0.25">
      <c r="A695">
        <v>869</v>
      </c>
      <c r="B695" s="2">
        <v>1</v>
      </c>
      <c r="C695">
        <v>35</v>
      </c>
      <c r="D695">
        <v>1</v>
      </c>
      <c r="E695">
        <v>79</v>
      </c>
      <c r="F695">
        <v>1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1</v>
      </c>
      <c r="P695">
        <v>1</v>
      </c>
      <c r="Q695">
        <v>5.9069000000000003</v>
      </c>
      <c r="R695">
        <v>1.5479000000000001</v>
      </c>
      <c r="S695">
        <v>285.64999999999998</v>
      </c>
      <c r="T695">
        <v>16.190000000000001</v>
      </c>
      <c r="U695">
        <v>31.02</v>
      </c>
      <c r="V695">
        <v>0.91959999999999997</v>
      </c>
      <c r="W695">
        <v>0.53859999999999997</v>
      </c>
      <c r="X695">
        <v>0.8054</v>
      </c>
      <c r="Y695">
        <v>3.85</v>
      </c>
      <c r="Z695">
        <v>0.82210000000000005</v>
      </c>
      <c r="AA695">
        <v>152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2.9659</v>
      </c>
      <c r="AL695">
        <v>4.28</v>
      </c>
      <c r="AM695">
        <v>0</v>
      </c>
    </row>
    <row r="696" spans="1:39" x14ac:dyDescent="0.25">
      <c r="A696">
        <v>548</v>
      </c>
      <c r="B696" s="2">
        <v>0</v>
      </c>
      <c r="C696">
        <v>53</v>
      </c>
      <c r="D696">
        <v>1</v>
      </c>
      <c r="E696">
        <v>86</v>
      </c>
      <c r="F696">
        <v>0</v>
      </c>
      <c r="G696">
        <v>1</v>
      </c>
      <c r="H696">
        <v>1</v>
      </c>
      <c r="I696">
        <v>1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4.6368999999999998</v>
      </c>
      <c r="R696">
        <v>1.1218999999999999</v>
      </c>
      <c r="S696">
        <v>274.2</v>
      </c>
      <c r="T696">
        <v>11.446999999999999</v>
      </c>
      <c r="U696">
        <v>39.74</v>
      </c>
      <c r="V696">
        <v>8.4610000000000003</v>
      </c>
      <c r="W696">
        <v>0.15679999999999999</v>
      </c>
      <c r="X696">
        <v>0.44619999999999999</v>
      </c>
      <c r="Y696">
        <v>4.7805</v>
      </c>
      <c r="Z696">
        <v>1.46</v>
      </c>
      <c r="AA696">
        <v>224</v>
      </c>
      <c r="AB696">
        <v>0</v>
      </c>
      <c r="AC696">
        <v>0</v>
      </c>
      <c r="AD696">
        <v>0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3.2945000000000002</v>
      </c>
      <c r="AL696">
        <v>2.5299999999999998</v>
      </c>
      <c r="AM696">
        <v>1</v>
      </c>
    </row>
    <row r="697" spans="1:39" x14ac:dyDescent="0.25">
      <c r="A697">
        <v>475</v>
      </c>
      <c r="B697" s="2">
        <v>1</v>
      </c>
      <c r="C697">
        <v>51</v>
      </c>
      <c r="D697">
        <v>1</v>
      </c>
      <c r="E697">
        <v>76</v>
      </c>
      <c r="F697">
        <v>1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3.75</v>
      </c>
      <c r="R697">
        <v>1</v>
      </c>
      <c r="S697">
        <v>238</v>
      </c>
      <c r="T697">
        <v>10.141999999999999</v>
      </c>
      <c r="U697">
        <v>34.200000000000003</v>
      </c>
      <c r="V697">
        <v>8.7159999999999993</v>
      </c>
      <c r="W697">
        <v>0.13300000000000001</v>
      </c>
      <c r="X697">
        <v>0.43</v>
      </c>
      <c r="Y697">
        <v>1.97</v>
      </c>
      <c r="Z697">
        <v>0.69</v>
      </c>
      <c r="AA697">
        <v>160</v>
      </c>
      <c r="AB697">
        <v>1</v>
      </c>
      <c r="AC697">
        <v>1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1.5</v>
      </c>
      <c r="AL697">
        <v>3.27</v>
      </c>
      <c r="AM697">
        <v>1</v>
      </c>
    </row>
    <row r="698" spans="1:39" x14ac:dyDescent="0.25">
      <c r="A698">
        <v>643</v>
      </c>
      <c r="B698" s="2">
        <v>1</v>
      </c>
      <c r="C698">
        <v>10</v>
      </c>
      <c r="D698">
        <v>0</v>
      </c>
      <c r="E698">
        <v>115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15.84</v>
      </c>
      <c r="R698">
        <v>26.22</v>
      </c>
      <c r="S698">
        <v>232</v>
      </c>
      <c r="T698">
        <v>18.010000000000002</v>
      </c>
      <c r="U698">
        <v>82</v>
      </c>
      <c r="V698">
        <v>21.46</v>
      </c>
      <c r="W698">
        <v>0.14000000000000001</v>
      </c>
      <c r="X698">
        <v>0.27</v>
      </c>
      <c r="Y698">
        <v>5.5679999999999996</v>
      </c>
      <c r="Z698">
        <v>2.6619999999999999</v>
      </c>
      <c r="AA698">
        <v>335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2.68</v>
      </c>
      <c r="AL698">
        <v>1.99</v>
      </c>
      <c r="AM698">
        <v>0</v>
      </c>
    </row>
    <row r="699" spans="1:39" x14ac:dyDescent="0.25">
      <c r="A699">
        <v>646</v>
      </c>
      <c r="B699" s="2">
        <v>1</v>
      </c>
      <c r="C699">
        <v>24</v>
      </c>
      <c r="D699">
        <v>0</v>
      </c>
      <c r="E699">
        <v>115</v>
      </c>
      <c r="F699">
        <v>0</v>
      </c>
      <c r="G699">
        <v>1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15.75</v>
      </c>
      <c r="R699">
        <v>27.72</v>
      </c>
      <c r="S699">
        <v>247</v>
      </c>
      <c r="T699">
        <v>18.579999999999998</v>
      </c>
      <c r="U699">
        <v>98</v>
      </c>
      <c r="V699">
        <v>24.35</v>
      </c>
      <c r="W699">
        <v>0.1</v>
      </c>
      <c r="X699">
        <v>0.37</v>
      </c>
      <c r="Y699">
        <v>5.9480000000000004</v>
      </c>
      <c r="Z699">
        <v>2.766</v>
      </c>
      <c r="AA699">
        <v>331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3.2</v>
      </c>
      <c r="AL699">
        <v>1.73</v>
      </c>
      <c r="AM699">
        <v>0</v>
      </c>
    </row>
    <row r="700" spans="1:39" x14ac:dyDescent="0.25">
      <c r="A700">
        <v>755</v>
      </c>
      <c r="B700" s="2">
        <v>1</v>
      </c>
      <c r="C700">
        <v>55</v>
      </c>
      <c r="D700">
        <v>1</v>
      </c>
      <c r="E700">
        <v>72</v>
      </c>
      <c r="F700">
        <v>1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1</v>
      </c>
      <c r="P700">
        <v>1</v>
      </c>
      <c r="Q700">
        <v>5.3068999999999997</v>
      </c>
      <c r="R700">
        <v>1.6980999999999999</v>
      </c>
      <c r="S700">
        <v>257.12</v>
      </c>
      <c r="T700">
        <v>19.690000000000001</v>
      </c>
      <c r="U700">
        <v>30.93</v>
      </c>
      <c r="V700">
        <v>0.84119999999999995</v>
      </c>
      <c r="W700">
        <v>0.51929999999999998</v>
      </c>
      <c r="X700">
        <v>0.8327</v>
      </c>
      <c r="Y700">
        <v>4.1500000000000004</v>
      </c>
      <c r="Z700">
        <v>0.84099999999999997</v>
      </c>
      <c r="AA700">
        <v>172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1</v>
      </c>
      <c r="AI700">
        <v>0</v>
      </c>
      <c r="AJ700">
        <v>0</v>
      </c>
      <c r="AK700">
        <v>2.8645999999999998</v>
      </c>
      <c r="AL700">
        <v>4.49</v>
      </c>
      <c r="AM700">
        <v>0</v>
      </c>
    </row>
    <row r="701" spans="1:39" x14ac:dyDescent="0.25">
      <c r="A701">
        <v>358</v>
      </c>
      <c r="B701" s="2">
        <v>1</v>
      </c>
      <c r="C701">
        <v>15</v>
      </c>
      <c r="D701">
        <v>0</v>
      </c>
      <c r="E701">
        <v>58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5.8</v>
      </c>
      <c r="R701">
        <v>2.1800000000000002</v>
      </c>
      <c r="S701">
        <v>224</v>
      </c>
      <c r="T701">
        <v>13.2</v>
      </c>
      <c r="U701">
        <v>139</v>
      </c>
      <c r="V701">
        <v>23.75</v>
      </c>
      <c r="W701">
        <v>7.5499999999999998E-2</v>
      </c>
      <c r="X701">
        <v>0.35</v>
      </c>
      <c r="Y701">
        <v>4.7</v>
      </c>
      <c r="Z701">
        <v>2.0333999999999999</v>
      </c>
      <c r="AA701">
        <v>223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2.21</v>
      </c>
      <c r="AL701">
        <v>1.83</v>
      </c>
      <c r="AM701">
        <v>0</v>
      </c>
    </row>
    <row r="702" spans="1:39" x14ac:dyDescent="0.25">
      <c r="A702">
        <v>42</v>
      </c>
      <c r="B702" s="2">
        <v>0</v>
      </c>
      <c r="C702">
        <v>6</v>
      </c>
      <c r="D702">
        <v>0</v>
      </c>
      <c r="E702">
        <v>110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10.71</v>
      </c>
      <c r="R702">
        <v>8.58</v>
      </c>
      <c r="S702">
        <v>12.24</v>
      </c>
      <c r="T702">
        <v>12.3</v>
      </c>
      <c r="U702">
        <v>70.510000000000005</v>
      </c>
      <c r="V702">
        <v>36.130000000000003</v>
      </c>
      <c r="W702">
        <v>0.09</v>
      </c>
      <c r="X702">
        <v>0.77</v>
      </c>
      <c r="Y702">
        <v>13.1</v>
      </c>
      <c r="Z702">
        <v>11.16</v>
      </c>
      <c r="AA702">
        <v>270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3.2</v>
      </c>
      <c r="AL702">
        <v>0.81</v>
      </c>
      <c r="AM702">
        <v>0</v>
      </c>
    </row>
    <row r="703" spans="1:39" x14ac:dyDescent="0.25">
      <c r="A703">
        <v>543</v>
      </c>
      <c r="B703" s="2">
        <v>0</v>
      </c>
      <c r="C703">
        <v>50</v>
      </c>
      <c r="D703">
        <v>1</v>
      </c>
      <c r="E703">
        <v>90</v>
      </c>
      <c r="F703">
        <v>0</v>
      </c>
      <c r="G703">
        <v>1</v>
      </c>
      <c r="H703">
        <v>1</v>
      </c>
      <c r="I703">
        <v>1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4.3022</v>
      </c>
      <c r="R703">
        <v>1.6742999999999999</v>
      </c>
      <c r="S703">
        <v>216.4</v>
      </c>
      <c r="T703">
        <v>13.061</v>
      </c>
      <c r="U703">
        <v>39.799999999999997</v>
      </c>
      <c r="V703">
        <v>8.89</v>
      </c>
      <c r="W703">
        <v>0.1782</v>
      </c>
      <c r="X703">
        <v>0.45760000000000001</v>
      </c>
      <c r="Y703">
        <v>5.4832000000000001</v>
      </c>
      <c r="Z703">
        <v>1.3837999999999999</v>
      </c>
      <c r="AA703">
        <v>233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3.0996000000000001</v>
      </c>
      <c r="AL703">
        <v>3.3</v>
      </c>
      <c r="AM703">
        <v>1</v>
      </c>
    </row>
    <row r="704" spans="1:39" x14ac:dyDescent="0.25">
      <c r="A704">
        <v>552</v>
      </c>
      <c r="B704" s="2">
        <v>0</v>
      </c>
      <c r="C704">
        <v>49</v>
      </c>
      <c r="D704">
        <v>1</v>
      </c>
      <c r="E704">
        <v>81</v>
      </c>
      <c r="F704">
        <v>0</v>
      </c>
      <c r="G704">
        <v>1</v>
      </c>
      <c r="H704">
        <v>1</v>
      </c>
      <c r="I704">
        <v>1</v>
      </c>
      <c r="J704">
        <v>0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4.867</v>
      </c>
      <c r="R704">
        <v>1.1375999999999999</v>
      </c>
      <c r="S704">
        <v>303.5</v>
      </c>
      <c r="T704">
        <v>12.795999999999999</v>
      </c>
      <c r="U704">
        <v>35.44</v>
      </c>
      <c r="V704">
        <v>8.4380000000000006</v>
      </c>
      <c r="W704">
        <v>0.13239999999999999</v>
      </c>
      <c r="X704">
        <v>0.43990000000000001</v>
      </c>
      <c r="Y704">
        <v>5.3273999999999999</v>
      </c>
      <c r="Z704">
        <v>1.6900999999999999</v>
      </c>
      <c r="AA704">
        <v>260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2.0951</v>
      </c>
      <c r="AL704">
        <v>2.27</v>
      </c>
      <c r="AM704">
        <v>1</v>
      </c>
    </row>
    <row r="705" spans="1:39" x14ac:dyDescent="0.25">
      <c r="A705">
        <v>409</v>
      </c>
      <c r="B705" s="2">
        <v>1</v>
      </c>
      <c r="C705">
        <v>12</v>
      </c>
      <c r="D705">
        <v>0</v>
      </c>
      <c r="E705">
        <v>94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v>5.56</v>
      </c>
      <c r="R705">
        <v>2.89</v>
      </c>
      <c r="S705">
        <v>331</v>
      </c>
      <c r="T705">
        <v>19.600000000000001</v>
      </c>
      <c r="U705">
        <v>58</v>
      </c>
      <c r="V705">
        <v>22.44</v>
      </c>
      <c r="W705">
        <v>8.498E-2</v>
      </c>
      <c r="X705">
        <v>0.71250000000000002</v>
      </c>
      <c r="Y705">
        <v>7.5039999999999996</v>
      </c>
      <c r="Z705">
        <v>3.6080000000000001</v>
      </c>
      <c r="AA705">
        <v>246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1.454</v>
      </c>
      <c r="AL705">
        <v>0.94</v>
      </c>
      <c r="AM705">
        <v>0</v>
      </c>
    </row>
    <row r="706" spans="1:39" x14ac:dyDescent="0.25">
      <c r="A706">
        <v>681</v>
      </c>
      <c r="B706" s="2">
        <v>1</v>
      </c>
      <c r="C706">
        <v>23</v>
      </c>
      <c r="D706">
        <v>0</v>
      </c>
      <c r="E706">
        <v>103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16.559999999999999</v>
      </c>
      <c r="R706">
        <v>24.74</v>
      </c>
      <c r="S706">
        <v>249</v>
      </c>
      <c r="T706">
        <v>12.26</v>
      </c>
      <c r="U706">
        <v>110</v>
      </c>
      <c r="V706">
        <v>20.7</v>
      </c>
      <c r="W706">
        <v>0.24</v>
      </c>
      <c r="X706">
        <v>0.45</v>
      </c>
      <c r="Y706">
        <v>5.718</v>
      </c>
      <c r="Z706">
        <v>2.6240000000000001</v>
      </c>
      <c r="AA706">
        <v>309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2.72</v>
      </c>
      <c r="AL706">
        <v>2.19</v>
      </c>
      <c r="AM706">
        <v>0</v>
      </c>
    </row>
    <row r="707" spans="1:39" x14ac:dyDescent="0.25">
      <c r="A707">
        <v>796</v>
      </c>
      <c r="B707" s="2">
        <v>1</v>
      </c>
      <c r="C707">
        <v>30</v>
      </c>
      <c r="D707">
        <v>1</v>
      </c>
      <c r="E707">
        <v>78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1</v>
      </c>
      <c r="P707">
        <v>1</v>
      </c>
      <c r="Q707">
        <v>5.4480000000000004</v>
      </c>
      <c r="R707">
        <v>1.5341</v>
      </c>
      <c r="S707">
        <v>247.11</v>
      </c>
      <c r="T707">
        <v>15.56</v>
      </c>
      <c r="U707">
        <v>27.08</v>
      </c>
      <c r="V707">
        <v>0.90880000000000005</v>
      </c>
      <c r="W707">
        <v>0.51890000000000003</v>
      </c>
      <c r="X707">
        <v>0.80300000000000005</v>
      </c>
      <c r="Y707">
        <v>4.1100000000000003</v>
      </c>
      <c r="Z707">
        <v>0.89959999999999996</v>
      </c>
      <c r="AA707">
        <v>167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2.8258999999999999</v>
      </c>
      <c r="AL707">
        <v>4.0599999999999996</v>
      </c>
      <c r="AM707">
        <v>0</v>
      </c>
    </row>
    <row r="708" spans="1:39" x14ac:dyDescent="0.25">
      <c r="A708">
        <v>113</v>
      </c>
      <c r="B708" s="2">
        <v>0</v>
      </c>
      <c r="C708">
        <v>7</v>
      </c>
      <c r="D708">
        <v>0</v>
      </c>
      <c r="E708">
        <v>116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13.66</v>
      </c>
      <c r="R708">
        <v>9.02</v>
      </c>
      <c r="S708">
        <v>11.51</v>
      </c>
      <c r="T708">
        <v>17.899999999999999</v>
      </c>
      <c r="U708">
        <v>73.89</v>
      </c>
      <c r="V708">
        <v>36.82</v>
      </c>
      <c r="W708">
        <v>0.16</v>
      </c>
      <c r="X708">
        <v>0.17</v>
      </c>
      <c r="Y708">
        <v>14.8</v>
      </c>
      <c r="Z708">
        <v>11.43</v>
      </c>
      <c r="AA708">
        <v>246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2.0499999999999998</v>
      </c>
      <c r="AL708">
        <v>0.27</v>
      </c>
      <c r="AM708">
        <v>0</v>
      </c>
    </row>
    <row r="709" spans="1:39" x14ac:dyDescent="0.25">
      <c r="A709">
        <v>744</v>
      </c>
      <c r="B709" s="2">
        <v>1</v>
      </c>
      <c r="C709">
        <v>44</v>
      </c>
      <c r="D709">
        <v>1</v>
      </c>
      <c r="E709">
        <v>64</v>
      </c>
      <c r="F709">
        <v>1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1</v>
      </c>
      <c r="P709">
        <v>1</v>
      </c>
      <c r="Q709">
        <v>5.8677999999999999</v>
      </c>
      <c r="R709">
        <v>1.5689</v>
      </c>
      <c r="S709">
        <v>292.60000000000002</v>
      </c>
      <c r="T709">
        <v>13.87</v>
      </c>
      <c r="U709">
        <v>34.58</v>
      </c>
      <c r="V709">
        <v>0.92430000000000001</v>
      </c>
      <c r="W709">
        <v>0.50049999999999994</v>
      </c>
      <c r="X709">
        <v>0.82250000000000001</v>
      </c>
      <c r="Y709">
        <v>3.91</v>
      </c>
      <c r="Z709">
        <v>0.80269999999999997</v>
      </c>
      <c r="AA709">
        <v>191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</v>
      </c>
      <c r="AI709">
        <v>0</v>
      </c>
      <c r="AJ709">
        <v>0</v>
      </c>
      <c r="AK709">
        <v>2.7511999999999999</v>
      </c>
      <c r="AL709">
        <v>3.84</v>
      </c>
      <c r="AM709">
        <v>0</v>
      </c>
    </row>
    <row r="710" spans="1:39" x14ac:dyDescent="0.25">
      <c r="A710">
        <v>378</v>
      </c>
      <c r="B710" s="2">
        <v>1</v>
      </c>
      <c r="C710">
        <v>21</v>
      </c>
      <c r="D710">
        <v>0</v>
      </c>
      <c r="E710">
        <v>66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5</v>
      </c>
      <c r="R710">
        <v>1.84</v>
      </c>
      <c r="S710">
        <v>229</v>
      </c>
      <c r="T710">
        <v>19.2</v>
      </c>
      <c r="U710">
        <v>135</v>
      </c>
      <c r="V710">
        <v>25.51</v>
      </c>
      <c r="W710">
        <v>8.3099999999999993E-2</v>
      </c>
      <c r="X710">
        <v>0.4</v>
      </c>
      <c r="Y710">
        <v>4</v>
      </c>
      <c r="Z710">
        <v>2.5186000000000002</v>
      </c>
      <c r="AA710">
        <v>200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2.4500000000000002</v>
      </c>
      <c r="AL710">
        <v>1.07</v>
      </c>
      <c r="AM710">
        <v>0</v>
      </c>
    </row>
    <row r="711" spans="1:39" x14ac:dyDescent="0.25">
      <c r="A711">
        <v>77</v>
      </c>
      <c r="B711" s="2">
        <v>0</v>
      </c>
      <c r="C711">
        <v>2</v>
      </c>
      <c r="D711">
        <v>0</v>
      </c>
      <c r="E711">
        <v>118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11.32</v>
      </c>
      <c r="R711">
        <v>9.15</v>
      </c>
      <c r="S711">
        <v>11.17</v>
      </c>
      <c r="T711">
        <v>16.2</v>
      </c>
      <c r="U711">
        <v>73.41</v>
      </c>
      <c r="V711">
        <v>35.200000000000003</v>
      </c>
      <c r="W711">
        <v>0.1</v>
      </c>
      <c r="X711">
        <v>0.7</v>
      </c>
      <c r="Y711">
        <v>11.9</v>
      </c>
      <c r="Z711">
        <v>12.96</v>
      </c>
      <c r="AA711">
        <v>215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3.2</v>
      </c>
      <c r="AL711">
        <v>0.32</v>
      </c>
      <c r="AM711">
        <v>0</v>
      </c>
    </row>
    <row r="712" spans="1:39" x14ac:dyDescent="0.25">
      <c r="A712">
        <v>243</v>
      </c>
      <c r="B712" s="2">
        <v>1</v>
      </c>
      <c r="C712">
        <v>39</v>
      </c>
      <c r="D712">
        <v>1</v>
      </c>
      <c r="E712">
        <v>107</v>
      </c>
      <c r="F712">
        <v>1</v>
      </c>
      <c r="G712">
        <v>1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7.12</v>
      </c>
      <c r="R712">
        <v>2.09</v>
      </c>
      <c r="S712">
        <v>338</v>
      </c>
      <c r="T712">
        <v>14</v>
      </c>
      <c r="U712">
        <v>156</v>
      </c>
      <c r="V712">
        <v>9.6999999999999993</v>
      </c>
      <c r="W712">
        <v>0.09</v>
      </c>
      <c r="X712">
        <v>1.47</v>
      </c>
      <c r="Y712">
        <v>7.5567000000000002</v>
      </c>
      <c r="Z712">
        <v>2.2591999999999999</v>
      </c>
      <c r="AA712">
        <v>242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4.99</v>
      </c>
      <c r="AL712">
        <v>2.04</v>
      </c>
      <c r="AM712">
        <v>1</v>
      </c>
    </row>
    <row r="713" spans="1:39" x14ac:dyDescent="0.25">
      <c r="A713">
        <v>1067</v>
      </c>
      <c r="B713" s="2">
        <v>1</v>
      </c>
      <c r="C713">
        <v>21</v>
      </c>
      <c r="D713">
        <v>0</v>
      </c>
      <c r="E713">
        <v>65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8.1999999999999993</v>
      </c>
      <c r="R713">
        <v>1.73</v>
      </c>
      <c r="S713">
        <v>260</v>
      </c>
      <c r="T713">
        <v>11.57</v>
      </c>
      <c r="U713">
        <v>159</v>
      </c>
      <c r="V713">
        <v>1</v>
      </c>
      <c r="W713">
        <v>0.6</v>
      </c>
      <c r="X713">
        <v>0.48230000000000001</v>
      </c>
      <c r="Y713">
        <v>6.7682000000000002</v>
      </c>
      <c r="Z713">
        <v>1.0792999999999999</v>
      </c>
      <c r="AA713">
        <v>253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9.48</v>
      </c>
      <c r="AL713">
        <v>4.59</v>
      </c>
      <c r="AM713">
        <v>0</v>
      </c>
    </row>
    <row r="714" spans="1:39" x14ac:dyDescent="0.25">
      <c r="A714">
        <v>948</v>
      </c>
      <c r="B714" s="2">
        <v>1</v>
      </c>
      <c r="C714">
        <v>46</v>
      </c>
      <c r="D714">
        <v>1</v>
      </c>
      <c r="E714">
        <v>108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9.02</v>
      </c>
      <c r="R714">
        <v>1.28</v>
      </c>
      <c r="S714">
        <v>194</v>
      </c>
      <c r="T714">
        <v>14.8</v>
      </c>
      <c r="U714">
        <v>40.97</v>
      </c>
      <c r="V714">
        <v>7.0449999999999999</v>
      </c>
      <c r="W714">
        <v>0.64</v>
      </c>
      <c r="X714">
        <v>0.77</v>
      </c>
      <c r="Y714">
        <v>12.1</v>
      </c>
      <c r="Z714">
        <v>1.59</v>
      </c>
      <c r="AA714">
        <v>238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5.64</v>
      </c>
      <c r="AL714">
        <v>2.74</v>
      </c>
      <c r="AM714">
        <v>1</v>
      </c>
    </row>
    <row r="715" spans="1:39" x14ac:dyDescent="0.25">
      <c r="A715">
        <v>854</v>
      </c>
      <c r="B715" s="2">
        <v>1</v>
      </c>
      <c r="C715">
        <v>32</v>
      </c>
      <c r="D715">
        <v>1</v>
      </c>
      <c r="E715">
        <v>79</v>
      </c>
      <c r="F715">
        <v>1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1</v>
      </c>
      <c r="P715">
        <v>1</v>
      </c>
      <c r="Q715">
        <v>4.6054000000000004</v>
      </c>
      <c r="R715">
        <v>1.5747</v>
      </c>
      <c r="S715">
        <v>293.49</v>
      </c>
      <c r="T715">
        <v>11.36</v>
      </c>
      <c r="U715">
        <v>36.1</v>
      </c>
      <c r="V715">
        <v>0.9103</v>
      </c>
      <c r="W715">
        <v>0.53420000000000001</v>
      </c>
      <c r="X715">
        <v>0.70820000000000005</v>
      </c>
      <c r="Y715">
        <v>3.75</v>
      </c>
      <c r="Z715">
        <v>0.93020000000000003</v>
      </c>
      <c r="AA715">
        <v>198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</v>
      </c>
      <c r="AI715">
        <v>0</v>
      </c>
      <c r="AJ715">
        <v>0</v>
      </c>
      <c r="AK715">
        <v>2.8460999999999999</v>
      </c>
      <c r="AL715">
        <v>4.2300000000000004</v>
      </c>
      <c r="AM715">
        <v>0</v>
      </c>
    </row>
    <row r="716" spans="1:39" x14ac:dyDescent="0.25">
      <c r="A716">
        <v>734</v>
      </c>
      <c r="B716" s="2">
        <v>1</v>
      </c>
      <c r="C716">
        <v>47</v>
      </c>
      <c r="D716">
        <v>1</v>
      </c>
      <c r="E716">
        <v>67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1</v>
      </c>
      <c r="P716">
        <v>1</v>
      </c>
      <c r="Q716">
        <v>5.4569999999999999</v>
      </c>
      <c r="R716">
        <v>1.84</v>
      </c>
      <c r="S716">
        <v>261.39999999999998</v>
      </c>
      <c r="T716">
        <v>18.989999999999998</v>
      </c>
      <c r="U716">
        <v>34.700000000000003</v>
      </c>
      <c r="V716">
        <v>0.83720000000000006</v>
      </c>
      <c r="W716">
        <v>0.50349999999999995</v>
      </c>
      <c r="X716">
        <v>0.82920000000000005</v>
      </c>
      <c r="Y716">
        <v>3.68</v>
      </c>
      <c r="Z716">
        <v>0.90229999999999999</v>
      </c>
      <c r="AA716">
        <v>165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0</v>
      </c>
      <c r="AJ716">
        <v>0</v>
      </c>
      <c r="AK716">
        <v>2.5282</v>
      </c>
      <c r="AL716">
        <v>3.26</v>
      </c>
      <c r="AM716">
        <v>0</v>
      </c>
    </row>
    <row r="717" spans="1:39" x14ac:dyDescent="0.25">
      <c r="A717">
        <v>905</v>
      </c>
      <c r="B717" s="2">
        <v>1</v>
      </c>
      <c r="C717">
        <v>58</v>
      </c>
      <c r="D717">
        <v>1</v>
      </c>
      <c r="E717">
        <v>114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7</v>
      </c>
      <c r="R717">
        <v>1.38</v>
      </c>
      <c r="S717">
        <v>168</v>
      </c>
      <c r="T717">
        <v>13.9</v>
      </c>
      <c r="U717">
        <v>44.31</v>
      </c>
      <c r="V717">
        <v>7.415</v>
      </c>
      <c r="W717">
        <v>0.67</v>
      </c>
      <c r="X717">
        <v>0.66</v>
      </c>
      <c r="Y717">
        <v>10.47</v>
      </c>
      <c r="Z717">
        <v>1.06</v>
      </c>
      <c r="AA717">
        <v>227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5.4</v>
      </c>
      <c r="AL717">
        <v>2.44</v>
      </c>
      <c r="AM717">
        <v>1</v>
      </c>
    </row>
    <row r="718" spans="1:39" x14ac:dyDescent="0.25">
      <c r="A718">
        <v>589</v>
      </c>
      <c r="B718" s="2">
        <v>0</v>
      </c>
      <c r="C718">
        <v>53</v>
      </c>
      <c r="D718">
        <v>1</v>
      </c>
      <c r="E718">
        <v>84</v>
      </c>
      <c r="F718">
        <v>0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5.2248999999999999</v>
      </c>
      <c r="R718">
        <v>1.3286</v>
      </c>
      <c r="S718">
        <v>296</v>
      </c>
      <c r="T718">
        <v>11.063000000000001</v>
      </c>
      <c r="U718">
        <v>36.729999999999997</v>
      </c>
      <c r="V718">
        <v>8.1020000000000003</v>
      </c>
      <c r="W718">
        <v>0.16980000000000001</v>
      </c>
      <c r="X718">
        <v>0.43009999999999998</v>
      </c>
      <c r="Y718">
        <v>5.0077999999999996</v>
      </c>
      <c r="Z718">
        <v>2.3126000000000002</v>
      </c>
      <c r="AA718">
        <v>161</v>
      </c>
      <c r="AB718">
        <v>0</v>
      </c>
      <c r="AC718">
        <v>0</v>
      </c>
      <c r="AD718">
        <v>0</v>
      </c>
      <c r="AE718">
        <v>1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2.1128</v>
      </c>
      <c r="AL718">
        <v>2.0499999999999998</v>
      </c>
      <c r="AM718">
        <v>1</v>
      </c>
    </row>
    <row r="719" spans="1:39" x14ac:dyDescent="0.25">
      <c r="A719">
        <v>53</v>
      </c>
      <c r="B719" s="2">
        <v>0</v>
      </c>
      <c r="C719">
        <v>1</v>
      </c>
      <c r="D719">
        <v>0</v>
      </c>
      <c r="E719">
        <v>110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13.7</v>
      </c>
      <c r="R719">
        <v>7.56</v>
      </c>
      <c r="S719">
        <v>11.81</v>
      </c>
      <c r="T719">
        <v>18.2</v>
      </c>
      <c r="U719">
        <v>75.09</v>
      </c>
      <c r="V719">
        <v>45.52</v>
      </c>
      <c r="W719">
        <v>0.17</v>
      </c>
      <c r="X719">
        <v>0.46</v>
      </c>
      <c r="Y719">
        <v>10.3</v>
      </c>
      <c r="Z719">
        <v>10.029999999999999</v>
      </c>
      <c r="AA719">
        <v>254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1.78</v>
      </c>
      <c r="AL719">
        <v>0.51</v>
      </c>
      <c r="AM719">
        <v>0</v>
      </c>
    </row>
    <row r="720" spans="1:39" x14ac:dyDescent="0.25">
      <c r="A720">
        <v>463</v>
      </c>
      <c r="B720" s="2">
        <v>1</v>
      </c>
      <c r="C720">
        <v>58</v>
      </c>
      <c r="D720">
        <v>1</v>
      </c>
      <c r="E720">
        <v>80</v>
      </c>
      <c r="F720">
        <v>1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3</v>
      </c>
      <c r="R720">
        <v>1.1200000000000001</v>
      </c>
      <c r="S720">
        <v>234</v>
      </c>
      <c r="T720">
        <v>14.981</v>
      </c>
      <c r="U720">
        <v>32.53</v>
      </c>
      <c r="V720">
        <v>8.7230000000000008</v>
      </c>
      <c r="W720">
        <v>0.19</v>
      </c>
      <c r="X720">
        <v>0.51700000000000002</v>
      </c>
      <c r="Y720">
        <v>2.2999999999999998</v>
      </c>
      <c r="Z720">
        <v>1.04</v>
      </c>
      <c r="AA720">
        <v>130</v>
      </c>
      <c r="AB720">
        <v>1</v>
      </c>
      <c r="AC720"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1.28</v>
      </c>
      <c r="AL720">
        <v>3.46</v>
      </c>
      <c r="AM720">
        <v>1</v>
      </c>
    </row>
    <row r="721" spans="1:39" x14ac:dyDescent="0.25">
      <c r="A721">
        <v>327</v>
      </c>
      <c r="B721" s="2">
        <v>1</v>
      </c>
      <c r="C721">
        <v>18</v>
      </c>
      <c r="D721">
        <v>0</v>
      </c>
      <c r="E721">
        <v>92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5.0999999999999996</v>
      </c>
      <c r="R721">
        <v>2.16</v>
      </c>
      <c r="S721">
        <v>213</v>
      </c>
      <c r="T721">
        <v>15.3</v>
      </c>
      <c r="U721">
        <v>53</v>
      </c>
      <c r="V721">
        <v>24.46</v>
      </c>
      <c r="W721">
        <v>7.5800000000000006E-2</v>
      </c>
      <c r="X721">
        <v>0.39</v>
      </c>
      <c r="Y721">
        <v>4.4000000000000004</v>
      </c>
      <c r="Z721">
        <v>2.9350000000000001</v>
      </c>
      <c r="AA721">
        <v>232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2.46</v>
      </c>
      <c r="AL721">
        <v>1.31</v>
      </c>
      <c r="AM721">
        <v>0</v>
      </c>
    </row>
    <row r="722" spans="1:39" x14ac:dyDescent="0.25">
      <c r="A722">
        <v>584</v>
      </c>
      <c r="B722" s="2">
        <v>0</v>
      </c>
      <c r="C722">
        <v>40</v>
      </c>
      <c r="D722">
        <v>1</v>
      </c>
      <c r="E722">
        <v>78</v>
      </c>
      <c r="F722">
        <v>0</v>
      </c>
      <c r="G722">
        <v>1</v>
      </c>
      <c r="H722">
        <v>1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5.3255999999999997</v>
      </c>
      <c r="R722">
        <v>1.8594999999999999</v>
      </c>
      <c r="S722">
        <v>278.2</v>
      </c>
      <c r="T722">
        <v>12.946999999999999</v>
      </c>
      <c r="U722">
        <v>39.74</v>
      </c>
      <c r="V722">
        <v>8.8840000000000003</v>
      </c>
      <c r="W722">
        <v>0.16470000000000001</v>
      </c>
      <c r="X722">
        <v>0.41099999999999998</v>
      </c>
      <c r="Y722">
        <v>4.8639000000000001</v>
      </c>
      <c r="Z722">
        <v>1.1782999999999999</v>
      </c>
      <c r="AA722">
        <v>273</v>
      </c>
      <c r="AB722">
        <v>0</v>
      </c>
      <c r="AC722">
        <v>0</v>
      </c>
      <c r="AD722">
        <v>0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3.1543999999999999</v>
      </c>
      <c r="AL722">
        <v>3.02</v>
      </c>
      <c r="AM722">
        <v>1</v>
      </c>
    </row>
    <row r="723" spans="1:39" x14ac:dyDescent="0.25">
      <c r="A723">
        <v>525</v>
      </c>
      <c r="B723" s="2">
        <v>0</v>
      </c>
      <c r="C723">
        <v>41</v>
      </c>
      <c r="D723">
        <v>1</v>
      </c>
      <c r="E723">
        <v>83</v>
      </c>
      <c r="F723">
        <v>0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5.2827000000000002</v>
      </c>
      <c r="R723">
        <v>1.4060999999999999</v>
      </c>
      <c r="S723">
        <v>295.39999999999998</v>
      </c>
      <c r="T723">
        <v>11.779</v>
      </c>
      <c r="U723">
        <v>32.46</v>
      </c>
      <c r="V723">
        <v>8.9280000000000008</v>
      </c>
      <c r="W723">
        <v>0.1804</v>
      </c>
      <c r="X723">
        <v>0.47939999999999999</v>
      </c>
      <c r="Y723">
        <v>5.3292999999999999</v>
      </c>
      <c r="Z723">
        <v>1.5613999999999999</v>
      </c>
      <c r="AA723">
        <v>240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2.3483000000000001</v>
      </c>
      <c r="AL723">
        <v>2.88</v>
      </c>
      <c r="AM723">
        <v>1</v>
      </c>
    </row>
    <row r="724" spans="1:39" x14ac:dyDescent="0.25">
      <c r="A724">
        <v>605</v>
      </c>
      <c r="B724" s="2">
        <v>1</v>
      </c>
      <c r="C724">
        <v>39</v>
      </c>
      <c r="D724">
        <v>0</v>
      </c>
      <c r="E724">
        <v>80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3.46</v>
      </c>
      <c r="R724">
        <v>1</v>
      </c>
      <c r="S724">
        <v>210</v>
      </c>
      <c r="T724">
        <v>12.3</v>
      </c>
      <c r="U724">
        <v>32</v>
      </c>
      <c r="V724">
        <v>0.94599999999999995</v>
      </c>
      <c r="W724">
        <v>0.33879999999999999</v>
      </c>
      <c r="X724">
        <v>0.81</v>
      </c>
      <c r="Y724">
        <v>6.49</v>
      </c>
      <c r="Z724">
        <v>1.28</v>
      </c>
      <c r="AA724">
        <v>197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3.36</v>
      </c>
      <c r="AL724">
        <v>2.84</v>
      </c>
      <c r="AM724">
        <v>1</v>
      </c>
    </row>
    <row r="725" spans="1:39" x14ac:dyDescent="0.25">
      <c r="A725">
        <v>387</v>
      </c>
      <c r="B725" s="2">
        <v>0</v>
      </c>
      <c r="C725">
        <v>62</v>
      </c>
      <c r="D725">
        <v>1</v>
      </c>
      <c r="E725">
        <v>88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4.22</v>
      </c>
      <c r="R725">
        <v>1.42</v>
      </c>
      <c r="S725">
        <v>342</v>
      </c>
      <c r="T725">
        <v>14.63</v>
      </c>
      <c r="U725">
        <v>48.64</v>
      </c>
      <c r="V725">
        <v>8.6839999999999993</v>
      </c>
      <c r="W725">
        <v>0.01</v>
      </c>
      <c r="X725">
        <v>1.34</v>
      </c>
      <c r="Y725">
        <v>3.98</v>
      </c>
      <c r="Z725">
        <v>1.38</v>
      </c>
      <c r="AA725">
        <v>163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3.1</v>
      </c>
      <c r="AL725">
        <v>1.21</v>
      </c>
      <c r="AM725">
        <v>1</v>
      </c>
    </row>
    <row r="726" spans="1:39" x14ac:dyDescent="0.25">
      <c r="A726">
        <v>1003</v>
      </c>
      <c r="B726" s="2">
        <v>1</v>
      </c>
      <c r="C726">
        <v>55</v>
      </c>
      <c r="D726">
        <v>1</v>
      </c>
      <c r="E726">
        <v>52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5.5374999999999996</v>
      </c>
      <c r="R726">
        <v>1.8002</v>
      </c>
      <c r="S726">
        <v>248.04</v>
      </c>
      <c r="T726">
        <v>12.627000000000001</v>
      </c>
      <c r="U726">
        <v>41.05</v>
      </c>
      <c r="V726">
        <v>6.0990000000000002</v>
      </c>
      <c r="W726">
        <v>9.3100000000000002E-2</v>
      </c>
      <c r="X726">
        <v>0.48330000000000001</v>
      </c>
      <c r="Y726">
        <v>6.29</v>
      </c>
      <c r="Z726">
        <v>1.36</v>
      </c>
      <c r="AA726">
        <v>221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3.0121000000000002</v>
      </c>
      <c r="AL726">
        <v>2.86</v>
      </c>
      <c r="AM726">
        <v>1</v>
      </c>
    </row>
    <row r="727" spans="1:39" x14ac:dyDescent="0.25">
      <c r="A727">
        <v>1069</v>
      </c>
      <c r="B727" s="2">
        <v>1</v>
      </c>
      <c r="C727">
        <v>23</v>
      </c>
      <c r="D727">
        <v>0</v>
      </c>
      <c r="E727">
        <v>68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6.2</v>
      </c>
      <c r="R727">
        <v>1.1399999999999999</v>
      </c>
      <c r="S727">
        <v>236</v>
      </c>
      <c r="T727">
        <v>17.22</v>
      </c>
      <c r="U727">
        <v>116</v>
      </c>
      <c r="V727">
        <v>1</v>
      </c>
      <c r="W727">
        <v>0.28000000000000003</v>
      </c>
      <c r="X727">
        <v>0.47839999999999999</v>
      </c>
      <c r="Y727">
        <v>6.0393999999999997</v>
      </c>
      <c r="Z727">
        <v>1.5061</v>
      </c>
      <c r="AA727">
        <v>252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9.2200000000000006</v>
      </c>
      <c r="AL727">
        <v>5.42</v>
      </c>
      <c r="AM727">
        <v>0</v>
      </c>
    </row>
    <row r="728" spans="1:39" x14ac:dyDescent="0.25">
      <c r="A728">
        <v>210</v>
      </c>
      <c r="B728" s="2">
        <v>1</v>
      </c>
      <c r="C728">
        <v>44</v>
      </c>
      <c r="D728">
        <v>1</v>
      </c>
      <c r="E728">
        <v>95</v>
      </c>
      <c r="F728">
        <v>1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7.24</v>
      </c>
      <c r="R728">
        <v>2.83</v>
      </c>
      <c r="S728">
        <v>371</v>
      </c>
      <c r="T728">
        <v>20</v>
      </c>
      <c r="U728">
        <v>163</v>
      </c>
      <c r="V728">
        <v>9.4</v>
      </c>
      <c r="W728">
        <v>7.0000000000000007E-2</v>
      </c>
      <c r="X728">
        <v>1.38</v>
      </c>
      <c r="Y728">
        <v>7.0949</v>
      </c>
      <c r="Z728">
        <v>2.4418000000000002</v>
      </c>
      <c r="AA728">
        <v>239</v>
      </c>
      <c r="AB728">
        <v>1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4.68</v>
      </c>
      <c r="AL728">
        <v>2.0299999999999998</v>
      </c>
      <c r="AM728">
        <v>1</v>
      </c>
    </row>
    <row r="729" spans="1:39" x14ac:dyDescent="0.25">
      <c r="A729">
        <v>1008</v>
      </c>
      <c r="B729" s="2">
        <v>1</v>
      </c>
      <c r="C729">
        <v>59</v>
      </c>
      <c r="D729">
        <v>1</v>
      </c>
      <c r="E729">
        <v>61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5.4676999999999998</v>
      </c>
      <c r="R729">
        <v>1.9151</v>
      </c>
      <c r="S729">
        <v>242.42</v>
      </c>
      <c r="T729">
        <v>12.098000000000001</v>
      </c>
      <c r="U729">
        <v>43.21</v>
      </c>
      <c r="V729">
        <v>6.0860000000000003</v>
      </c>
      <c r="W729">
        <v>0.19239999999999999</v>
      </c>
      <c r="X729">
        <v>0.5988</v>
      </c>
      <c r="Y729">
        <v>5.54</v>
      </c>
      <c r="Z729">
        <v>1.1200000000000001</v>
      </c>
      <c r="AA729">
        <v>228</v>
      </c>
      <c r="AB729">
        <v>1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3.1463999999999999</v>
      </c>
      <c r="AL729">
        <v>2.87</v>
      </c>
      <c r="AM729">
        <v>1</v>
      </c>
    </row>
    <row r="730" spans="1:39" x14ac:dyDescent="0.25">
      <c r="A730">
        <v>745</v>
      </c>
      <c r="B730" s="2">
        <v>1</v>
      </c>
      <c r="C730">
        <v>51</v>
      </c>
      <c r="D730">
        <v>1</v>
      </c>
      <c r="E730">
        <v>60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0</v>
      </c>
      <c r="O730">
        <v>1</v>
      </c>
      <c r="P730">
        <v>1</v>
      </c>
      <c r="Q730">
        <v>4.6878000000000002</v>
      </c>
      <c r="R730">
        <v>1.7914000000000001</v>
      </c>
      <c r="S730">
        <v>293.17</v>
      </c>
      <c r="T730">
        <v>17.96</v>
      </c>
      <c r="U730">
        <v>29.56</v>
      </c>
      <c r="V730">
        <v>0.7833</v>
      </c>
      <c r="W730">
        <v>0.53849999999999998</v>
      </c>
      <c r="X730">
        <v>0.79339999999999999</v>
      </c>
      <c r="Y730">
        <v>3.5</v>
      </c>
      <c r="Z730">
        <v>0.94479999999999997</v>
      </c>
      <c r="AA730">
        <v>197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0</v>
      </c>
      <c r="AJ730">
        <v>0</v>
      </c>
      <c r="AK730">
        <v>2.6177999999999999</v>
      </c>
      <c r="AL730">
        <v>3.17</v>
      </c>
      <c r="AM730">
        <v>0</v>
      </c>
    </row>
    <row r="731" spans="1:39" x14ac:dyDescent="0.25">
      <c r="A731">
        <v>1013</v>
      </c>
      <c r="B731" s="2">
        <v>1</v>
      </c>
      <c r="C731">
        <v>59</v>
      </c>
      <c r="D731">
        <v>1</v>
      </c>
      <c r="E731">
        <v>57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5.5218999999999996</v>
      </c>
      <c r="R731">
        <v>1.8355999999999999</v>
      </c>
      <c r="S731">
        <v>233.35</v>
      </c>
      <c r="T731">
        <v>12.250999999999999</v>
      </c>
      <c r="U731">
        <v>42.22</v>
      </c>
      <c r="V731">
        <v>6.4619999999999997</v>
      </c>
      <c r="W731">
        <v>0.15840000000000001</v>
      </c>
      <c r="X731">
        <v>0.4662</v>
      </c>
      <c r="Y731">
        <v>6.23</v>
      </c>
      <c r="Z731">
        <v>1.04</v>
      </c>
      <c r="AA731">
        <v>273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3.0451000000000001</v>
      </c>
      <c r="AL731">
        <v>2.83</v>
      </c>
      <c r="AM731">
        <v>1</v>
      </c>
    </row>
    <row r="732" spans="1:39" x14ac:dyDescent="0.25">
      <c r="A732">
        <v>706</v>
      </c>
      <c r="B732" s="2">
        <v>0</v>
      </c>
      <c r="C732">
        <v>56</v>
      </c>
      <c r="D732">
        <v>1</v>
      </c>
      <c r="E732">
        <v>87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1</v>
      </c>
      <c r="N732">
        <v>0</v>
      </c>
      <c r="O732">
        <v>0</v>
      </c>
      <c r="P732">
        <v>1</v>
      </c>
      <c r="Q732">
        <v>5.7930999999999999</v>
      </c>
      <c r="R732">
        <v>1.3220000000000001</v>
      </c>
      <c r="S732">
        <v>268.64</v>
      </c>
      <c r="T732">
        <v>19.131</v>
      </c>
      <c r="U732">
        <v>33.44</v>
      </c>
      <c r="V732">
        <v>8.8539999999999992</v>
      </c>
      <c r="W732">
        <v>0.15</v>
      </c>
      <c r="X732">
        <v>0.79820000000000002</v>
      </c>
      <c r="Y732">
        <v>4.0599999999999996</v>
      </c>
      <c r="Z732">
        <v>0.87</v>
      </c>
      <c r="AA732">
        <v>137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2.8835999999999999</v>
      </c>
      <c r="AL732">
        <v>4.3099999999999996</v>
      </c>
      <c r="AM732">
        <v>1</v>
      </c>
    </row>
    <row r="733" spans="1:39" x14ac:dyDescent="0.25">
      <c r="A733">
        <v>953</v>
      </c>
      <c r="B733" s="2">
        <v>1</v>
      </c>
      <c r="C733">
        <v>53</v>
      </c>
      <c r="D733">
        <v>1</v>
      </c>
      <c r="E733">
        <v>105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7.04</v>
      </c>
      <c r="R733">
        <v>1.29</v>
      </c>
      <c r="S733">
        <v>198</v>
      </c>
      <c r="T733">
        <v>19.8</v>
      </c>
      <c r="U733">
        <v>40</v>
      </c>
      <c r="V733">
        <v>7.1020000000000003</v>
      </c>
      <c r="W733">
        <v>0.55000000000000004</v>
      </c>
      <c r="X733">
        <v>0.91</v>
      </c>
      <c r="Y733">
        <v>12.99</v>
      </c>
      <c r="Z733">
        <v>1.85</v>
      </c>
      <c r="AA733">
        <v>296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5.59</v>
      </c>
      <c r="AL733">
        <v>2.93</v>
      </c>
      <c r="AM733">
        <v>1</v>
      </c>
    </row>
    <row r="734" spans="1:39" x14ac:dyDescent="0.25">
      <c r="A734">
        <v>35</v>
      </c>
      <c r="B734" s="2">
        <v>0</v>
      </c>
      <c r="C734">
        <v>54</v>
      </c>
      <c r="D734">
        <v>0</v>
      </c>
      <c r="E734">
        <v>76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5</v>
      </c>
      <c r="R734">
        <v>2.2799999999999998</v>
      </c>
      <c r="S734">
        <v>252</v>
      </c>
      <c r="T734">
        <v>13</v>
      </c>
      <c r="U734">
        <v>43.15</v>
      </c>
      <c r="V734">
        <v>11.667</v>
      </c>
      <c r="W734">
        <v>0.13</v>
      </c>
      <c r="X734">
        <v>0.35</v>
      </c>
      <c r="Y734">
        <v>5.7496999999999998</v>
      </c>
      <c r="Z734">
        <v>1.6620999999999999</v>
      </c>
      <c r="AA734">
        <v>168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2.57</v>
      </c>
      <c r="AL734">
        <v>1.57</v>
      </c>
      <c r="AM734">
        <v>0</v>
      </c>
    </row>
    <row r="735" spans="1:39" x14ac:dyDescent="0.25">
      <c r="A735">
        <v>994</v>
      </c>
      <c r="B735">
        <v>1</v>
      </c>
      <c r="C735">
        <v>55</v>
      </c>
      <c r="D735">
        <v>1</v>
      </c>
      <c r="E735">
        <v>92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8.18</v>
      </c>
      <c r="R735">
        <v>1.45</v>
      </c>
      <c r="S735">
        <v>144</v>
      </c>
      <c r="T735">
        <v>15.8</v>
      </c>
      <c r="U735">
        <v>38.43</v>
      </c>
      <c r="V735">
        <v>7.891</v>
      </c>
      <c r="W735">
        <v>0.25</v>
      </c>
      <c r="X735">
        <v>1.17</v>
      </c>
      <c r="Y735">
        <v>17.59</v>
      </c>
      <c r="Z735">
        <v>1.05</v>
      </c>
      <c r="AA735">
        <v>229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5.0999999999999996</v>
      </c>
      <c r="AL735">
        <v>2.2000000000000002</v>
      </c>
      <c r="AM735">
        <v>1</v>
      </c>
    </row>
    <row r="736" spans="1:39" x14ac:dyDescent="0.25">
      <c r="A736">
        <v>713</v>
      </c>
      <c r="B736">
        <v>0</v>
      </c>
      <c r="C736">
        <v>63</v>
      </c>
      <c r="D736">
        <v>1</v>
      </c>
      <c r="E736">
        <v>86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1</v>
      </c>
      <c r="Q736">
        <v>5.2354000000000003</v>
      </c>
      <c r="R736">
        <v>1.67</v>
      </c>
      <c r="S736">
        <v>205</v>
      </c>
      <c r="T736">
        <v>18.045999999999999</v>
      </c>
      <c r="U736">
        <v>34.119999999999997</v>
      </c>
      <c r="V736">
        <v>8.1150000000000002</v>
      </c>
      <c r="W736">
        <v>0.14510000000000001</v>
      </c>
      <c r="X736">
        <v>0.67110000000000003</v>
      </c>
      <c r="Y736">
        <v>3.7</v>
      </c>
      <c r="Z736">
        <v>0.42</v>
      </c>
      <c r="AA736">
        <v>125</v>
      </c>
      <c r="AB736">
        <v>1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2.7488999999999999</v>
      </c>
      <c r="AL736">
        <v>3.88</v>
      </c>
      <c r="AM736">
        <v>1</v>
      </c>
    </row>
    <row r="737" spans="1:39" x14ac:dyDescent="0.25">
      <c r="A737">
        <v>357</v>
      </c>
      <c r="B737">
        <v>1</v>
      </c>
      <c r="C737">
        <v>23</v>
      </c>
      <c r="D737">
        <v>0</v>
      </c>
      <c r="E737">
        <v>101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5.3</v>
      </c>
      <c r="R737">
        <v>1.83</v>
      </c>
      <c r="S737">
        <v>201</v>
      </c>
      <c r="T737">
        <v>14.4</v>
      </c>
      <c r="U737">
        <v>112</v>
      </c>
      <c r="V737">
        <v>27.24</v>
      </c>
      <c r="W737">
        <v>8.5900000000000004E-2</v>
      </c>
      <c r="X737">
        <v>0.41</v>
      </c>
      <c r="Y737">
        <v>3.6</v>
      </c>
      <c r="Z737">
        <v>2.7222</v>
      </c>
      <c r="AA737">
        <v>231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2</v>
      </c>
      <c r="AL737">
        <v>1.27</v>
      </c>
      <c r="AM737">
        <v>0</v>
      </c>
    </row>
    <row r="738" spans="1:39" x14ac:dyDescent="0.25">
      <c r="A738">
        <v>750</v>
      </c>
      <c r="B738">
        <v>1</v>
      </c>
      <c r="C738">
        <v>53</v>
      </c>
      <c r="D738">
        <v>1</v>
      </c>
      <c r="E738">
        <v>63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1</v>
      </c>
      <c r="P738">
        <v>1</v>
      </c>
      <c r="Q738">
        <v>5.1159999999999997</v>
      </c>
      <c r="R738">
        <v>1.7254</v>
      </c>
      <c r="S738">
        <v>256.76</v>
      </c>
      <c r="T738">
        <v>16.02</v>
      </c>
      <c r="U738">
        <v>27.82</v>
      </c>
      <c r="V738">
        <v>0.89400000000000002</v>
      </c>
      <c r="W738">
        <v>0.53520000000000001</v>
      </c>
      <c r="X738">
        <v>0.83199999999999996</v>
      </c>
      <c r="Y738">
        <v>3.73</v>
      </c>
      <c r="Z738">
        <v>0.88790000000000002</v>
      </c>
      <c r="AA738">
        <v>156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0</v>
      </c>
      <c r="AJ738">
        <v>0</v>
      </c>
      <c r="AK738">
        <v>2.9906999999999999</v>
      </c>
      <c r="AL738">
        <v>3.7</v>
      </c>
      <c r="AM738">
        <v>0</v>
      </c>
    </row>
    <row r="739" spans="1:39" x14ac:dyDescent="0.25">
      <c r="A739">
        <v>98</v>
      </c>
      <c r="B739">
        <v>0</v>
      </c>
      <c r="C739">
        <v>2</v>
      </c>
      <c r="D739">
        <v>0</v>
      </c>
      <c r="E739">
        <v>108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10.37</v>
      </c>
      <c r="R739">
        <v>8.74</v>
      </c>
      <c r="S739">
        <v>11.81</v>
      </c>
      <c r="T739">
        <v>13.5</v>
      </c>
      <c r="U739">
        <v>71.53</v>
      </c>
      <c r="V739">
        <v>39.14</v>
      </c>
      <c r="W739">
        <v>0.14000000000000001</v>
      </c>
      <c r="X739">
        <v>0.54</v>
      </c>
      <c r="Y739">
        <v>14.8</v>
      </c>
      <c r="Z739">
        <v>12.89</v>
      </c>
      <c r="AA739">
        <v>223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2.87</v>
      </c>
      <c r="AL739">
        <v>0.12</v>
      </c>
      <c r="AM739">
        <v>0</v>
      </c>
    </row>
    <row r="740" spans="1:39" x14ac:dyDescent="0.25">
      <c r="A740">
        <v>472</v>
      </c>
      <c r="B740">
        <v>1</v>
      </c>
      <c r="C740">
        <v>55</v>
      </c>
      <c r="D740">
        <v>1</v>
      </c>
      <c r="E740">
        <v>85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4.46</v>
      </c>
      <c r="R740">
        <v>2.0099999999999998</v>
      </c>
      <c r="S740">
        <v>282</v>
      </c>
      <c r="T740">
        <v>14.823</v>
      </c>
      <c r="U740">
        <v>37.450000000000003</v>
      </c>
      <c r="V740">
        <v>8.5589999999999993</v>
      </c>
      <c r="W740">
        <v>0.113</v>
      </c>
      <c r="X740">
        <v>0.47799999999999998</v>
      </c>
      <c r="Y740">
        <v>1.69</v>
      </c>
      <c r="Z740">
        <v>0.37</v>
      </c>
      <c r="AA740">
        <v>189</v>
      </c>
      <c r="AB740">
        <v>1</v>
      </c>
      <c r="AC740">
        <v>1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1.28</v>
      </c>
      <c r="AL740">
        <v>3.18</v>
      </c>
      <c r="AM740">
        <v>1</v>
      </c>
    </row>
    <row r="741" spans="1:39" x14ac:dyDescent="0.25">
      <c r="A741">
        <v>914</v>
      </c>
      <c r="B741">
        <v>1</v>
      </c>
      <c r="C741">
        <v>53</v>
      </c>
      <c r="D741">
        <v>1</v>
      </c>
      <c r="E741">
        <v>105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</v>
      </c>
      <c r="Q741">
        <v>8.73</v>
      </c>
      <c r="R741">
        <v>1.38</v>
      </c>
      <c r="S741">
        <v>197</v>
      </c>
      <c r="T741">
        <v>10.6</v>
      </c>
      <c r="U741">
        <v>44.11</v>
      </c>
      <c r="V741">
        <v>7.7779999999999996</v>
      </c>
      <c r="W741">
        <v>0.45</v>
      </c>
      <c r="X741">
        <v>0.6</v>
      </c>
      <c r="Y741">
        <v>12.18</v>
      </c>
      <c r="Z741">
        <v>1.7</v>
      </c>
      <c r="AA741">
        <v>233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5.85</v>
      </c>
      <c r="AL741">
        <v>2.93</v>
      </c>
      <c r="AM741">
        <v>1</v>
      </c>
    </row>
    <row r="742" spans="1:39" x14ac:dyDescent="0.25">
      <c r="A742">
        <v>1089</v>
      </c>
      <c r="B742">
        <v>1</v>
      </c>
      <c r="C742">
        <v>56</v>
      </c>
      <c r="D742">
        <v>1</v>
      </c>
      <c r="E742">
        <v>41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5.7175000000000002</v>
      </c>
      <c r="R742">
        <v>1.8516999999999999</v>
      </c>
      <c r="S742">
        <v>266.01</v>
      </c>
      <c r="T742">
        <v>12.452</v>
      </c>
      <c r="U742">
        <v>42.26</v>
      </c>
      <c r="V742">
        <v>6.17</v>
      </c>
      <c r="W742">
        <v>0.1565</v>
      </c>
      <c r="X742">
        <v>0.49170000000000003</v>
      </c>
      <c r="Y742">
        <v>5.93</v>
      </c>
      <c r="Z742">
        <v>1.05</v>
      </c>
      <c r="AA742">
        <v>200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3.1284999999999998</v>
      </c>
      <c r="AL742">
        <v>3.14</v>
      </c>
      <c r="AM742">
        <v>1</v>
      </c>
    </row>
    <row r="743" spans="1:39" x14ac:dyDescent="0.25">
      <c r="A743">
        <v>1006</v>
      </c>
      <c r="B743">
        <v>1</v>
      </c>
      <c r="C743">
        <v>57</v>
      </c>
      <c r="D743">
        <v>1</v>
      </c>
      <c r="E743">
        <v>40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5.6510999999999996</v>
      </c>
      <c r="R743">
        <v>1.1329</v>
      </c>
      <c r="S743">
        <v>240.39</v>
      </c>
      <c r="T743">
        <v>12.99</v>
      </c>
      <c r="U743">
        <v>41.64</v>
      </c>
      <c r="V743">
        <v>6.7489999999999997</v>
      </c>
      <c r="W743">
        <v>0.1053</v>
      </c>
      <c r="X743">
        <v>0.45400000000000001</v>
      </c>
      <c r="Y743">
        <v>5.67</v>
      </c>
      <c r="Z743">
        <v>1.48</v>
      </c>
      <c r="AA743">
        <v>288</v>
      </c>
      <c r="AB743">
        <v>1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3.2298</v>
      </c>
      <c r="AL743">
        <v>3.1</v>
      </c>
      <c r="AM743">
        <v>1</v>
      </c>
    </row>
    <row r="744" spans="1:39" x14ac:dyDescent="0.25">
      <c r="A744">
        <v>1088</v>
      </c>
      <c r="B744">
        <v>1</v>
      </c>
      <c r="C744">
        <v>64</v>
      </c>
      <c r="D744">
        <v>1</v>
      </c>
      <c r="E744">
        <v>53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5.8878000000000004</v>
      </c>
      <c r="R744">
        <v>1.5960000000000001</v>
      </c>
      <c r="S744">
        <v>280.7</v>
      </c>
      <c r="T744">
        <v>12.864000000000001</v>
      </c>
      <c r="U744">
        <v>40.56</v>
      </c>
      <c r="V744">
        <v>6.68</v>
      </c>
      <c r="W744">
        <v>0.15340000000000001</v>
      </c>
      <c r="X744">
        <v>0.45479999999999998</v>
      </c>
      <c r="Y744">
        <v>6.28</v>
      </c>
      <c r="Z744">
        <v>1.49</v>
      </c>
      <c r="AA744">
        <v>206</v>
      </c>
      <c r="AB744">
        <v>1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3.0017999999999998</v>
      </c>
      <c r="AL744">
        <v>2.82</v>
      </c>
      <c r="AM744">
        <v>1</v>
      </c>
    </row>
    <row r="745" spans="1:39" x14ac:dyDescent="0.25">
      <c r="A745">
        <v>649</v>
      </c>
      <c r="B745">
        <v>1</v>
      </c>
      <c r="C745">
        <v>19</v>
      </c>
      <c r="D745">
        <v>0</v>
      </c>
      <c r="E745">
        <v>88</v>
      </c>
      <c r="F745">
        <v>0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11.81</v>
      </c>
      <c r="R745">
        <v>26.32</v>
      </c>
      <c r="S745">
        <v>290</v>
      </c>
      <c r="T745">
        <v>17.73</v>
      </c>
      <c r="U745">
        <v>117</v>
      </c>
      <c r="V745">
        <v>21.62</v>
      </c>
      <c r="W745">
        <v>0.1</v>
      </c>
      <c r="X745">
        <v>0.1</v>
      </c>
      <c r="Y745">
        <v>5.7030000000000003</v>
      </c>
      <c r="Z745">
        <v>2.7160000000000002</v>
      </c>
      <c r="AA745">
        <v>394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2.04</v>
      </c>
      <c r="AL745">
        <v>1.55</v>
      </c>
      <c r="AM745">
        <v>0</v>
      </c>
    </row>
    <row r="746" spans="1:39" x14ac:dyDescent="0.25">
      <c r="A746">
        <v>300</v>
      </c>
      <c r="B746">
        <v>1</v>
      </c>
      <c r="C746">
        <v>38</v>
      </c>
      <c r="D746">
        <v>1</v>
      </c>
      <c r="E746">
        <v>110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7.65</v>
      </c>
      <c r="R746">
        <v>2.33</v>
      </c>
      <c r="S746">
        <v>344</v>
      </c>
      <c r="T746">
        <v>9</v>
      </c>
      <c r="U746">
        <v>165</v>
      </c>
      <c r="V746">
        <v>9.1</v>
      </c>
      <c r="W746">
        <v>0.01</v>
      </c>
      <c r="X746">
        <v>1.41</v>
      </c>
      <c r="Y746">
        <v>7.1233000000000004</v>
      </c>
      <c r="Z746">
        <v>2.3426999999999998</v>
      </c>
      <c r="AA746">
        <v>230</v>
      </c>
      <c r="AB746">
        <v>1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4.6399999999999997</v>
      </c>
      <c r="AL746">
        <v>2.1800000000000002</v>
      </c>
      <c r="AM746">
        <v>1</v>
      </c>
    </row>
    <row r="747" spans="1:39" x14ac:dyDescent="0.25">
      <c r="A747">
        <v>344</v>
      </c>
      <c r="B747">
        <v>1</v>
      </c>
      <c r="C747">
        <v>17</v>
      </c>
      <c r="D747">
        <v>0</v>
      </c>
      <c r="E747">
        <v>111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5.7</v>
      </c>
      <c r="R747">
        <v>1.99</v>
      </c>
      <c r="S747">
        <v>247</v>
      </c>
      <c r="T747">
        <v>10.9</v>
      </c>
      <c r="U747">
        <v>97</v>
      </c>
      <c r="V747">
        <v>28.54</v>
      </c>
      <c r="W747">
        <v>7.9799999999999996E-2</v>
      </c>
      <c r="X747">
        <v>0.42</v>
      </c>
      <c r="Y747">
        <v>2.7</v>
      </c>
      <c r="Z747">
        <v>2.7042000000000002</v>
      </c>
      <c r="AA747">
        <v>234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2.31</v>
      </c>
      <c r="AL747">
        <v>1.1200000000000001</v>
      </c>
      <c r="AM747">
        <v>0</v>
      </c>
    </row>
    <row r="748" spans="1:39" x14ac:dyDescent="0.25">
      <c r="A748">
        <v>822</v>
      </c>
      <c r="B748">
        <v>1</v>
      </c>
      <c r="C748">
        <v>41</v>
      </c>
      <c r="D748">
        <v>1</v>
      </c>
      <c r="E748">
        <v>66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1</v>
      </c>
      <c r="P748">
        <v>1</v>
      </c>
      <c r="Q748">
        <v>5.6425000000000001</v>
      </c>
      <c r="R748">
        <v>1.7553000000000001</v>
      </c>
      <c r="S748">
        <v>285.87</v>
      </c>
      <c r="T748">
        <v>11.46</v>
      </c>
      <c r="U748">
        <v>35.65</v>
      </c>
      <c r="V748">
        <v>0.94279999999999997</v>
      </c>
      <c r="W748">
        <v>0.52259999999999995</v>
      </c>
      <c r="X748">
        <v>0.71599999999999997</v>
      </c>
      <c r="Y748">
        <v>4.12</v>
      </c>
      <c r="Z748">
        <v>0.92920000000000003</v>
      </c>
      <c r="AA748">
        <v>160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</v>
      </c>
      <c r="AI748">
        <v>0</v>
      </c>
      <c r="AJ748">
        <v>0</v>
      </c>
      <c r="AK748">
        <v>2.6004999999999998</v>
      </c>
      <c r="AL748">
        <v>4.5199999999999996</v>
      </c>
      <c r="AM748">
        <v>0</v>
      </c>
    </row>
    <row r="749" spans="1:39" x14ac:dyDescent="0.25">
      <c r="A749">
        <v>917</v>
      </c>
      <c r="B749">
        <v>1</v>
      </c>
      <c r="C749">
        <v>54</v>
      </c>
      <c r="D749">
        <v>1</v>
      </c>
      <c r="E749">
        <v>103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7.75</v>
      </c>
      <c r="R749">
        <v>1.62</v>
      </c>
      <c r="S749">
        <v>147</v>
      </c>
      <c r="T749">
        <v>12</v>
      </c>
      <c r="U749">
        <v>42.76</v>
      </c>
      <c r="V749">
        <v>7.5289999999999999</v>
      </c>
      <c r="W749">
        <v>0.56000000000000005</v>
      </c>
      <c r="X749">
        <v>1.2</v>
      </c>
      <c r="Y749">
        <v>12.86</v>
      </c>
      <c r="Z749">
        <v>1.51</v>
      </c>
      <c r="AA749">
        <v>287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5.43</v>
      </c>
      <c r="AL749">
        <v>2.38</v>
      </c>
      <c r="AM749">
        <v>1</v>
      </c>
    </row>
    <row r="750" spans="1:39" x14ac:dyDescent="0.25">
      <c r="A750">
        <v>41</v>
      </c>
      <c r="B750">
        <v>0</v>
      </c>
      <c r="C750">
        <v>5</v>
      </c>
      <c r="D750">
        <v>0</v>
      </c>
      <c r="E750">
        <v>106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14.98</v>
      </c>
      <c r="R750">
        <v>8.25</v>
      </c>
      <c r="S750">
        <v>12.01</v>
      </c>
      <c r="T750">
        <v>12</v>
      </c>
      <c r="U750">
        <v>71.22</v>
      </c>
      <c r="V750">
        <v>36.94</v>
      </c>
      <c r="W750">
        <v>0.06</v>
      </c>
      <c r="X750">
        <v>0.19</v>
      </c>
      <c r="Y750">
        <v>16.8</v>
      </c>
      <c r="Z750">
        <v>13.24</v>
      </c>
      <c r="AA750">
        <v>218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2.2400000000000002</v>
      </c>
      <c r="AL750">
        <v>0.69</v>
      </c>
      <c r="AM750">
        <v>0</v>
      </c>
    </row>
    <row r="751" spans="1:39" x14ac:dyDescent="0.25">
      <c r="A751">
        <v>451</v>
      </c>
      <c r="B751">
        <v>1</v>
      </c>
      <c r="C751">
        <v>50</v>
      </c>
      <c r="D751">
        <v>1</v>
      </c>
      <c r="E751">
        <v>89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3</v>
      </c>
      <c r="R751">
        <v>1.59</v>
      </c>
      <c r="S751">
        <v>274</v>
      </c>
      <c r="T751">
        <v>10.148</v>
      </c>
      <c r="U751">
        <v>35.25</v>
      </c>
      <c r="V751">
        <v>8.9339999999999993</v>
      </c>
      <c r="W751">
        <v>0.10299999999999999</v>
      </c>
      <c r="X751">
        <v>0.48899999999999999</v>
      </c>
      <c r="Y751">
        <v>2.46</v>
      </c>
      <c r="Z751">
        <v>1</v>
      </c>
      <c r="AA751">
        <v>170</v>
      </c>
      <c r="AB751">
        <v>1</v>
      </c>
      <c r="AC751">
        <v>1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2.09</v>
      </c>
      <c r="AL751">
        <v>2.63</v>
      </c>
      <c r="AM751">
        <v>1</v>
      </c>
    </row>
    <row r="752" spans="1:39" x14ac:dyDescent="0.25">
      <c r="A752">
        <v>266</v>
      </c>
      <c r="B752">
        <v>1</v>
      </c>
      <c r="C752">
        <v>36</v>
      </c>
      <c r="D752">
        <v>1</v>
      </c>
      <c r="E752">
        <v>113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7.94</v>
      </c>
      <c r="R752">
        <v>2.73</v>
      </c>
      <c r="S752">
        <v>340</v>
      </c>
      <c r="T752">
        <v>17</v>
      </c>
      <c r="U752">
        <v>125</v>
      </c>
      <c r="V752">
        <v>9.1</v>
      </c>
      <c r="W752">
        <v>0.06</v>
      </c>
      <c r="X752">
        <v>1.57</v>
      </c>
      <c r="Y752">
        <v>7.2892999999999999</v>
      </c>
      <c r="Z752">
        <v>2.0295000000000001</v>
      </c>
      <c r="AA752">
        <v>242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4.7699999999999996</v>
      </c>
      <c r="AL752">
        <v>2</v>
      </c>
      <c r="AM752">
        <v>1</v>
      </c>
    </row>
    <row r="753" spans="1:39" x14ac:dyDescent="0.25">
      <c r="A753">
        <v>512</v>
      </c>
      <c r="B753">
        <v>0</v>
      </c>
      <c r="C753">
        <v>46</v>
      </c>
      <c r="D753">
        <v>1</v>
      </c>
      <c r="E753">
        <v>89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4.4093999999999998</v>
      </c>
      <c r="R753">
        <v>1.8572</v>
      </c>
      <c r="S753">
        <v>229.6</v>
      </c>
      <c r="T753">
        <v>15.473000000000001</v>
      </c>
      <c r="U753">
        <v>34.6</v>
      </c>
      <c r="V753">
        <v>8.6709999999999994</v>
      </c>
      <c r="W753">
        <v>0.17349999999999999</v>
      </c>
      <c r="X753">
        <v>0.41310000000000002</v>
      </c>
      <c r="Y753">
        <v>4.3644999999999996</v>
      </c>
      <c r="Z753">
        <v>2.4761000000000002</v>
      </c>
      <c r="AA753">
        <v>196</v>
      </c>
      <c r="AB753">
        <v>0</v>
      </c>
      <c r="AC753">
        <v>0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3.4834000000000001</v>
      </c>
      <c r="AL753">
        <v>3.09</v>
      </c>
      <c r="AM753">
        <v>1</v>
      </c>
    </row>
    <row r="754" spans="1:39" x14ac:dyDescent="0.25">
      <c r="A754">
        <v>606</v>
      </c>
      <c r="B754">
        <v>1</v>
      </c>
      <c r="C754">
        <v>32</v>
      </c>
      <c r="D754">
        <v>0</v>
      </c>
      <c r="E754">
        <v>73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0</v>
      </c>
      <c r="Q754">
        <v>3.41</v>
      </c>
      <c r="R754">
        <v>1</v>
      </c>
      <c r="S754">
        <v>255</v>
      </c>
      <c r="T754">
        <v>12.3</v>
      </c>
      <c r="U754">
        <v>58</v>
      </c>
      <c r="V754">
        <v>0.53300000000000003</v>
      </c>
      <c r="W754">
        <v>0.34760000000000002</v>
      </c>
      <c r="X754">
        <v>0.83</v>
      </c>
      <c r="Y754">
        <v>5.14</v>
      </c>
      <c r="Z754">
        <v>0.94</v>
      </c>
      <c r="AA754">
        <v>225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2.04</v>
      </c>
      <c r="AL754">
        <v>2.2799999999999998</v>
      </c>
      <c r="AM754">
        <v>1</v>
      </c>
    </row>
    <row r="755" spans="1:39" x14ac:dyDescent="0.25">
      <c r="A755">
        <v>281</v>
      </c>
      <c r="B755">
        <v>1</v>
      </c>
      <c r="C755">
        <v>38</v>
      </c>
      <c r="D755">
        <v>1</v>
      </c>
      <c r="E755">
        <v>104</v>
      </c>
      <c r="F755">
        <v>1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7.85</v>
      </c>
      <c r="R755">
        <v>2.46</v>
      </c>
      <c r="S755">
        <v>357</v>
      </c>
      <c r="T755">
        <v>12</v>
      </c>
      <c r="U755">
        <v>157</v>
      </c>
      <c r="V755">
        <v>9.4</v>
      </c>
      <c r="W755">
        <v>0.01</v>
      </c>
      <c r="X755">
        <v>1.44</v>
      </c>
      <c r="Y755">
        <v>7.0053000000000001</v>
      </c>
      <c r="Z755">
        <v>2.4159999999999999</v>
      </c>
      <c r="AA755">
        <v>250</v>
      </c>
      <c r="AB755">
        <v>1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4.5999999999999996</v>
      </c>
      <c r="AL755">
        <v>2.2999999999999998</v>
      </c>
      <c r="AM755">
        <v>1</v>
      </c>
    </row>
    <row r="756" spans="1:39" x14ac:dyDescent="0.25">
      <c r="A756">
        <v>897</v>
      </c>
      <c r="B756">
        <v>0</v>
      </c>
      <c r="C756">
        <v>40</v>
      </c>
      <c r="D756">
        <v>0</v>
      </c>
      <c r="E756">
        <v>114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5.9809999999999999</v>
      </c>
      <c r="R756">
        <v>1.7604</v>
      </c>
      <c r="S756">
        <v>220.22</v>
      </c>
      <c r="T756">
        <v>13.384</v>
      </c>
      <c r="U756">
        <v>49.92</v>
      </c>
      <c r="V756">
        <v>8.1379999999999999</v>
      </c>
      <c r="W756">
        <v>0.16500000000000001</v>
      </c>
      <c r="X756">
        <v>0.6391</v>
      </c>
      <c r="Y756">
        <v>7.1</v>
      </c>
      <c r="Z756">
        <v>0.63</v>
      </c>
      <c r="AA756">
        <v>296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3.6545999999999998</v>
      </c>
      <c r="AL756">
        <v>4.3899999999999997</v>
      </c>
      <c r="AM756">
        <v>1</v>
      </c>
    </row>
    <row r="757" spans="1:39" x14ac:dyDescent="0.25">
      <c r="A757">
        <v>881</v>
      </c>
      <c r="B757">
        <v>1</v>
      </c>
      <c r="C757">
        <v>33</v>
      </c>
      <c r="D757">
        <v>1</v>
      </c>
      <c r="E757">
        <v>62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1</v>
      </c>
      <c r="P757">
        <v>1</v>
      </c>
      <c r="Q757">
        <v>5.7899000000000003</v>
      </c>
      <c r="R757">
        <v>1.758</v>
      </c>
      <c r="S757">
        <v>297.94</v>
      </c>
      <c r="T757">
        <v>15.62</v>
      </c>
      <c r="U757">
        <v>37.770000000000003</v>
      </c>
      <c r="V757">
        <v>0.86750000000000005</v>
      </c>
      <c r="W757">
        <v>0.54159999999999997</v>
      </c>
      <c r="X757">
        <v>0.79400000000000004</v>
      </c>
      <c r="Y757">
        <v>3.81</v>
      </c>
      <c r="Z757">
        <v>0.86219999999999997</v>
      </c>
      <c r="AA757">
        <v>183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1</v>
      </c>
      <c r="AI757">
        <v>0</v>
      </c>
      <c r="AJ757">
        <v>0</v>
      </c>
      <c r="AK757">
        <v>2.9651999999999998</v>
      </c>
      <c r="AL757">
        <v>3.31</v>
      </c>
      <c r="AM757">
        <v>0</v>
      </c>
    </row>
    <row r="758" spans="1:39" x14ac:dyDescent="0.25">
      <c r="A758">
        <v>983</v>
      </c>
      <c r="B758">
        <v>1</v>
      </c>
      <c r="C758">
        <v>53</v>
      </c>
      <c r="D758">
        <v>1</v>
      </c>
      <c r="E758">
        <v>107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7.06</v>
      </c>
      <c r="R758">
        <v>1.91</v>
      </c>
      <c r="S758">
        <v>173</v>
      </c>
      <c r="T758">
        <v>12.2</v>
      </c>
      <c r="U758">
        <v>40.53</v>
      </c>
      <c r="V758">
        <v>7.4459999999999997</v>
      </c>
      <c r="W758">
        <v>0.45</v>
      </c>
      <c r="X758">
        <v>0.77</v>
      </c>
      <c r="Y758">
        <v>18.23</v>
      </c>
      <c r="Z758">
        <v>1.75</v>
      </c>
      <c r="AA758">
        <v>220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5.25</v>
      </c>
      <c r="AL758">
        <v>2.0499999999999998</v>
      </c>
      <c r="AM758">
        <v>1</v>
      </c>
    </row>
    <row r="759" spans="1:39" x14ac:dyDescent="0.25">
      <c r="A759">
        <v>89</v>
      </c>
      <c r="B759">
        <v>0</v>
      </c>
      <c r="C759">
        <v>8</v>
      </c>
      <c r="D759">
        <v>0</v>
      </c>
      <c r="E759">
        <v>109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13.42</v>
      </c>
      <c r="R759">
        <v>8.5</v>
      </c>
      <c r="S759">
        <v>10.01</v>
      </c>
      <c r="T759">
        <v>13.9</v>
      </c>
      <c r="U759">
        <v>78.11</v>
      </c>
      <c r="V759">
        <v>36.32</v>
      </c>
      <c r="W759">
        <v>0.08</v>
      </c>
      <c r="X759">
        <v>0.36</v>
      </c>
      <c r="Y759">
        <v>16.7</v>
      </c>
      <c r="Z759">
        <v>12.1</v>
      </c>
      <c r="AA759">
        <v>279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2.56</v>
      </c>
      <c r="AL759">
        <v>0.55000000000000004</v>
      </c>
      <c r="AM759">
        <v>0</v>
      </c>
    </row>
    <row r="760" spans="1:39" x14ac:dyDescent="0.25">
      <c r="A760">
        <v>563</v>
      </c>
      <c r="B760">
        <v>0</v>
      </c>
      <c r="C760">
        <v>49</v>
      </c>
      <c r="D760">
        <v>1</v>
      </c>
      <c r="E760">
        <v>70</v>
      </c>
      <c r="F760">
        <v>0</v>
      </c>
      <c r="G760">
        <v>1</v>
      </c>
      <c r="H760">
        <v>1</v>
      </c>
      <c r="I760">
        <v>1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5.4016999999999999</v>
      </c>
      <c r="R760">
        <v>1.9339</v>
      </c>
      <c r="S760">
        <v>262.8</v>
      </c>
      <c r="T760">
        <v>12.159000000000001</v>
      </c>
      <c r="U760">
        <v>39.36</v>
      </c>
      <c r="V760">
        <v>8.516</v>
      </c>
      <c r="W760">
        <v>0.1263</v>
      </c>
      <c r="X760">
        <v>0.46800000000000003</v>
      </c>
      <c r="Y760">
        <v>4.3361000000000001</v>
      </c>
      <c r="Z760">
        <v>2.3149999999999999</v>
      </c>
      <c r="AA760">
        <v>220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2.2913999999999999</v>
      </c>
      <c r="AL760">
        <v>2.2799999999999998</v>
      </c>
      <c r="AM760">
        <v>1</v>
      </c>
    </row>
    <row r="761" spans="1:39" x14ac:dyDescent="0.25">
      <c r="A761">
        <v>374</v>
      </c>
      <c r="B761">
        <v>1</v>
      </c>
      <c r="C761">
        <v>21</v>
      </c>
      <c r="D761">
        <v>0</v>
      </c>
      <c r="E761">
        <v>110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5.0999999999999996</v>
      </c>
      <c r="R761">
        <v>2.23</v>
      </c>
      <c r="S761">
        <v>218</v>
      </c>
      <c r="T761">
        <v>10.7</v>
      </c>
      <c r="U761">
        <v>88</v>
      </c>
      <c r="V761">
        <v>27.26</v>
      </c>
      <c r="W761">
        <v>8.7800000000000003E-2</v>
      </c>
      <c r="X761">
        <v>0.34</v>
      </c>
      <c r="Y761">
        <v>2.7</v>
      </c>
      <c r="Z761">
        <v>2.6012</v>
      </c>
      <c r="AA761">
        <v>239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2</v>
      </c>
      <c r="AL761">
        <v>1.97</v>
      </c>
      <c r="AM761">
        <v>0</v>
      </c>
    </row>
    <row r="762" spans="1:39" x14ac:dyDescent="0.25">
      <c r="A762">
        <v>343</v>
      </c>
      <c r="B762">
        <v>1</v>
      </c>
      <c r="C762">
        <v>24</v>
      </c>
      <c r="D762">
        <v>0</v>
      </c>
      <c r="E762">
        <v>114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5.3</v>
      </c>
      <c r="R762">
        <v>1.95</v>
      </c>
      <c r="S762">
        <v>267</v>
      </c>
      <c r="T762">
        <v>20.3</v>
      </c>
      <c r="U762">
        <v>88</v>
      </c>
      <c r="V762">
        <v>23.94</v>
      </c>
      <c r="W762">
        <v>8.5999999999999993E-2</v>
      </c>
      <c r="X762">
        <v>0.16</v>
      </c>
      <c r="Y762">
        <v>3.2</v>
      </c>
      <c r="Z762">
        <v>2.2768999999999999</v>
      </c>
      <c r="AA762">
        <v>239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2.36</v>
      </c>
      <c r="AL762">
        <v>1.6</v>
      </c>
      <c r="AM762">
        <v>0</v>
      </c>
    </row>
    <row r="763" spans="1:39" x14ac:dyDescent="0.25">
      <c r="A763">
        <v>996</v>
      </c>
      <c r="B763">
        <v>1</v>
      </c>
      <c r="C763">
        <v>45</v>
      </c>
      <c r="D763">
        <v>1</v>
      </c>
      <c r="E763">
        <v>115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8.9</v>
      </c>
      <c r="R763">
        <v>1.1299999999999999</v>
      </c>
      <c r="S763">
        <v>146</v>
      </c>
      <c r="T763">
        <v>14.8</v>
      </c>
      <c r="U763">
        <v>38.159999999999997</v>
      </c>
      <c r="V763">
        <v>7.6</v>
      </c>
      <c r="W763">
        <v>0.3</v>
      </c>
      <c r="X763">
        <v>1.06</v>
      </c>
      <c r="Y763">
        <v>13.88</v>
      </c>
      <c r="Z763">
        <v>1.35</v>
      </c>
      <c r="AA763">
        <v>245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5.85</v>
      </c>
      <c r="AL763">
        <v>2.56</v>
      </c>
      <c r="AM763">
        <v>1</v>
      </c>
    </row>
    <row r="764" spans="1:39" x14ac:dyDescent="0.25">
      <c r="A764">
        <v>166</v>
      </c>
      <c r="B764">
        <v>0</v>
      </c>
      <c r="C764">
        <v>1</v>
      </c>
      <c r="D764">
        <v>0</v>
      </c>
      <c r="E764">
        <v>101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10.77</v>
      </c>
      <c r="R764">
        <v>8.16</v>
      </c>
      <c r="S764">
        <v>11.82</v>
      </c>
      <c r="T764">
        <v>15.8</v>
      </c>
      <c r="U764">
        <v>70.849999999999994</v>
      </c>
      <c r="V764">
        <v>45.41</v>
      </c>
      <c r="W764">
        <v>0.08</v>
      </c>
      <c r="X764">
        <v>0.84</v>
      </c>
      <c r="Y764">
        <v>13.9</v>
      </c>
      <c r="Z764">
        <v>11.03</v>
      </c>
      <c r="AA764">
        <v>271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1.69</v>
      </c>
      <c r="AL764">
        <v>0.83</v>
      </c>
      <c r="AM764">
        <v>0</v>
      </c>
    </row>
    <row r="765" spans="1:39" x14ac:dyDescent="0.25">
      <c r="A765">
        <v>951</v>
      </c>
      <c r="B765">
        <v>1</v>
      </c>
      <c r="C765">
        <v>45</v>
      </c>
      <c r="D765">
        <v>1</v>
      </c>
      <c r="E765">
        <v>95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1</v>
      </c>
      <c r="Q765">
        <v>7.59</v>
      </c>
      <c r="R765">
        <v>1.58</v>
      </c>
      <c r="S765">
        <v>127</v>
      </c>
      <c r="T765">
        <v>20.5</v>
      </c>
      <c r="U765">
        <v>39.93</v>
      </c>
      <c r="V765">
        <v>7.1369999999999996</v>
      </c>
      <c r="W765">
        <v>0.13</v>
      </c>
      <c r="X765">
        <v>0.83</v>
      </c>
      <c r="Y765">
        <v>10.89</v>
      </c>
      <c r="Z765">
        <v>1.85</v>
      </c>
      <c r="AA765">
        <v>237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5.61</v>
      </c>
      <c r="AL765">
        <v>2.25</v>
      </c>
      <c r="AM765">
        <v>1</v>
      </c>
    </row>
    <row r="766" spans="1:39" x14ac:dyDescent="0.25">
      <c r="A766">
        <v>1038</v>
      </c>
      <c r="B766">
        <v>1</v>
      </c>
      <c r="C766">
        <v>23</v>
      </c>
      <c r="D766">
        <v>0</v>
      </c>
      <c r="E766">
        <v>75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8.6999999999999993</v>
      </c>
      <c r="R766">
        <v>1.68</v>
      </c>
      <c r="S766">
        <v>264</v>
      </c>
      <c r="T766">
        <v>15.89</v>
      </c>
      <c r="U766">
        <v>171</v>
      </c>
      <c r="V766">
        <v>1</v>
      </c>
      <c r="W766">
        <v>0.8</v>
      </c>
      <c r="X766">
        <v>0.48670000000000002</v>
      </c>
      <c r="Y766">
        <v>5.5602999999999998</v>
      </c>
      <c r="Z766">
        <v>1.8167</v>
      </c>
      <c r="AA766">
        <v>234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9.26</v>
      </c>
      <c r="AL766">
        <v>4.87</v>
      </c>
      <c r="AM766">
        <v>0</v>
      </c>
    </row>
    <row r="767" spans="1:39" x14ac:dyDescent="0.25">
      <c r="A767">
        <v>1010</v>
      </c>
      <c r="B767">
        <v>1</v>
      </c>
      <c r="C767">
        <v>63</v>
      </c>
      <c r="D767">
        <v>1</v>
      </c>
      <c r="E767">
        <v>40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5.9839000000000002</v>
      </c>
      <c r="R767">
        <v>1.042</v>
      </c>
      <c r="S767">
        <v>227.93</v>
      </c>
      <c r="T767">
        <v>13.246</v>
      </c>
      <c r="U767">
        <v>42.03</v>
      </c>
      <c r="V767">
        <v>6.5410000000000004</v>
      </c>
      <c r="W767">
        <v>0.15859999999999999</v>
      </c>
      <c r="X767">
        <v>0.54549999999999998</v>
      </c>
      <c r="Y767">
        <v>6.34</v>
      </c>
      <c r="Z767">
        <v>1.24</v>
      </c>
      <c r="AA767">
        <v>224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3.2170999999999998</v>
      </c>
      <c r="AL767">
        <v>3.06</v>
      </c>
      <c r="AM767">
        <v>1</v>
      </c>
    </row>
    <row r="768" spans="1:39" x14ac:dyDescent="0.25">
      <c r="A768">
        <v>529</v>
      </c>
      <c r="B768">
        <v>0</v>
      </c>
      <c r="C768">
        <v>55</v>
      </c>
      <c r="D768">
        <v>1</v>
      </c>
      <c r="E768">
        <v>74</v>
      </c>
      <c r="F768">
        <v>0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4.8853999999999997</v>
      </c>
      <c r="R768">
        <v>1.4258999999999999</v>
      </c>
      <c r="S768">
        <v>299.10000000000002</v>
      </c>
      <c r="T768">
        <v>11.12</v>
      </c>
      <c r="U768">
        <v>39.21</v>
      </c>
      <c r="V768">
        <v>8.48</v>
      </c>
      <c r="W768">
        <v>0.112</v>
      </c>
      <c r="X768">
        <v>0.45629999999999998</v>
      </c>
      <c r="Y768">
        <v>4.6372</v>
      </c>
      <c r="Z768">
        <v>1.5015000000000001</v>
      </c>
      <c r="AA768">
        <v>165</v>
      </c>
      <c r="AB768">
        <v>0</v>
      </c>
      <c r="AC768">
        <v>0</v>
      </c>
      <c r="AD768">
        <v>0</v>
      </c>
      <c r="AE768">
        <v>1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3.5102000000000002</v>
      </c>
      <c r="AL768">
        <v>3.18</v>
      </c>
      <c r="AM768">
        <v>1</v>
      </c>
    </row>
    <row r="769" spans="1:39" x14ac:dyDescent="0.25">
      <c r="A769">
        <v>783</v>
      </c>
      <c r="B769">
        <v>1</v>
      </c>
      <c r="C769">
        <v>41</v>
      </c>
      <c r="D769">
        <v>1</v>
      </c>
      <c r="E769">
        <v>79</v>
      </c>
      <c r="F769">
        <v>1</v>
      </c>
      <c r="G769">
        <v>1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1</v>
      </c>
      <c r="P769">
        <v>1</v>
      </c>
      <c r="Q769">
        <v>5.0457000000000001</v>
      </c>
      <c r="R769">
        <v>1.5572999999999999</v>
      </c>
      <c r="S769">
        <v>267.11</v>
      </c>
      <c r="T769">
        <v>12.91</v>
      </c>
      <c r="U769">
        <v>39.200000000000003</v>
      </c>
      <c r="V769">
        <v>0.80130000000000001</v>
      </c>
      <c r="W769">
        <v>0.48299999999999998</v>
      </c>
      <c r="X769">
        <v>0.68769999999999998</v>
      </c>
      <c r="Y769">
        <v>3.65</v>
      </c>
      <c r="Z769">
        <v>0.83330000000000004</v>
      </c>
      <c r="AA769">
        <v>183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0</v>
      </c>
      <c r="AJ769">
        <v>0</v>
      </c>
      <c r="AK769">
        <v>2.8523999999999998</v>
      </c>
      <c r="AL769">
        <v>3.27</v>
      </c>
      <c r="AM769">
        <v>0</v>
      </c>
    </row>
    <row r="770" spans="1:39" x14ac:dyDescent="0.25">
      <c r="A770">
        <v>466</v>
      </c>
      <c r="B770">
        <v>1</v>
      </c>
      <c r="C770">
        <v>53</v>
      </c>
      <c r="D770">
        <v>1</v>
      </c>
      <c r="E770">
        <v>86</v>
      </c>
      <c r="F770">
        <v>1</v>
      </c>
      <c r="G770">
        <v>1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3.48</v>
      </c>
      <c r="R770">
        <v>1.34</v>
      </c>
      <c r="S770">
        <v>238</v>
      </c>
      <c r="T770">
        <v>12.436</v>
      </c>
      <c r="U770">
        <v>38.770000000000003</v>
      </c>
      <c r="V770">
        <v>8.5510000000000002</v>
      </c>
      <c r="W770">
        <v>0.13200000000000001</v>
      </c>
      <c r="X770">
        <v>0.54300000000000004</v>
      </c>
      <c r="Y770">
        <v>2.8</v>
      </c>
      <c r="Z770">
        <v>0.65</v>
      </c>
      <c r="AA770">
        <v>190</v>
      </c>
      <c r="AB770">
        <v>1</v>
      </c>
      <c r="AC770">
        <v>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1.86</v>
      </c>
      <c r="AL770">
        <v>2.63</v>
      </c>
      <c r="AM770">
        <v>1</v>
      </c>
    </row>
    <row r="771" spans="1:39" x14ac:dyDescent="0.25">
      <c r="A771">
        <v>535</v>
      </c>
      <c r="B771">
        <v>0</v>
      </c>
      <c r="C771">
        <v>54</v>
      </c>
      <c r="D771">
        <v>1</v>
      </c>
      <c r="E771">
        <v>76</v>
      </c>
      <c r="F771">
        <v>0</v>
      </c>
      <c r="G771">
        <v>1</v>
      </c>
      <c r="H771">
        <v>1</v>
      </c>
      <c r="I771">
        <v>1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4.6692999999999998</v>
      </c>
      <c r="R771">
        <v>1.1931</v>
      </c>
      <c r="S771">
        <v>214.8</v>
      </c>
      <c r="T771">
        <v>14.028</v>
      </c>
      <c r="U771">
        <v>36.22</v>
      </c>
      <c r="V771">
        <v>8.4079999999999995</v>
      </c>
      <c r="W771">
        <v>0.22109999999999999</v>
      </c>
      <c r="X771">
        <v>0.53439999999999999</v>
      </c>
      <c r="Y771">
        <v>4.5829000000000004</v>
      </c>
      <c r="Z771">
        <v>1.6165</v>
      </c>
      <c r="AA771">
        <v>260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3.4036</v>
      </c>
      <c r="AL771">
        <v>2.74</v>
      </c>
      <c r="AM771">
        <v>1</v>
      </c>
    </row>
    <row r="772" spans="1:39" x14ac:dyDescent="0.25">
      <c r="A772">
        <v>481</v>
      </c>
      <c r="B772">
        <v>1</v>
      </c>
      <c r="C772">
        <v>51</v>
      </c>
      <c r="D772">
        <v>1</v>
      </c>
      <c r="E772">
        <v>88</v>
      </c>
      <c r="F772">
        <v>1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3.8</v>
      </c>
      <c r="R772">
        <v>1.95</v>
      </c>
      <c r="S772">
        <v>254</v>
      </c>
      <c r="T772">
        <v>12.988</v>
      </c>
      <c r="U772">
        <v>35.89</v>
      </c>
      <c r="V772">
        <v>8.6929999999999996</v>
      </c>
      <c r="W772">
        <v>0.16600000000000001</v>
      </c>
      <c r="X772">
        <v>0.45200000000000001</v>
      </c>
      <c r="Y772">
        <v>1.93</v>
      </c>
      <c r="Z772">
        <v>0.69</v>
      </c>
      <c r="AA772">
        <v>163</v>
      </c>
      <c r="AB772">
        <v>1</v>
      </c>
      <c r="AC772">
        <v>1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1.88</v>
      </c>
      <c r="AL772">
        <v>3.1</v>
      </c>
      <c r="AM772">
        <v>1</v>
      </c>
    </row>
    <row r="773" spans="1:39" x14ac:dyDescent="0.25">
      <c r="A773">
        <v>644</v>
      </c>
      <c r="B773">
        <v>1</v>
      </c>
      <c r="C773">
        <v>13</v>
      </c>
      <c r="D773">
        <v>0</v>
      </c>
      <c r="E773">
        <v>108</v>
      </c>
      <c r="F773">
        <v>0</v>
      </c>
      <c r="G773">
        <v>1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17.75</v>
      </c>
      <c r="R773">
        <v>21.12</v>
      </c>
      <c r="S773">
        <v>233</v>
      </c>
      <c r="T773">
        <v>12.26</v>
      </c>
      <c r="U773">
        <v>81</v>
      </c>
      <c r="V773">
        <v>24.72</v>
      </c>
      <c r="W773">
        <v>0.24</v>
      </c>
      <c r="X773">
        <v>0.63</v>
      </c>
      <c r="Y773">
        <v>5.0599999999999996</v>
      </c>
      <c r="Z773">
        <v>2.3879999999999999</v>
      </c>
      <c r="AA773">
        <v>348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2.1</v>
      </c>
      <c r="AL773">
        <v>1.58</v>
      </c>
      <c r="AM773">
        <v>0</v>
      </c>
    </row>
    <row r="774" spans="1:39" x14ac:dyDescent="0.25">
      <c r="A774">
        <v>117</v>
      </c>
      <c r="B774">
        <v>0</v>
      </c>
      <c r="C774">
        <v>7</v>
      </c>
      <c r="D774">
        <v>0</v>
      </c>
      <c r="E774">
        <v>120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20.100000000000001</v>
      </c>
      <c r="R774">
        <v>9.06</v>
      </c>
      <c r="S774">
        <v>11.32</v>
      </c>
      <c r="T774">
        <v>17.600000000000001</v>
      </c>
      <c r="U774">
        <v>78.87</v>
      </c>
      <c r="V774">
        <v>44.73</v>
      </c>
      <c r="W774">
        <v>0.06</v>
      </c>
      <c r="X774">
        <v>0.59</v>
      </c>
      <c r="Y774">
        <v>14.5</v>
      </c>
      <c r="Z774">
        <v>10.92</v>
      </c>
      <c r="AA774">
        <v>273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2.75</v>
      </c>
      <c r="AL774">
        <v>0.51</v>
      </c>
      <c r="AM774">
        <v>0</v>
      </c>
    </row>
    <row r="775" spans="1:39" x14ac:dyDescent="0.25">
      <c r="A775">
        <v>172</v>
      </c>
      <c r="B775">
        <v>0</v>
      </c>
      <c r="C775">
        <v>9</v>
      </c>
      <c r="D775">
        <v>0</v>
      </c>
      <c r="E775">
        <v>120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17.61</v>
      </c>
      <c r="R775">
        <v>9.1999999999999993</v>
      </c>
      <c r="S775">
        <v>10.69</v>
      </c>
      <c r="T775">
        <v>13.3</v>
      </c>
      <c r="U775">
        <v>76.680000000000007</v>
      </c>
      <c r="V775">
        <v>38.51</v>
      </c>
      <c r="W775">
        <v>0.15</v>
      </c>
      <c r="X775">
        <v>0.33</v>
      </c>
      <c r="Y775">
        <v>19.7</v>
      </c>
      <c r="Z775">
        <v>12.62</v>
      </c>
      <c r="AA775">
        <v>205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1.96</v>
      </c>
      <c r="AL775">
        <v>0.39</v>
      </c>
      <c r="AM775">
        <v>0</v>
      </c>
    </row>
    <row r="776" spans="1:39" x14ac:dyDescent="0.25">
      <c r="A776">
        <v>909</v>
      </c>
      <c r="B776">
        <v>1</v>
      </c>
      <c r="C776">
        <v>51</v>
      </c>
      <c r="D776">
        <v>1</v>
      </c>
      <c r="E776">
        <v>99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8.0299999999999994</v>
      </c>
      <c r="R776">
        <v>1.89</v>
      </c>
      <c r="S776">
        <v>135</v>
      </c>
      <c r="T776">
        <v>13.6</v>
      </c>
      <c r="U776">
        <v>38.85</v>
      </c>
      <c r="V776">
        <v>7.0369999999999999</v>
      </c>
      <c r="W776">
        <v>0.28999999999999998</v>
      </c>
      <c r="X776">
        <v>1.03</v>
      </c>
      <c r="Y776">
        <v>13.14</v>
      </c>
      <c r="Z776">
        <v>2.06</v>
      </c>
      <c r="AA776">
        <v>230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5.13</v>
      </c>
      <c r="AL776">
        <v>2.39</v>
      </c>
      <c r="AM776">
        <v>1</v>
      </c>
    </row>
    <row r="777" spans="1:39" x14ac:dyDescent="0.25">
      <c r="A777">
        <v>558</v>
      </c>
      <c r="B777">
        <v>0</v>
      </c>
      <c r="C777">
        <v>51</v>
      </c>
      <c r="D777">
        <v>1</v>
      </c>
      <c r="E777">
        <v>90</v>
      </c>
      <c r="F777">
        <v>0</v>
      </c>
      <c r="G777">
        <v>1</v>
      </c>
      <c r="H777">
        <v>1</v>
      </c>
      <c r="I777">
        <v>1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5.2481999999999998</v>
      </c>
      <c r="R777">
        <v>1.5766</v>
      </c>
      <c r="S777">
        <v>237.2</v>
      </c>
      <c r="T777">
        <v>13.553000000000001</v>
      </c>
      <c r="U777">
        <v>33.36</v>
      </c>
      <c r="V777">
        <v>8.3160000000000007</v>
      </c>
      <c r="W777">
        <v>0.15140000000000001</v>
      </c>
      <c r="X777">
        <v>0.51549999999999996</v>
      </c>
      <c r="Y777">
        <v>4.5551000000000004</v>
      </c>
      <c r="Z777">
        <v>1.7257</v>
      </c>
      <c r="AA777">
        <v>274</v>
      </c>
      <c r="AB777">
        <v>0</v>
      </c>
      <c r="AC777">
        <v>0</v>
      </c>
      <c r="AD777">
        <v>0</v>
      </c>
      <c r="AE777">
        <v>1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3.2961</v>
      </c>
      <c r="AL777">
        <v>2.14</v>
      </c>
      <c r="AM777">
        <v>1</v>
      </c>
    </row>
    <row r="778" spans="1:39" x14ac:dyDescent="0.25">
      <c r="A778">
        <v>852</v>
      </c>
      <c r="B778">
        <v>1</v>
      </c>
      <c r="C778">
        <v>35</v>
      </c>
      <c r="D778">
        <v>1</v>
      </c>
      <c r="E778">
        <v>72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1</v>
      </c>
      <c r="P778">
        <v>1</v>
      </c>
      <c r="Q778">
        <v>4.9442000000000004</v>
      </c>
      <c r="R778">
        <v>1.9527000000000001</v>
      </c>
      <c r="S778">
        <v>289.25</v>
      </c>
      <c r="T778">
        <v>18.18</v>
      </c>
      <c r="U778">
        <v>39.92</v>
      </c>
      <c r="V778">
        <v>0.8246</v>
      </c>
      <c r="W778">
        <v>0.50629999999999997</v>
      </c>
      <c r="X778">
        <v>0.70489999999999997</v>
      </c>
      <c r="Y778">
        <v>3.78</v>
      </c>
      <c r="Z778">
        <v>0.93149999999999999</v>
      </c>
      <c r="AA778">
        <v>153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1</v>
      </c>
      <c r="AI778">
        <v>0</v>
      </c>
      <c r="AJ778">
        <v>0</v>
      </c>
      <c r="AK778">
        <v>2.5613999999999999</v>
      </c>
      <c r="AL778">
        <v>4.47</v>
      </c>
      <c r="AM778">
        <v>0</v>
      </c>
    </row>
    <row r="779" spans="1:39" x14ac:dyDescent="0.25">
      <c r="A779">
        <v>724</v>
      </c>
      <c r="B779">
        <v>0</v>
      </c>
      <c r="C779">
        <v>57</v>
      </c>
      <c r="D779">
        <v>1</v>
      </c>
      <c r="E779">
        <v>89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1</v>
      </c>
      <c r="N779">
        <v>0</v>
      </c>
      <c r="O779">
        <v>0</v>
      </c>
      <c r="P779">
        <v>1</v>
      </c>
      <c r="Q779">
        <v>5.3316999999999997</v>
      </c>
      <c r="R779">
        <v>1.248</v>
      </c>
      <c r="S779">
        <v>227.73</v>
      </c>
      <c r="T779">
        <v>18.311</v>
      </c>
      <c r="U779">
        <v>36.93</v>
      </c>
      <c r="V779">
        <v>7.2939999999999996</v>
      </c>
      <c r="W779">
        <v>0.15579999999999999</v>
      </c>
      <c r="X779">
        <v>0.8044</v>
      </c>
      <c r="Y779">
        <v>5.4</v>
      </c>
      <c r="Z779">
        <v>0.71</v>
      </c>
      <c r="AA779">
        <v>174</v>
      </c>
      <c r="AB779">
        <v>1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2.6507000000000001</v>
      </c>
      <c r="AL779">
        <v>4.9400000000000004</v>
      </c>
      <c r="AM779">
        <v>1</v>
      </c>
    </row>
    <row r="780" spans="1:39" x14ac:dyDescent="0.25">
      <c r="A780">
        <v>966</v>
      </c>
      <c r="B780">
        <v>1</v>
      </c>
      <c r="C780">
        <v>51</v>
      </c>
      <c r="D780">
        <v>1</v>
      </c>
      <c r="E780">
        <v>96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8.56</v>
      </c>
      <c r="R780">
        <v>1.45</v>
      </c>
      <c r="S780">
        <v>141</v>
      </c>
      <c r="T780">
        <v>19.5</v>
      </c>
      <c r="U780">
        <v>40.409999999999997</v>
      </c>
      <c r="V780">
        <v>7.3129999999999997</v>
      </c>
      <c r="W780">
        <v>0.23</v>
      </c>
      <c r="X780">
        <v>1.03</v>
      </c>
      <c r="Y780">
        <v>12.37</v>
      </c>
      <c r="Z780">
        <v>2.36</v>
      </c>
      <c r="AA780">
        <v>218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5.8</v>
      </c>
      <c r="AL780">
        <v>2.95</v>
      </c>
      <c r="AM780">
        <v>1</v>
      </c>
    </row>
    <row r="781" spans="1:39" x14ac:dyDescent="0.25">
      <c r="A781">
        <v>369</v>
      </c>
      <c r="B781">
        <v>1</v>
      </c>
      <c r="C781">
        <v>11</v>
      </c>
      <c r="D781">
        <v>0</v>
      </c>
      <c r="E781">
        <v>78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5.6</v>
      </c>
      <c r="R781">
        <v>1.87</v>
      </c>
      <c r="S781">
        <v>247</v>
      </c>
      <c r="T781">
        <v>18</v>
      </c>
      <c r="U781">
        <v>73</v>
      </c>
      <c r="V781">
        <v>25.06</v>
      </c>
      <c r="W781">
        <v>8.6400000000000005E-2</v>
      </c>
      <c r="X781">
        <v>0.32</v>
      </c>
      <c r="Y781">
        <v>4</v>
      </c>
      <c r="Z781">
        <v>2.1667000000000001</v>
      </c>
      <c r="AA781">
        <v>222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2.11</v>
      </c>
      <c r="AL781">
        <v>1.53</v>
      </c>
      <c r="AM781">
        <v>0</v>
      </c>
    </row>
    <row r="782" spans="1:39" x14ac:dyDescent="0.25">
      <c r="A782">
        <v>238</v>
      </c>
      <c r="B782">
        <v>1</v>
      </c>
      <c r="C782">
        <v>35</v>
      </c>
      <c r="D782">
        <v>1</v>
      </c>
      <c r="E782">
        <v>117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7.41</v>
      </c>
      <c r="R782">
        <v>2.34</v>
      </c>
      <c r="S782">
        <v>325</v>
      </c>
      <c r="T782">
        <v>14</v>
      </c>
      <c r="U782">
        <v>121</v>
      </c>
      <c r="V782">
        <v>9.3000000000000007</v>
      </c>
      <c r="W782">
        <v>0.08</v>
      </c>
      <c r="X782">
        <v>1.37</v>
      </c>
      <c r="Y782">
        <v>7.2130000000000001</v>
      </c>
      <c r="Z782">
        <v>2.0644999999999998</v>
      </c>
      <c r="AA782">
        <v>236</v>
      </c>
      <c r="AB782">
        <v>1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4.76</v>
      </c>
      <c r="AL782">
        <v>2.08</v>
      </c>
      <c r="AM782">
        <v>1</v>
      </c>
    </row>
    <row r="783" spans="1:39" x14ac:dyDescent="0.25">
      <c r="A783">
        <v>530</v>
      </c>
      <c r="B783">
        <v>0</v>
      </c>
      <c r="C783">
        <v>43</v>
      </c>
      <c r="D783">
        <v>1</v>
      </c>
      <c r="E783">
        <v>79</v>
      </c>
      <c r="F783">
        <v>0</v>
      </c>
      <c r="G783">
        <v>1</v>
      </c>
      <c r="H783">
        <v>1</v>
      </c>
      <c r="I783">
        <v>1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5.0467000000000004</v>
      </c>
      <c r="R783">
        <v>1.5857000000000001</v>
      </c>
      <c r="S783">
        <v>281.8</v>
      </c>
      <c r="T783">
        <v>12.183999999999999</v>
      </c>
      <c r="U783">
        <v>38.630000000000003</v>
      </c>
      <c r="V783">
        <v>8.66</v>
      </c>
      <c r="W783">
        <v>0.129</v>
      </c>
      <c r="X783">
        <v>0.51270000000000004</v>
      </c>
      <c r="Y783">
        <v>5.2043999999999997</v>
      </c>
      <c r="Z783">
        <v>1.2215</v>
      </c>
      <c r="AA783">
        <v>194</v>
      </c>
      <c r="AB783">
        <v>0</v>
      </c>
      <c r="AC783">
        <v>0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3.3332999999999999</v>
      </c>
      <c r="AL783">
        <v>2.46</v>
      </c>
      <c r="AM783">
        <v>1</v>
      </c>
    </row>
    <row r="784" spans="1:39" x14ac:dyDescent="0.25">
      <c r="A784">
        <v>337</v>
      </c>
      <c r="B784">
        <v>1</v>
      </c>
      <c r="C784">
        <v>24</v>
      </c>
      <c r="D784">
        <v>0</v>
      </c>
      <c r="E784">
        <v>66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4.5999999999999996</v>
      </c>
      <c r="R784">
        <v>1.93</v>
      </c>
      <c r="S784">
        <v>265</v>
      </c>
      <c r="T784">
        <v>15.5</v>
      </c>
      <c r="U784">
        <v>125</v>
      </c>
      <c r="V784">
        <v>29.07</v>
      </c>
      <c r="W784">
        <v>7.8700000000000006E-2</v>
      </c>
      <c r="X784">
        <v>0.19</v>
      </c>
      <c r="Y784">
        <v>4.3</v>
      </c>
      <c r="Z784">
        <v>2.8816999999999999</v>
      </c>
      <c r="AA784">
        <v>234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2.5099999999999998</v>
      </c>
      <c r="AL784">
        <v>1.76</v>
      </c>
      <c r="AM784">
        <v>0</v>
      </c>
    </row>
    <row r="785" spans="1:39" x14ac:dyDescent="0.25">
      <c r="A785">
        <v>591</v>
      </c>
      <c r="B785">
        <v>0</v>
      </c>
      <c r="C785">
        <v>44</v>
      </c>
      <c r="D785">
        <v>1</v>
      </c>
      <c r="E785">
        <v>73</v>
      </c>
      <c r="F785">
        <v>0</v>
      </c>
      <c r="G785">
        <v>1</v>
      </c>
      <c r="H785">
        <v>1</v>
      </c>
      <c r="I785">
        <v>1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5.3970000000000002</v>
      </c>
      <c r="R785">
        <v>1.7551000000000001</v>
      </c>
      <c r="S785">
        <v>230.8</v>
      </c>
      <c r="T785">
        <v>10.090999999999999</v>
      </c>
      <c r="U785">
        <v>35.270000000000003</v>
      </c>
      <c r="V785">
        <v>8.3420000000000005</v>
      </c>
      <c r="W785">
        <v>0.15859999999999999</v>
      </c>
      <c r="X785">
        <v>0.49120000000000003</v>
      </c>
      <c r="Y785">
        <v>5.3152999999999997</v>
      </c>
      <c r="Z785">
        <v>2.4375</v>
      </c>
      <c r="AA785">
        <v>198</v>
      </c>
      <c r="AB785">
        <v>0</v>
      </c>
      <c r="AC785">
        <v>0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3.3260999999999998</v>
      </c>
      <c r="AL785">
        <v>2.02</v>
      </c>
      <c r="AM785">
        <v>1</v>
      </c>
    </row>
    <row r="786" spans="1:39" x14ac:dyDescent="0.25">
      <c r="A786">
        <v>407</v>
      </c>
      <c r="B786">
        <v>1</v>
      </c>
      <c r="C786">
        <v>3</v>
      </c>
      <c r="D786">
        <v>0</v>
      </c>
      <c r="E786">
        <v>94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5.0599999999999996</v>
      </c>
      <c r="R786">
        <v>3.03</v>
      </c>
      <c r="S786">
        <v>381</v>
      </c>
      <c r="T786">
        <v>17.606999999999999</v>
      </c>
      <c r="U786">
        <v>92</v>
      </c>
      <c r="V786">
        <v>20.7</v>
      </c>
      <c r="W786">
        <v>7.9600000000000004E-2</v>
      </c>
      <c r="X786">
        <v>0.66069999999999995</v>
      </c>
      <c r="Y786">
        <v>6.3121999999999998</v>
      </c>
      <c r="Z786">
        <v>2.7650000000000001</v>
      </c>
      <c r="AA786">
        <v>237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1.53</v>
      </c>
      <c r="AL786">
        <v>0.55000000000000004</v>
      </c>
      <c r="AM786">
        <v>0</v>
      </c>
    </row>
    <row r="787" spans="1:39" x14ac:dyDescent="0.25">
      <c r="A787">
        <v>40</v>
      </c>
      <c r="B787">
        <v>0</v>
      </c>
      <c r="C787">
        <v>9</v>
      </c>
      <c r="D787">
        <v>0</v>
      </c>
      <c r="E787">
        <v>116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11.25</v>
      </c>
      <c r="R787">
        <v>8.19</v>
      </c>
      <c r="S787">
        <v>11.79</v>
      </c>
      <c r="T787">
        <v>14.1</v>
      </c>
      <c r="U787">
        <v>70.98</v>
      </c>
      <c r="V787">
        <v>36.979999999999997</v>
      </c>
      <c r="W787">
        <v>0.23</v>
      </c>
      <c r="X787">
        <v>0.42</v>
      </c>
      <c r="Y787">
        <v>10.199999999999999</v>
      </c>
      <c r="Z787">
        <v>10.72</v>
      </c>
      <c r="AA787">
        <v>205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1.75</v>
      </c>
      <c r="AL787">
        <v>0.8</v>
      </c>
      <c r="AM787">
        <v>0</v>
      </c>
    </row>
    <row r="788" spans="1:39" x14ac:dyDescent="0.25">
      <c r="A788">
        <v>940</v>
      </c>
      <c r="B788">
        <v>1</v>
      </c>
      <c r="C788">
        <v>58</v>
      </c>
      <c r="D788">
        <v>1</v>
      </c>
      <c r="E788">
        <v>113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</v>
      </c>
      <c r="Q788">
        <v>7.93</v>
      </c>
      <c r="R788">
        <v>1.84</v>
      </c>
      <c r="S788">
        <v>176</v>
      </c>
      <c r="T788">
        <v>11.1</v>
      </c>
      <c r="U788">
        <v>38.93</v>
      </c>
      <c r="V788">
        <v>7.2210000000000001</v>
      </c>
      <c r="W788">
        <v>0.52</v>
      </c>
      <c r="X788">
        <v>0.86</v>
      </c>
      <c r="Y788">
        <v>20.38</v>
      </c>
      <c r="Z788">
        <v>2.08</v>
      </c>
      <c r="AA788">
        <v>283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5.9</v>
      </c>
      <c r="AL788">
        <v>2.73</v>
      </c>
      <c r="AM788">
        <v>1</v>
      </c>
    </row>
    <row r="789" spans="1:39" x14ac:dyDescent="0.25">
      <c r="A789">
        <v>579</v>
      </c>
      <c r="B789">
        <v>0</v>
      </c>
      <c r="C789">
        <v>51</v>
      </c>
      <c r="D789">
        <v>1</v>
      </c>
      <c r="E789">
        <v>81</v>
      </c>
      <c r="F789">
        <v>0</v>
      </c>
      <c r="G789">
        <v>1</v>
      </c>
      <c r="H789">
        <v>1</v>
      </c>
      <c r="I789">
        <v>1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5.0156999999999998</v>
      </c>
      <c r="R789">
        <v>1.1161000000000001</v>
      </c>
      <c r="S789">
        <v>214.9</v>
      </c>
      <c r="T789">
        <v>13.045999999999999</v>
      </c>
      <c r="U789">
        <v>35.15</v>
      </c>
      <c r="V789">
        <v>8.7230000000000008</v>
      </c>
      <c r="W789">
        <v>0.22420000000000001</v>
      </c>
      <c r="X789">
        <v>0.46650000000000003</v>
      </c>
      <c r="Y789">
        <v>5.5080999999999998</v>
      </c>
      <c r="Z789">
        <v>1.3279000000000001</v>
      </c>
      <c r="AA789">
        <v>252</v>
      </c>
      <c r="AB789">
        <v>0</v>
      </c>
      <c r="AC789">
        <v>0</v>
      </c>
      <c r="AD789">
        <v>0</v>
      </c>
      <c r="AE789">
        <v>1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2.1227</v>
      </c>
      <c r="AL789">
        <v>2.9</v>
      </c>
      <c r="AM789">
        <v>1</v>
      </c>
    </row>
    <row r="790" spans="1:39" x14ac:dyDescent="0.25">
      <c r="A790">
        <v>980</v>
      </c>
      <c r="B790">
        <v>1</v>
      </c>
      <c r="C790">
        <v>55</v>
      </c>
      <c r="D790">
        <v>1</v>
      </c>
      <c r="E790">
        <v>102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9.01</v>
      </c>
      <c r="R790">
        <v>1.86</v>
      </c>
      <c r="S790">
        <v>184</v>
      </c>
      <c r="T790">
        <v>12.9</v>
      </c>
      <c r="U790">
        <v>42.9</v>
      </c>
      <c r="V790">
        <v>7.04</v>
      </c>
      <c r="W790">
        <v>0.67</v>
      </c>
      <c r="X790">
        <v>0.69</v>
      </c>
      <c r="Y790">
        <v>16.690000000000001</v>
      </c>
      <c r="Z790">
        <v>1.91</v>
      </c>
      <c r="AA790">
        <v>233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5.05</v>
      </c>
      <c r="AL790">
        <v>2.17</v>
      </c>
      <c r="AM790">
        <v>1</v>
      </c>
    </row>
    <row r="791" spans="1:39" x14ac:dyDescent="0.25">
      <c r="A791">
        <v>982</v>
      </c>
      <c r="B791">
        <v>1</v>
      </c>
      <c r="C791">
        <v>58</v>
      </c>
      <c r="D791">
        <v>1</v>
      </c>
      <c r="E791">
        <v>112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7.84</v>
      </c>
      <c r="R791">
        <v>1.93</v>
      </c>
      <c r="S791">
        <v>178</v>
      </c>
      <c r="T791">
        <v>13.9</v>
      </c>
      <c r="U791">
        <v>42.1</v>
      </c>
      <c r="V791">
        <v>7.7619999999999996</v>
      </c>
      <c r="W791">
        <v>0.42</v>
      </c>
      <c r="X791">
        <v>0.66</v>
      </c>
      <c r="Y791">
        <v>19.46</v>
      </c>
      <c r="Z791">
        <v>1.74</v>
      </c>
      <c r="AA791">
        <v>218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5.32</v>
      </c>
      <c r="AL791">
        <v>2.99</v>
      </c>
      <c r="AM791">
        <v>1</v>
      </c>
    </row>
    <row r="792" spans="1:39" x14ac:dyDescent="0.25">
      <c r="A792">
        <v>892</v>
      </c>
      <c r="B792">
        <v>1</v>
      </c>
      <c r="C792">
        <v>52</v>
      </c>
      <c r="D792">
        <v>1</v>
      </c>
      <c r="E792">
        <v>60</v>
      </c>
      <c r="F792">
        <v>1</v>
      </c>
      <c r="G792">
        <v>1</v>
      </c>
      <c r="H792">
        <v>1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1</v>
      </c>
      <c r="P792">
        <v>1</v>
      </c>
      <c r="Q792">
        <v>5.5780000000000003</v>
      </c>
      <c r="R792">
        <v>1.6054999999999999</v>
      </c>
      <c r="S792">
        <v>286.13</v>
      </c>
      <c r="T792">
        <v>14.58</v>
      </c>
      <c r="U792">
        <v>25.7</v>
      </c>
      <c r="V792">
        <v>0.79890000000000005</v>
      </c>
      <c r="W792">
        <v>0.54759999999999998</v>
      </c>
      <c r="X792">
        <v>0.71930000000000005</v>
      </c>
      <c r="Y792">
        <v>3.82</v>
      </c>
      <c r="Z792">
        <v>0.90910000000000002</v>
      </c>
      <c r="AA792">
        <v>158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1</v>
      </c>
      <c r="AI792">
        <v>0</v>
      </c>
      <c r="AJ792">
        <v>0</v>
      </c>
      <c r="AK792">
        <v>2.8388</v>
      </c>
      <c r="AL792">
        <v>4.1399999999999997</v>
      </c>
      <c r="AM792">
        <v>0</v>
      </c>
    </row>
    <row r="793" spans="1:39" x14ac:dyDescent="0.25">
      <c r="A793">
        <v>933</v>
      </c>
      <c r="B793">
        <v>1</v>
      </c>
      <c r="C793">
        <v>59</v>
      </c>
      <c r="D793">
        <v>1</v>
      </c>
      <c r="E793">
        <v>119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8.16</v>
      </c>
      <c r="R793">
        <v>1.2</v>
      </c>
      <c r="S793">
        <v>158</v>
      </c>
      <c r="T793">
        <v>11.7</v>
      </c>
      <c r="U793">
        <v>42.24</v>
      </c>
      <c r="V793">
        <v>7.3819999999999997</v>
      </c>
      <c r="W793">
        <v>0.2</v>
      </c>
      <c r="X793">
        <v>1.0900000000000001</v>
      </c>
      <c r="Y793">
        <v>13.49</v>
      </c>
      <c r="Z793">
        <v>2.4</v>
      </c>
      <c r="AA793">
        <v>210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5.23</v>
      </c>
      <c r="AL793">
        <v>2.13</v>
      </c>
      <c r="AM793">
        <v>1</v>
      </c>
    </row>
    <row r="794" spans="1:39" x14ac:dyDescent="0.25">
      <c r="A794">
        <v>349</v>
      </c>
      <c r="B794">
        <v>1</v>
      </c>
      <c r="C794">
        <v>23</v>
      </c>
      <c r="D794">
        <v>0</v>
      </c>
      <c r="E794">
        <v>58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5.0999999999999996</v>
      </c>
      <c r="R794">
        <v>1.8</v>
      </c>
      <c r="S794">
        <v>213</v>
      </c>
      <c r="T794">
        <v>17</v>
      </c>
      <c r="U794">
        <v>92</v>
      </c>
      <c r="V794">
        <v>28.31</v>
      </c>
      <c r="W794">
        <v>7.9100000000000004E-2</v>
      </c>
      <c r="X794">
        <v>0.42</v>
      </c>
      <c r="Y794">
        <v>4.4000000000000004</v>
      </c>
      <c r="Z794">
        <v>2.0225</v>
      </c>
      <c r="AA794">
        <v>215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2.15</v>
      </c>
      <c r="AL794">
        <v>1.95</v>
      </c>
      <c r="AM794">
        <v>0</v>
      </c>
    </row>
    <row r="795" spans="1:39" x14ac:dyDescent="0.25">
      <c r="A795">
        <v>242</v>
      </c>
      <c r="B795">
        <v>1</v>
      </c>
      <c r="C795">
        <v>38</v>
      </c>
      <c r="D795">
        <v>1</v>
      </c>
      <c r="E795">
        <v>104</v>
      </c>
      <c r="F795">
        <v>1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7.1</v>
      </c>
      <c r="R795">
        <v>2.5299999999999998</v>
      </c>
      <c r="S795">
        <v>313</v>
      </c>
      <c r="T795">
        <v>17</v>
      </c>
      <c r="U795">
        <v>140</v>
      </c>
      <c r="V795">
        <v>9.8000000000000007</v>
      </c>
      <c r="W795">
        <v>0.06</v>
      </c>
      <c r="X795">
        <v>1.33</v>
      </c>
      <c r="Y795">
        <v>7.4557000000000002</v>
      </c>
      <c r="Z795">
        <v>2.4285000000000001</v>
      </c>
      <c r="AA795">
        <v>232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4.9800000000000004</v>
      </c>
      <c r="AL795">
        <v>2.19</v>
      </c>
      <c r="AM795">
        <v>1</v>
      </c>
    </row>
    <row r="796" spans="1:39" x14ac:dyDescent="0.25">
      <c r="A796">
        <v>1036</v>
      </c>
      <c r="B796">
        <v>1</v>
      </c>
      <c r="C796">
        <v>22</v>
      </c>
      <c r="D796">
        <v>0</v>
      </c>
      <c r="E796">
        <v>83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7.1</v>
      </c>
      <c r="R796">
        <v>1.89</v>
      </c>
      <c r="S796">
        <v>277</v>
      </c>
      <c r="T796">
        <v>16.75</v>
      </c>
      <c r="U796">
        <v>101</v>
      </c>
      <c r="V796">
        <v>1</v>
      </c>
      <c r="W796">
        <v>0.47</v>
      </c>
      <c r="X796">
        <v>0.4874</v>
      </c>
      <c r="Y796">
        <v>5.7500999999999998</v>
      </c>
      <c r="Z796">
        <v>1.5754999999999999</v>
      </c>
      <c r="AA796">
        <v>240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9</v>
      </c>
      <c r="AL796">
        <v>4.28</v>
      </c>
      <c r="AM796">
        <v>0</v>
      </c>
    </row>
    <row r="797" spans="1:39" x14ac:dyDescent="0.25">
      <c r="A797">
        <v>1009</v>
      </c>
      <c r="B797">
        <v>1</v>
      </c>
      <c r="C797">
        <v>67</v>
      </c>
      <c r="D797">
        <v>1</v>
      </c>
      <c r="E797">
        <v>59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5.0944000000000003</v>
      </c>
      <c r="R797">
        <v>1.6955</v>
      </c>
      <c r="S797">
        <v>269.77</v>
      </c>
      <c r="T797">
        <v>12.954000000000001</v>
      </c>
      <c r="U797">
        <v>40.67</v>
      </c>
      <c r="V797">
        <v>6.8780000000000001</v>
      </c>
      <c r="W797">
        <v>0.17810000000000001</v>
      </c>
      <c r="X797">
        <v>0.57420000000000004</v>
      </c>
      <c r="Y797">
        <v>5.82</v>
      </c>
      <c r="Z797">
        <v>1.06</v>
      </c>
      <c r="AA797">
        <v>201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3.0634999999999999</v>
      </c>
      <c r="AL797">
        <v>2.85</v>
      </c>
      <c r="AM797">
        <v>1</v>
      </c>
    </row>
    <row r="798" spans="1:39" x14ac:dyDescent="0.25">
      <c r="A798">
        <v>87</v>
      </c>
      <c r="B798">
        <v>0</v>
      </c>
      <c r="C798">
        <v>5</v>
      </c>
      <c r="D798">
        <v>0</v>
      </c>
      <c r="E798">
        <v>100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11.47</v>
      </c>
      <c r="R798">
        <v>9.1300000000000008</v>
      </c>
      <c r="S798">
        <v>10.65</v>
      </c>
      <c r="T798">
        <v>10.3</v>
      </c>
      <c r="U798">
        <v>72.73</v>
      </c>
      <c r="V798">
        <v>46.05</v>
      </c>
      <c r="W798">
        <v>0.04</v>
      </c>
      <c r="X798">
        <v>0.39</v>
      </c>
      <c r="Y798">
        <v>14.8</v>
      </c>
      <c r="Z798">
        <v>11.74</v>
      </c>
      <c r="AA798">
        <v>215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2.5299999999999998</v>
      </c>
      <c r="AL798">
        <v>7.0000000000000007E-2</v>
      </c>
      <c r="AM798">
        <v>0</v>
      </c>
    </row>
    <row r="799" spans="1:39" x14ac:dyDescent="0.25">
      <c r="A799">
        <v>431</v>
      </c>
      <c r="B799">
        <v>1</v>
      </c>
      <c r="C799">
        <v>21</v>
      </c>
      <c r="D799">
        <v>0</v>
      </c>
      <c r="E799">
        <v>114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4.5599999999999996</v>
      </c>
      <c r="R799">
        <v>3.86</v>
      </c>
      <c r="S799">
        <v>316</v>
      </c>
      <c r="T799">
        <v>18.52</v>
      </c>
      <c r="U799">
        <v>78</v>
      </c>
      <c r="V799">
        <v>22.07</v>
      </c>
      <c r="W799">
        <v>7.5289999999999996E-2</v>
      </c>
      <c r="X799">
        <v>0.74660000000000004</v>
      </c>
      <c r="Y799">
        <v>5.4850000000000003</v>
      </c>
      <c r="Z799">
        <v>1.913</v>
      </c>
      <c r="AA799">
        <v>231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1.5229999999999999</v>
      </c>
      <c r="AL799">
        <v>0.47</v>
      </c>
      <c r="AM799">
        <v>0</v>
      </c>
    </row>
    <row r="800" spans="1:39" x14ac:dyDescent="0.25">
      <c r="A800">
        <v>676</v>
      </c>
      <c r="B800">
        <v>1</v>
      </c>
      <c r="C800">
        <v>18</v>
      </c>
      <c r="D800">
        <v>0</v>
      </c>
      <c r="E800">
        <v>85</v>
      </c>
      <c r="F800">
        <v>0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18.440000000000001</v>
      </c>
      <c r="R800">
        <v>21.04</v>
      </c>
      <c r="S800">
        <v>275</v>
      </c>
      <c r="T800">
        <v>17.22</v>
      </c>
      <c r="U800">
        <v>108</v>
      </c>
      <c r="V800">
        <v>24.24</v>
      </c>
      <c r="W800">
        <v>0.14000000000000001</v>
      </c>
      <c r="X800">
        <v>0.2</v>
      </c>
      <c r="Y800">
        <v>5.3369999999999997</v>
      </c>
      <c r="Z800">
        <v>2.637</v>
      </c>
      <c r="AA800">
        <v>383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2.4300000000000002</v>
      </c>
      <c r="AL800">
        <v>2.16</v>
      </c>
      <c r="AM800">
        <v>0</v>
      </c>
    </row>
    <row r="801" spans="1:39" x14ac:dyDescent="0.25">
      <c r="A801">
        <v>332</v>
      </c>
      <c r="B801">
        <v>1</v>
      </c>
      <c r="C801">
        <v>21</v>
      </c>
      <c r="D801">
        <v>0</v>
      </c>
      <c r="E801">
        <v>96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5.3</v>
      </c>
      <c r="R801">
        <v>1.81</v>
      </c>
      <c r="S801">
        <v>280</v>
      </c>
      <c r="T801">
        <v>20.3</v>
      </c>
      <c r="U801">
        <v>87</v>
      </c>
      <c r="V801">
        <v>21.21</v>
      </c>
      <c r="W801">
        <v>8.9200000000000002E-2</v>
      </c>
      <c r="X801">
        <v>0.32</v>
      </c>
      <c r="Y801">
        <v>3.7</v>
      </c>
      <c r="Z801">
        <v>2.1057000000000001</v>
      </c>
      <c r="AA801">
        <v>237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2.08</v>
      </c>
      <c r="AL801">
        <v>1.27</v>
      </c>
      <c r="AM801">
        <v>0</v>
      </c>
    </row>
    <row r="802" spans="1:39" x14ac:dyDescent="0.25">
      <c r="A802">
        <v>408</v>
      </c>
      <c r="B802">
        <v>1</v>
      </c>
      <c r="C802">
        <v>13</v>
      </c>
      <c r="D802">
        <v>0</v>
      </c>
      <c r="E802">
        <v>107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4.93</v>
      </c>
      <c r="R802">
        <v>2.5499999999999998</v>
      </c>
      <c r="S802">
        <v>352</v>
      </c>
      <c r="T802">
        <v>24.02</v>
      </c>
      <c r="U802">
        <v>97</v>
      </c>
      <c r="V802">
        <v>21.8</v>
      </c>
      <c r="W802">
        <v>5.289E-2</v>
      </c>
      <c r="X802">
        <v>0.56179999999999997</v>
      </c>
      <c r="Y802">
        <v>5.5</v>
      </c>
      <c r="Z802">
        <v>3.4969999999999999</v>
      </c>
      <c r="AA802">
        <v>221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1.145</v>
      </c>
      <c r="AL802">
        <v>0.2</v>
      </c>
      <c r="AM802">
        <v>0</v>
      </c>
    </row>
    <row r="803" spans="1:39" x14ac:dyDescent="0.25">
      <c r="A803">
        <v>286</v>
      </c>
      <c r="B803">
        <v>1</v>
      </c>
      <c r="C803">
        <v>39</v>
      </c>
      <c r="D803">
        <v>1</v>
      </c>
      <c r="E803">
        <v>117</v>
      </c>
      <c r="F803">
        <v>1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7.69</v>
      </c>
      <c r="R803">
        <v>2.83</v>
      </c>
      <c r="S803">
        <v>324</v>
      </c>
      <c r="T803">
        <v>9</v>
      </c>
      <c r="U803">
        <v>158</v>
      </c>
      <c r="V803">
        <v>9.9</v>
      </c>
      <c r="W803">
        <v>0.08</v>
      </c>
      <c r="X803">
        <v>1.34</v>
      </c>
      <c r="Y803">
        <v>7.3226000000000004</v>
      </c>
      <c r="Z803">
        <v>2.1316999999999999</v>
      </c>
      <c r="AA803">
        <v>233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4.9800000000000004</v>
      </c>
      <c r="AL803">
        <v>2.37</v>
      </c>
      <c r="AM803">
        <v>1</v>
      </c>
    </row>
    <row r="804" spans="1:39" x14ac:dyDescent="0.25">
      <c r="A804">
        <v>723</v>
      </c>
      <c r="B804">
        <v>0</v>
      </c>
      <c r="C804">
        <v>58</v>
      </c>
      <c r="D804">
        <v>1</v>
      </c>
      <c r="E804">
        <v>89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1</v>
      </c>
      <c r="N804">
        <v>0</v>
      </c>
      <c r="O804">
        <v>0</v>
      </c>
      <c r="P804">
        <v>1</v>
      </c>
      <c r="Q804">
        <v>5.5734000000000004</v>
      </c>
      <c r="R804">
        <v>1.617</v>
      </c>
      <c r="S804">
        <v>275.83999999999997</v>
      </c>
      <c r="T804">
        <v>10.266999999999999</v>
      </c>
      <c r="U804">
        <v>32.97</v>
      </c>
      <c r="V804">
        <v>8.8989999999999991</v>
      </c>
      <c r="W804">
        <v>0.16689999999999999</v>
      </c>
      <c r="X804">
        <v>0.68969999999999998</v>
      </c>
      <c r="Y804">
        <v>3.95</v>
      </c>
      <c r="Z804">
        <v>0.66</v>
      </c>
      <c r="AA804">
        <v>148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2.6152000000000002</v>
      </c>
      <c r="AL804">
        <v>3.86</v>
      </c>
      <c r="AM804">
        <v>1</v>
      </c>
    </row>
    <row r="805" spans="1:39" x14ac:dyDescent="0.25">
      <c r="A805">
        <v>1026</v>
      </c>
      <c r="B805">
        <v>1</v>
      </c>
      <c r="C805">
        <v>58</v>
      </c>
      <c r="D805">
        <v>1</v>
      </c>
      <c r="E805">
        <v>59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5.1829999999999998</v>
      </c>
      <c r="R805">
        <v>1.3848</v>
      </c>
      <c r="S805">
        <v>225.36</v>
      </c>
      <c r="T805">
        <v>13.483000000000001</v>
      </c>
      <c r="U805">
        <v>40.67</v>
      </c>
      <c r="V805">
        <v>6.1909999999999998</v>
      </c>
      <c r="W805">
        <v>0.1057</v>
      </c>
      <c r="X805">
        <v>0.52059999999999995</v>
      </c>
      <c r="Y805">
        <v>6.19</v>
      </c>
      <c r="Z805">
        <v>1.38</v>
      </c>
      <c r="AA805">
        <v>200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3.0021</v>
      </c>
      <c r="AL805">
        <v>2.88</v>
      </c>
      <c r="AM805">
        <v>1</v>
      </c>
    </row>
    <row r="806" spans="1:39" x14ac:dyDescent="0.25">
      <c r="A806">
        <v>850</v>
      </c>
      <c r="B806">
        <v>1</v>
      </c>
      <c r="C806">
        <v>36</v>
      </c>
      <c r="D806">
        <v>1</v>
      </c>
      <c r="E806">
        <v>63</v>
      </c>
      <c r="F806">
        <v>1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1</v>
      </c>
      <c r="P806">
        <v>1</v>
      </c>
      <c r="Q806">
        <v>5.4542000000000002</v>
      </c>
      <c r="R806">
        <v>1.9591000000000001</v>
      </c>
      <c r="S806">
        <v>279.19</v>
      </c>
      <c r="T806">
        <v>18.84</v>
      </c>
      <c r="U806">
        <v>38.979999999999997</v>
      </c>
      <c r="V806">
        <v>0.87960000000000005</v>
      </c>
      <c r="W806">
        <v>0.51259999999999994</v>
      </c>
      <c r="X806">
        <v>0.79559999999999997</v>
      </c>
      <c r="Y806">
        <v>4.07</v>
      </c>
      <c r="Z806">
        <v>0.85399999999999998</v>
      </c>
      <c r="AA806">
        <v>200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</v>
      </c>
      <c r="AI806">
        <v>0</v>
      </c>
      <c r="AJ806">
        <v>0</v>
      </c>
      <c r="AK806">
        <v>2.6686999999999999</v>
      </c>
      <c r="AL806">
        <v>3.43</v>
      </c>
      <c r="AM806">
        <v>0</v>
      </c>
    </row>
    <row r="807" spans="1:39" x14ac:dyDescent="0.25">
      <c r="A807">
        <v>992</v>
      </c>
      <c r="B807">
        <v>1</v>
      </c>
      <c r="C807">
        <v>53</v>
      </c>
      <c r="D807">
        <v>1</v>
      </c>
      <c r="E807">
        <v>93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7.63</v>
      </c>
      <c r="R807">
        <v>2.0099999999999998</v>
      </c>
      <c r="S807">
        <v>194</v>
      </c>
      <c r="T807">
        <v>12</v>
      </c>
      <c r="U807">
        <v>42.81</v>
      </c>
      <c r="V807">
        <v>7.1639999999999997</v>
      </c>
      <c r="W807">
        <v>0.39</v>
      </c>
      <c r="X807">
        <v>1.03</v>
      </c>
      <c r="Y807">
        <v>14.43</v>
      </c>
      <c r="Z807">
        <v>2.36</v>
      </c>
      <c r="AA807">
        <v>250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5.13</v>
      </c>
      <c r="AL807">
        <v>2.06</v>
      </c>
      <c r="AM807">
        <v>1</v>
      </c>
    </row>
    <row r="808" spans="1:39" x14ac:dyDescent="0.25">
      <c r="A808">
        <v>439</v>
      </c>
      <c r="B808">
        <v>1</v>
      </c>
      <c r="C808">
        <v>7</v>
      </c>
      <c r="D808">
        <v>0</v>
      </c>
      <c r="E808">
        <v>109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5.24</v>
      </c>
      <c r="R808">
        <v>3.78</v>
      </c>
      <c r="S808">
        <v>350</v>
      </c>
      <c r="T808">
        <v>25.57</v>
      </c>
      <c r="U808">
        <v>103</v>
      </c>
      <c r="V808">
        <v>22.65</v>
      </c>
      <c r="W808">
        <v>5.3620000000000001E-2</v>
      </c>
      <c r="X808">
        <v>0.68669999999999998</v>
      </c>
      <c r="Y808">
        <v>6.85</v>
      </c>
      <c r="Z808">
        <v>2.222</v>
      </c>
      <c r="AA808">
        <v>208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1.0920000000000001</v>
      </c>
      <c r="AL808">
        <v>0.23</v>
      </c>
      <c r="AM808">
        <v>0</v>
      </c>
    </row>
    <row r="809" spans="1:39" x14ac:dyDescent="0.25">
      <c r="A809">
        <v>39</v>
      </c>
      <c r="B809">
        <v>0</v>
      </c>
      <c r="C809">
        <v>8</v>
      </c>
      <c r="D809">
        <v>0</v>
      </c>
      <c r="E809">
        <v>100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18.2</v>
      </c>
      <c r="R809">
        <v>8.26</v>
      </c>
      <c r="S809">
        <v>11.88</v>
      </c>
      <c r="T809">
        <v>20.399999999999999</v>
      </c>
      <c r="U809">
        <v>70.84</v>
      </c>
      <c r="V809">
        <v>45.71</v>
      </c>
      <c r="W809">
        <v>0.19</v>
      </c>
      <c r="X809">
        <v>0.45</v>
      </c>
      <c r="Y809">
        <v>15.5</v>
      </c>
      <c r="Z809">
        <v>11.43</v>
      </c>
      <c r="AA809">
        <v>230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2.91</v>
      </c>
      <c r="AL809">
        <v>0.56000000000000005</v>
      </c>
      <c r="AM809">
        <v>0</v>
      </c>
    </row>
    <row r="810" spans="1:39" x14ac:dyDescent="0.25">
      <c r="A810">
        <v>1058</v>
      </c>
      <c r="B810">
        <v>1</v>
      </c>
      <c r="C810">
        <v>10</v>
      </c>
      <c r="D810">
        <v>0</v>
      </c>
      <c r="E810">
        <v>91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7.8</v>
      </c>
      <c r="R810">
        <v>1.17</v>
      </c>
      <c r="S810">
        <v>271</v>
      </c>
      <c r="T810">
        <v>19.420000000000002</v>
      </c>
      <c r="U810">
        <v>117</v>
      </c>
      <c r="V810">
        <v>1</v>
      </c>
      <c r="W810">
        <v>0.16</v>
      </c>
      <c r="X810">
        <v>0.54249999999999998</v>
      </c>
      <c r="Y810">
        <v>6.1338999999999997</v>
      </c>
      <c r="Z810">
        <v>1.3614999999999999</v>
      </c>
      <c r="AA810">
        <v>249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7.14</v>
      </c>
      <c r="AL810">
        <v>4.3899999999999997</v>
      </c>
      <c r="AM810">
        <v>0</v>
      </c>
    </row>
    <row r="811" spans="1:39" x14ac:dyDescent="0.25">
      <c r="A811">
        <v>739</v>
      </c>
      <c r="B811">
        <v>1</v>
      </c>
      <c r="C811">
        <v>44</v>
      </c>
      <c r="D811">
        <v>1</v>
      </c>
      <c r="E811">
        <v>65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1</v>
      </c>
      <c r="P811">
        <v>1</v>
      </c>
      <c r="Q811">
        <v>5.8582000000000001</v>
      </c>
      <c r="R811">
        <v>1.5797000000000001</v>
      </c>
      <c r="S811">
        <v>278.81</v>
      </c>
      <c r="T811">
        <v>14.55</v>
      </c>
      <c r="U811">
        <v>26.5</v>
      </c>
      <c r="V811">
        <v>0.88139999999999996</v>
      </c>
      <c r="W811">
        <v>0.54049999999999998</v>
      </c>
      <c r="X811">
        <v>0.81040000000000001</v>
      </c>
      <c r="Y811">
        <v>4.2300000000000004</v>
      </c>
      <c r="Z811">
        <v>0.79869999999999997</v>
      </c>
      <c r="AA811">
        <v>180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2.8877000000000002</v>
      </c>
      <c r="AL811">
        <v>3.54</v>
      </c>
      <c r="AM811">
        <v>0</v>
      </c>
    </row>
    <row r="812" spans="1:39" x14ac:dyDescent="0.25">
      <c r="A812">
        <v>954</v>
      </c>
      <c r="B812">
        <v>1</v>
      </c>
      <c r="C812">
        <v>52</v>
      </c>
      <c r="D812">
        <v>1</v>
      </c>
      <c r="E812">
        <v>101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8.0299999999999994</v>
      </c>
      <c r="R812">
        <v>1.21</v>
      </c>
      <c r="S812">
        <v>141</v>
      </c>
      <c r="T812">
        <v>18.600000000000001</v>
      </c>
      <c r="U812">
        <v>42.46</v>
      </c>
      <c r="V812">
        <v>7.4729999999999999</v>
      </c>
      <c r="W812">
        <v>0.27</v>
      </c>
      <c r="X812">
        <v>0.44</v>
      </c>
      <c r="Y812">
        <v>10.88</v>
      </c>
      <c r="Z812">
        <v>1.91</v>
      </c>
      <c r="AA812">
        <v>261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5.75</v>
      </c>
      <c r="AL812">
        <v>2.39</v>
      </c>
      <c r="AM812">
        <v>1</v>
      </c>
    </row>
    <row r="813" spans="1:39" x14ac:dyDescent="0.25">
      <c r="A813">
        <v>759</v>
      </c>
      <c r="B813">
        <v>1</v>
      </c>
      <c r="C813">
        <v>30</v>
      </c>
      <c r="D813">
        <v>1</v>
      </c>
      <c r="E813">
        <v>63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1</v>
      </c>
      <c r="P813">
        <v>1</v>
      </c>
      <c r="Q813">
        <v>5.7706</v>
      </c>
      <c r="R813">
        <v>1.6946000000000001</v>
      </c>
      <c r="S813">
        <v>289.67</v>
      </c>
      <c r="T813">
        <v>15.03</v>
      </c>
      <c r="U813">
        <v>37.35</v>
      </c>
      <c r="V813">
        <v>0.88739999999999997</v>
      </c>
      <c r="W813">
        <v>0.50680000000000003</v>
      </c>
      <c r="X813">
        <v>0.74560000000000004</v>
      </c>
      <c r="Y813">
        <v>3.58</v>
      </c>
      <c r="Z813">
        <v>0.80840000000000001</v>
      </c>
      <c r="AA813">
        <v>151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1</v>
      </c>
      <c r="AI813">
        <v>0</v>
      </c>
      <c r="AJ813">
        <v>0</v>
      </c>
      <c r="AK813">
        <v>2.8241000000000001</v>
      </c>
      <c r="AL813">
        <v>4.47</v>
      </c>
      <c r="AM813">
        <v>0</v>
      </c>
    </row>
    <row r="814" spans="1:39" x14ac:dyDescent="0.25">
      <c r="A814">
        <v>798</v>
      </c>
      <c r="B814">
        <v>1</v>
      </c>
      <c r="C814">
        <v>55</v>
      </c>
      <c r="D814">
        <v>1</v>
      </c>
      <c r="E814">
        <v>72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1</v>
      </c>
      <c r="P814">
        <v>1</v>
      </c>
      <c r="Q814">
        <v>4.7313999999999998</v>
      </c>
      <c r="R814">
        <v>1.8939999999999999</v>
      </c>
      <c r="S814">
        <v>261.95999999999998</v>
      </c>
      <c r="T814">
        <v>17.190000000000001</v>
      </c>
      <c r="U814">
        <v>33.53</v>
      </c>
      <c r="V814">
        <v>0.81510000000000005</v>
      </c>
      <c r="W814">
        <v>0.48559999999999998</v>
      </c>
      <c r="X814">
        <v>0.67769999999999997</v>
      </c>
      <c r="Y814">
        <v>3.7</v>
      </c>
      <c r="Z814">
        <v>0.89449999999999996</v>
      </c>
      <c r="AA814">
        <v>151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0</v>
      </c>
      <c r="AJ814">
        <v>0</v>
      </c>
      <c r="AK814">
        <v>2.7549000000000001</v>
      </c>
      <c r="AL814">
        <v>3.94</v>
      </c>
      <c r="AM814">
        <v>0</v>
      </c>
    </row>
    <row r="815" spans="1:39" x14ac:dyDescent="0.25">
      <c r="A815">
        <v>774</v>
      </c>
      <c r="B815">
        <v>1</v>
      </c>
      <c r="C815">
        <v>40</v>
      </c>
      <c r="D815">
        <v>1</v>
      </c>
      <c r="E815">
        <v>73</v>
      </c>
      <c r="F815">
        <v>1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1</v>
      </c>
      <c r="P815">
        <v>1</v>
      </c>
      <c r="Q815">
        <v>5.8422000000000001</v>
      </c>
      <c r="R815">
        <v>1.8289</v>
      </c>
      <c r="S815">
        <v>282.79000000000002</v>
      </c>
      <c r="T815">
        <v>11.96</v>
      </c>
      <c r="U815">
        <v>39.81</v>
      </c>
      <c r="V815">
        <v>0.81269999999999998</v>
      </c>
      <c r="W815">
        <v>0.47549999999999998</v>
      </c>
      <c r="X815">
        <v>0.73729999999999996</v>
      </c>
      <c r="Y815">
        <v>3.95</v>
      </c>
      <c r="Z815">
        <v>0.78769999999999996</v>
      </c>
      <c r="AA815">
        <v>156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v>2.6088</v>
      </c>
      <c r="AL815">
        <v>3.96</v>
      </c>
      <c r="AM815">
        <v>0</v>
      </c>
    </row>
    <row r="816" spans="1:39" x14ac:dyDescent="0.25">
      <c r="A816">
        <v>555</v>
      </c>
      <c r="B816">
        <v>0</v>
      </c>
      <c r="C816">
        <v>50</v>
      </c>
      <c r="D816">
        <v>1</v>
      </c>
      <c r="E816">
        <v>77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4.5739999999999998</v>
      </c>
      <c r="R816">
        <v>1.8798999999999999</v>
      </c>
      <c r="S816">
        <v>274.8</v>
      </c>
      <c r="T816">
        <v>14.38</v>
      </c>
      <c r="U816">
        <v>36.17</v>
      </c>
      <c r="V816">
        <v>8.0250000000000004</v>
      </c>
      <c r="W816">
        <v>0.24410000000000001</v>
      </c>
      <c r="X816">
        <v>0.5413</v>
      </c>
      <c r="Y816">
        <v>5.4806999999999997</v>
      </c>
      <c r="Z816">
        <v>2.5413999999999999</v>
      </c>
      <c r="AA816">
        <v>198</v>
      </c>
      <c r="AB816">
        <v>0</v>
      </c>
      <c r="AC816">
        <v>0</v>
      </c>
      <c r="AD816">
        <v>0</v>
      </c>
      <c r="AE816">
        <v>1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3.29</v>
      </c>
      <c r="AL816">
        <v>2.74</v>
      </c>
      <c r="AM816">
        <v>1</v>
      </c>
    </row>
    <row r="817" spans="1:39" x14ac:dyDescent="0.25">
      <c r="A817">
        <v>1024</v>
      </c>
      <c r="B817">
        <v>1</v>
      </c>
      <c r="C817">
        <v>62</v>
      </c>
      <c r="D817">
        <v>1</v>
      </c>
      <c r="E817">
        <v>48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5.3112000000000004</v>
      </c>
      <c r="R817">
        <v>1.1354</v>
      </c>
      <c r="S817">
        <v>259.72000000000003</v>
      </c>
      <c r="T817">
        <v>12.337999999999999</v>
      </c>
      <c r="U817">
        <v>43.2</v>
      </c>
      <c r="V817">
        <v>6.391</v>
      </c>
      <c r="W817">
        <v>9.2399999999999996E-2</v>
      </c>
      <c r="X817">
        <v>0.52859999999999996</v>
      </c>
      <c r="Y817">
        <v>5.52</v>
      </c>
      <c r="Z817">
        <v>1.29</v>
      </c>
      <c r="AA817">
        <v>210</v>
      </c>
      <c r="AB817">
        <v>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3.2881999999999998</v>
      </c>
      <c r="AL817">
        <v>2.5</v>
      </c>
      <c r="AM817">
        <v>1</v>
      </c>
    </row>
    <row r="818" spans="1:39" x14ac:dyDescent="0.25">
      <c r="A818">
        <v>102</v>
      </c>
      <c r="B818">
        <v>0</v>
      </c>
      <c r="C818">
        <v>5</v>
      </c>
      <c r="D818">
        <v>0</v>
      </c>
      <c r="E818">
        <v>105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17.3</v>
      </c>
      <c r="R818">
        <v>9.0500000000000007</v>
      </c>
      <c r="S818">
        <v>10.32</v>
      </c>
      <c r="T818">
        <v>10</v>
      </c>
      <c r="U818">
        <v>72</v>
      </c>
      <c r="V818">
        <v>35.44</v>
      </c>
      <c r="W818">
        <v>0.05</v>
      </c>
      <c r="X818">
        <v>0.5</v>
      </c>
      <c r="Y818">
        <v>13.1</v>
      </c>
      <c r="Z818">
        <v>11.13</v>
      </c>
      <c r="AA818">
        <v>254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2.0699999999999998</v>
      </c>
      <c r="AL818">
        <v>0.84</v>
      </c>
      <c r="AM818">
        <v>0</v>
      </c>
    </row>
    <row r="819" spans="1:39" x14ac:dyDescent="0.25">
      <c r="A819">
        <v>340</v>
      </c>
      <c r="B819">
        <v>1</v>
      </c>
      <c r="C819">
        <v>22</v>
      </c>
      <c r="D819">
        <v>0</v>
      </c>
      <c r="E819">
        <v>103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4.5999999999999996</v>
      </c>
      <c r="R819">
        <v>1.51</v>
      </c>
      <c r="S819">
        <v>237</v>
      </c>
      <c r="T819">
        <v>18</v>
      </c>
      <c r="U819">
        <v>107</v>
      </c>
      <c r="V819">
        <v>28.32</v>
      </c>
      <c r="W819">
        <v>8.4900000000000003E-2</v>
      </c>
      <c r="X819">
        <v>0.37</v>
      </c>
      <c r="Y819">
        <v>2.9</v>
      </c>
      <c r="Z819">
        <v>2.6852999999999998</v>
      </c>
      <c r="AA819">
        <v>201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2.2200000000000002</v>
      </c>
      <c r="AL819">
        <v>2</v>
      </c>
      <c r="AM819">
        <v>0</v>
      </c>
    </row>
    <row r="820" spans="1:39" x14ac:dyDescent="0.25">
      <c r="A820">
        <v>462</v>
      </c>
      <c r="B820">
        <v>1</v>
      </c>
      <c r="C820">
        <v>49</v>
      </c>
      <c r="D820">
        <v>1</v>
      </c>
      <c r="E820">
        <v>76</v>
      </c>
      <c r="F820">
        <v>1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4.37</v>
      </c>
      <c r="R820">
        <v>1.46</v>
      </c>
      <c r="S820">
        <v>239</v>
      </c>
      <c r="T820">
        <v>11.991</v>
      </c>
      <c r="U820">
        <v>37.33</v>
      </c>
      <c r="V820">
        <v>8.6560000000000006</v>
      </c>
      <c r="W820">
        <v>0.13400000000000001</v>
      </c>
      <c r="X820">
        <v>0.48199999999999998</v>
      </c>
      <c r="Y820">
        <v>1.83</v>
      </c>
      <c r="Z820">
        <v>0.17</v>
      </c>
      <c r="AA820">
        <v>209</v>
      </c>
      <c r="AB820">
        <v>1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1.05</v>
      </c>
      <c r="AL820">
        <v>3.22</v>
      </c>
      <c r="AM820">
        <v>1</v>
      </c>
    </row>
    <row r="821" spans="1:39" x14ac:dyDescent="0.25">
      <c r="A821">
        <v>1093</v>
      </c>
      <c r="B821">
        <v>1</v>
      </c>
      <c r="C821">
        <v>62</v>
      </c>
      <c r="D821">
        <v>1</v>
      </c>
      <c r="E821">
        <v>63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5.8410000000000002</v>
      </c>
      <c r="R821">
        <v>1.2343</v>
      </c>
      <c r="S821">
        <v>234.89</v>
      </c>
      <c r="T821">
        <v>13.041</v>
      </c>
      <c r="U821">
        <v>40.83</v>
      </c>
      <c r="V821">
        <v>6.5960000000000001</v>
      </c>
      <c r="W821">
        <v>0.19070000000000001</v>
      </c>
      <c r="X821">
        <v>0.55010000000000003</v>
      </c>
      <c r="Y821">
        <v>5.68</v>
      </c>
      <c r="Z821">
        <v>1.1299999999999999</v>
      </c>
      <c r="AA821">
        <v>212</v>
      </c>
      <c r="AB821">
        <v>1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3.1816</v>
      </c>
      <c r="AL821">
        <v>2.5099999999999998</v>
      </c>
      <c r="AM821">
        <v>1</v>
      </c>
    </row>
    <row r="822" spans="1:39" x14ac:dyDescent="0.25">
      <c r="A822">
        <v>531</v>
      </c>
      <c r="B822">
        <v>0</v>
      </c>
      <c r="C822">
        <v>41</v>
      </c>
      <c r="D822">
        <v>1</v>
      </c>
      <c r="E822">
        <v>89</v>
      </c>
      <c r="F822">
        <v>0</v>
      </c>
      <c r="G822">
        <v>1</v>
      </c>
      <c r="H822">
        <v>1</v>
      </c>
      <c r="I822">
        <v>1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4.3097000000000003</v>
      </c>
      <c r="R822">
        <v>2.0333000000000001</v>
      </c>
      <c r="S822">
        <v>258.39999999999998</v>
      </c>
      <c r="T822">
        <v>13.597</v>
      </c>
      <c r="U822">
        <v>36.29</v>
      </c>
      <c r="V822">
        <v>8.0570000000000004</v>
      </c>
      <c r="W822">
        <v>0.121</v>
      </c>
      <c r="X822">
        <v>0.44829999999999998</v>
      </c>
      <c r="Y822">
        <v>4.5156999999999998</v>
      </c>
      <c r="Z822">
        <v>1.829</v>
      </c>
      <c r="AA822">
        <v>175</v>
      </c>
      <c r="AB822">
        <v>0</v>
      </c>
      <c r="AC822">
        <v>0</v>
      </c>
      <c r="AD822">
        <v>0</v>
      </c>
      <c r="AE822">
        <v>1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3.5245000000000002</v>
      </c>
      <c r="AL822">
        <v>2.88</v>
      </c>
      <c r="AM822">
        <v>1</v>
      </c>
    </row>
    <row r="823" spans="1:39" x14ac:dyDescent="0.25">
      <c r="A823">
        <v>841</v>
      </c>
      <c r="B823">
        <v>1</v>
      </c>
      <c r="C823">
        <v>34</v>
      </c>
      <c r="D823">
        <v>1</v>
      </c>
      <c r="E823">
        <v>79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1</v>
      </c>
      <c r="P823">
        <v>1</v>
      </c>
      <c r="Q823">
        <v>5.0223000000000004</v>
      </c>
      <c r="R823">
        <v>1.6908000000000001</v>
      </c>
      <c r="S823">
        <v>222.91</v>
      </c>
      <c r="T823">
        <v>14.59</v>
      </c>
      <c r="U823">
        <v>27.3</v>
      </c>
      <c r="V823">
        <v>0.84570000000000001</v>
      </c>
      <c r="W823">
        <v>0.48949999999999999</v>
      </c>
      <c r="X823">
        <v>0.70030000000000003</v>
      </c>
      <c r="Y823">
        <v>3.53</v>
      </c>
      <c r="Z823">
        <v>0.80059999999999998</v>
      </c>
      <c r="AA823">
        <v>153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1</v>
      </c>
      <c r="AI823">
        <v>0</v>
      </c>
      <c r="AJ823">
        <v>0</v>
      </c>
      <c r="AK823">
        <v>2.9683999999999999</v>
      </c>
      <c r="AL823">
        <v>3.52</v>
      </c>
      <c r="AM823">
        <v>0</v>
      </c>
    </row>
    <row r="824" spans="1:39" x14ac:dyDescent="0.25">
      <c r="A824">
        <v>967</v>
      </c>
      <c r="B824">
        <v>1</v>
      </c>
      <c r="C824">
        <v>47</v>
      </c>
      <c r="D824">
        <v>1</v>
      </c>
      <c r="E824">
        <v>101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7.92</v>
      </c>
      <c r="R824">
        <v>1.43</v>
      </c>
      <c r="S824">
        <v>133</v>
      </c>
      <c r="T824">
        <v>17.3</v>
      </c>
      <c r="U824">
        <v>38.46</v>
      </c>
      <c r="V824">
        <v>7.9359999999999999</v>
      </c>
      <c r="W824">
        <v>0.36</v>
      </c>
      <c r="X824">
        <v>1.04</v>
      </c>
      <c r="Y824">
        <v>16.239999999999998</v>
      </c>
      <c r="Z824">
        <v>2.27</v>
      </c>
      <c r="AA824">
        <v>241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5.96</v>
      </c>
      <c r="AL824">
        <v>2.0099999999999998</v>
      </c>
      <c r="AM824">
        <v>1</v>
      </c>
    </row>
    <row r="825" spans="1:39" x14ac:dyDescent="0.25">
      <c r="A825">
        <v>227</v>
      </c>
      <c r="B825">
        <v>1</v>
      </c>
      <c r="C825">
        <v>36</v>
      </c>
      <c r="D825">
        <v>1</v>
      </c>
      <c r="E825">
        <v>107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7.16</v>
      </c>
      <c r="R825">
        <v>2.2599999999999998</v>
      </c>
      <c r="S825">
        <v>314</v>
      </c>
      <c r="T825">
        <v>9</v>
      </c>
      <c r="U825">
        <v>126</v>
      </c>
      <c r="V825">
        <v>9.8000000000000007</v>
      </c>
      <c r="W825">
        <v>0.09</v>
      </c>
      <c r="X825">
        <v>1.25</v>
      </c>
      <c r="Y825">
        <v>7.2565</v>
      </c>
      <c r="Z825">
        <v>2.4420000000000002</v>
      </c>
      <c r="AA825">
        <v>238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4.74</v>
      </c>
      <c r="AL825">
        <v>2.34</v>
      </c>
      <c r="AM825">
        <v>1</v>
      </c>
    </row>
    <row r="826" spans="1:39" x14ac:dyDescent="0.25">
      <c r="A826">
        <v>592</v>
      </c>
      <c r="B826">
        <v>0</v>
      </c>
      <c r="C826">
        <v>52</v>
      </c>
      <c r="D826">
        <v>1</v>
      </c>
      <c r="E826">
        <v>78</v>
      </c>
      <c r="F826">
        <v>0</v>
      </c>
      <c r="G826">
        <v>1</v>
      </c>
      <c r="H826">
        <v>1</v>
      </c>
      <c r="I826">
        <v>1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4.6138000000000003</v>
      </c>
      <c r="R826">
        <v>1.9751000000000001</v>
      </c>
      <c r="S826">
        <v>226.2</v>
      </c>
      <c r="T826">
        <v>10.414999999999999</v>
      </c>
      <c r="U826">
        <v>36.72</v>
      </c>
      <c r="V826">
        <v>8.42</v>
      </c>
      <c r="W826">
        <v>0.24199999999999999</v>
      </c>
      <c r="X826">
        <v>0.42780000000000001</v>
      </c>
      <c r="Y826">
        <v>5.5327999999999999</v>
      </c>
      <c r="Z826">
        <v>1.3952</v>
      </c>
      <c r="AA826">
        <v>174</v>
      </c>
      <c r="AB826">
        <v>0</v>
      </c>
      <c r="AC826">
        <v>0</v>
      </c>
      <c r="AD826">
        <v>0</v>
      </c>
      <c r="AE826">
        <v>1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2.9079999999999999</v>
      </c>
      <c r="AL826">
        <v>2.4500000000000002</v>
      </c>
      <c r="AM826">
        <v>1</v>
      </c>
    </row>
    <row r="827" spans="1:39" x14ac:dyDescent="0.25">
      <c r="A827">
        <v>554</v>
      </c>
      <c r="B827">
        <v>0</v>
      </c>
      <c r="C827">
        <v>42</v>
      </c>
      <c r="D827">
        <v>1</v>
      </c>
      <c r="E827">
        <v>71</v>
      </c>
      <c r="F827">
        <v>0</v>
      </c>
      <c r="G827">
        <v>1</v>
      </c>
      <c r="H827">
        <v>1</v>
      </c>
      <c r="I827">
        <v>1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5.0305999999999997</v>
      </c>
      <c r="R827">
        <v>1.6847000000000001</v>
      </c>
      <c r="S827">
        <v>209.7</v>
      </c>
      <c r="T827">
        <v>15.422000000000001</v>
      </c>
      <c r="U827">
        <v>33.799999999999997</v>
      </c>
      <c r="V827">
        <v>8.3249999999999993</v>
      </c>
      <c r="W827">
        <v>0.18770000000000001</v>
      </c>
      <c r="X827">
        <v>0.55320000000000003</v>
      </c>
      <c r="Y827">
        <v>4.5815999999999999</v>
      </c>
      <c r="Z827">
        <v>1.0644</v>
      </c>
      <c r="AA827">
        <v>220</v>
      </c>
      <c r="AB827">
        <v>0</v>
      </c>
      <c r="AC827">
        <v>0</v>
      </c>
      <c r="AD827">
        <v>0</v>
      </c>
      <c r="AE827">
        <v>1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3.5446</v>
      </c>
      <c r="AL827">
        <v>2.84</v>
      </c>
      <c r="AM827">
        <v>1</v>
      </c>
    </row>
    <row r="828" spans="1:39" x14ac:dyDescent="0.25">
      <c r="A828">
        <v>249</v>
      </c>
      <c r="B828">
        <v>1</v>
      </c>
      <c r="C828">
        <v>35</v>
      </c>
      <c r="D828">
        <v>1</v>
      </c>
      <c r="E828">
        <v>106</v>
      </c>
      <c r="F828">
        <v>1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7.33</v>
      </c>
      <c r="R828">
        <v>2.0299999999999998</v>
      </c>
      <c r="S828">
        <v>355</v>
      </c>
      <c r="T828">
        <v>10</v>
      </c>
      <c r="U828">
        <v>152</v>
      </c>
      <c r="V828">
        <v>9.6999999999999993</v>
      </c>
      <c r="W828">
        <v>7.0000000000000007E-2</v>
      </c>
      <c r="X828">
        <v>1.32</v>
      </c>
      <c r="Y828">
        <v>7.1153000000000004</v>
      </c>
      <c r="Z828">
        <v>2.4849999999999999</v>
      </c>
      <c r="AA828">
        <v>248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4.9400000000000004</v>
      </c>
      <c r="AL828">
        <v>2.15</v>
      </c>
      <c r="AM828">
        <v>1</v>
      </c>
    </row>
    <row r="829" spans="1:39" x14ac:dyDescent="0.25">
      <c r="A829">
        <v>802</v>
      </c>
      <c r="B829">
        <v>1</v>
      </c>
      <c r="C829">
        <v>36</v>
      </c>
      <c r="D829">
        <v>1</v>
      </c>
      <c r="E829">
        <v>70</v>
      </c>
      <c r="F829">
        <v>1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1</v>
      </c>
      <c r="P829">
        <v>1</v>
      </c>
      <c r="Q829">
        <v>5.8285999999999998</v>
      </c>
      <c r="R829">
        <v>1.7592000000000001</v>
      </c>
      <c r="S829">
        <v>269.32</v>
      </c>
      <c r="T829">
        <v>13.55</v>
      </c>
      <c r="U829">
        <v>26.18</v>
      </c>
      <c r="V829">
        <v>0.85760000000000003</v>
      </c>
      <c r="W829">
        <v>0.51100000000000001</v>
      </c>
      <c r="X829">
        <v>0.6956</v>
      </c>
      <c r="Y829">
        <v>4.03</v>
      </c>
      <c r="Z829">
        <v>0.88019999999999998</v>
      </c>
      <c r="AA829">
        <v>197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</v>
      </c>
      <c r="AI829">
        <v>0</v>
      </c>
      <c r="AJ829">
        <v>0</v>
      </c>
      <c r="AK829">
        <v>2.7734000000000001</v>
      </c>
      <c r="AL829">
        <v>4.18</v>
      </c>
      <c r="AM829">
        <v>0</v>
      </c>
    </row>
    <row r="830" spans="1:39" x14ac:dyDescent="0.25">
      <c r="A830">
        <v>805</v>
      </c>
      <c r="B830">
        <v>1</v>
      </c>
      <c r="C830">
        <v>52</v>
      </c>
      <c r="D830">
        <v>1</v>
      </c>
      <c r="E830">
        <v>74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1</v>
      </c>
      <c r="P830">
        <v>1</v>
      </c>
      <c r="Q830">
        <v>5.1406000000000001</v>
      </c>
      <c r="R830">
        <v>1.9475</v>
      </c>
      <c r="S830">
        <v>286.67</v>
      </c>
      <c r="T830">
        <v>15.07</v>
      </c>
      <c r="U830">
        <v>32.82</v>
      </c>
      <c r="V830">
        <v>0.89559999999999995</v>
      </c>
      <c r="W830">
        <v>0.54959999999999998</v>
      </c>
      <c r="X830">
        <v>0.75849999999999995</v>
      </c>
      <c r="Y830">
        <v>3.89</v>
      </c>
      <c r="Z830">
        <v>0.91539999999999999</v>
      </c>
      <c r="AA830">
        <v>161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1</v>
      </c>
      <c r="AI830">
        <v>0</v>
      </c>
      <c r="AJ830">
        <v>0</v>
      </c>
      <c r="AK830">
        <v>2.5255999999999998</v>
      </c>
      <c r="AL830">
        <v>4.22</v>
      </c>
      <c r="AM830">
        <v>0</v>
      </c>
    </row>
    <row r="831" spans="1:39" x14ac:dyDescent="0.25">
      <c r="A831">
        <v>275</v>
      </c>
      <c r="B831">
        <v>1</v>
      </c>
      <c r="C831">
        <v>40</v>
      </c>
      <c r="D831">
        <v>1</v>
      </c>
      <c r="E831">
        <v>97</v>
      </c>
      <c r="F831">
        <v>1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7.28</v>
      </c>
      <c r="R831">
        <v>2.62</v>
      </c>
      <c r="S831">
        <v>313</v>
      </c>
      <c r="T831">
        <v>17</v>
      </c>
      <c r="U831">
        <v>129</v>
      </c>
      <c r="V831">
        <v>9.5</v>
      </c>
      <c r="W831">
        <v>0.1</v>
      </c>
      <c r="X831">
        <v>1.31</v>
      </c>
      <c r="Y831">
        <v>7.2735000000000003</v>
      </c>
      <c r="Z831">
        <v>2.0897000000000001</v>
      </c>
      <c r="AA831">
        <v>239</v>
      </c>
      <c r="AB831">
        <v>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4.9800000000000004</v>
      </c>
      <c r="AL831">
        <v>2.38</v>
      </c>
      <c r="AM831">
        <v>1</v>
      </c>
    </row>
    <row r="832" spans="1:39" x14ac:dyDescent="0.25">
      <c r="A832">
        <v>1050</v>
      </c>
      <c r="B832">
        <v>1</v>
      </c>
      <c r="C832">
        <v>24</v>
      </c>
      <c r="D832">
        <v>0</v>
      </c>
      <c r="E832">
        <v>93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6.7</v>
      </c>
      <c r="R832">
        <v>1.92</v>
      </c>
      <c r="S832">
        <v>238</v>
      </c>
      <c r="T832">
        <v>12.77</v>
      </c>
      <c r="U832">
        <v>149</v>
      </c>
      <c r="V832">
        <v>1</v>
      </c>
      <c r="W832">
        <v>0.67</v>
      </c>
      <c r="X832">
        <v>0.48670000000000002</v>
      </c>
      <c r="Y832">
        <v>6.9295999999999998</v>
      </c>
      <c r="Z832">
        <v>1.5842000000000001</v>
      </c>
      <c r="AA832">
        <v>231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9.4700000000000006</v>
      </c>
      <c r="AL832">
        <v>5.07</v>
      </c>
      <c r="AM832">
        <v>0</v>
      </c>
    </row>
    <row r="833" spans="1:39" x14ac:dyDescent="0.25">
      <c r="A833">
        <v>216</v>
      </c>
      <c r="B833">
        <v>1</v>
      </c>
      <c r="C833">
        <v>41</v>
      </c>
      <c r="D833">
        <v>1</v>
      </c>
      <c r="E833">
        <v>102</v>
      </c>
      <c r="F833">
        <v>1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7.79</v>
      </c>
      <c r="R833">
        <v>2.44</v>
      </c>
      <c r="S833">
        <v>328</v>
      </c>
      <c r="T833">
        <v>19</v>
      </c>
      <c r="U833">
        <v>151</v>
      </c>
      <c r="V833">
        <v>9.5</v>
      </c>
      <c r="W833">
        <v>0.1</v>
      </c>
      <c r="X833">
        <v>1.32</v>
      </c>
      <c r="Y833">
        <v>7.1801000000000004</v>
      </c>
      <c r="Z833">
        <v>2.4396</v>
      </c>
      <c r="AA833">
        <v>241</v>
      </c>
      <c r="AB833">
        <v>1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4.62</v>
      </c>
      <c r="AL833">
        <v>2.0499999999999998</v>
      </c>
      <c r="AM833">
        <v>1</v>
      </c>
    </row>
    <row r="834" spans="1:39" x14ac:dyDescent="0.25">
      <c r="A834">
        <v>240</v>
      </c>
      <c r="B834">
        <v>1</v>
      </c>
      <c r="C834">
        <v>41</v>
      </c>
      <c r="D834">
        <v>1</v>
      </c>
      <c r="E834">
        <v>117</v>
      </c>
      <c r="F834">
        <v>1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7.72</v>
      </c>
      <c r="R834">
        <v>2.57</v>
      </c>
      <c r="S834">
        <v>327</v>
      </c>
      <c r="T834">
        <v>14</v>
      </c>
      <c r="U834">
        <v>144</v>
      </c>
      <c r="V834">
        <v>9.3000000000000007</v>
      </c>
      <c r="W834">
        <v>0.04</v>
      </c>
      <c r="X834">
        <v>1.21</v>
      </c>
      <c r="Y834">
        <v>7.2942999999999998</v>
      </c>
      <c r="Z834">
        <v>2.4609000000000001</v>
      </c>
      <c r="AA834">
        <v>233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4.87</v>
      </c>
      <c r="AL834">
        <v>2.1</v>
      </c>
      <c r="AM834">
        <v>1</v>
      </c>
    </row>
    <row r="835" spans="1:39" x14ac:dyDescent="0.25">
      <c r="A835">
        <v>1062</v>
      </c>
      <c r="B835">
        <v>1</v>
      </c>
      <c r="C835">
        <v>23</v>
      </c>
      <c r="D835">
        <v>0</v>
      </c>
      <c r="E835">
        <v>70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5.5</v>
      </c>
      <c r="R835">
        <v>1.46</v>
      </c>
      <c r="S835">
        <v>261</v>
      </c>
      <c r="T835">
        <v>10.88</v>
      </c>
      <c r="U835">
        <v>163</v>
      </c>
      <c r="V835">
        <v>1</v>
      </c>
      <c r="W835">
        <v>0.76</v>
      </c>
      <c r="X835">
        <v>0.51270000000000004</v>
      </c>
      <c r="Y835">
        <v>5.9040999999999997</v>
      </c>
      <c r="Z835">
        <v>1.7323</v>
      </c>
      <c r="AA835">
        <v>254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9.35</v>
      </c>
      <c r="AL835">
        <v>5.41</v>
      </c>
      <c r="AM835">
        <v>0</v>
      </c>
    </row>
    <row r="836" spans="1:39" x14ac:dyDescent="0.25">
      <c r="A836">
        <v>944</v>
      </c>
      <c r="B836">
        <v>1</v>
      </c>
      <c r="C836">
        <v>60</v>
      </c>
      <c r="D836">
        <v>1</v>
      </c>
      <c r="E836">
        <v>105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8.07</v>
      </c>
      <c r="R836">
        <v>1.44</v>
      </c>
      <c r="S836">
        <v>153</v>
      </c>
      <c r="T836">
        <v>12.3</v>
      </c>
      <c r="U836">
        <v>44.2</v>
      </c>
      <c r="V836">
        <v>7.3440000000000003</v>
      </c>
      <c r="W836">
        <v>0.5</v>
      </c>
      <c r="X836">
        <v>1.2</v>
      </c>
      <c r="Y836">
        <v>12.28</v>
      </c>
      <c r="Z836">
        <v>1.1200000000000001</v>
      </c>
      <c r="AA836">
        <v>270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5.14</v>
      </c>
      <c r="AL836">
        <v>2.93</v>
      </c>
      <c r="AM836">
        <v>1</v>
      </c>
    </row>
    <row r="837" spans="1:39" x14ac:dyDescent="0.25">
      <c r="A837">
        <v>330</v>
      </c>
      <c r="B837">
        <v>1</v>
      </c>
      <c r="C837">
        <v>15</v>
      </c>
      <c r="D837">
        <v>0</v>
      </c>
      <c r="E837">
        <v>105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5.0999999999999996</v>
      </c>
      <c r="R837">
        <v>1.88</v>
      </c>
      <c r="S837">
        <v>258</v>
      </c>
      <c r="T837">
        <v>10</v>
      </c>
      <c r="U837">
        <v>117</v>
      </c>
      <c r="V837">
        <v>23.36</v>
      </c>
      <c r="W837">
        <v>8.9499999999999996E-2</v>
      </c>
      <c r="X837">
        <v>0.42</v>
      </c>
      <c r="Y837">
        <v>4.3</v>
      </c>
      <c r="Z837">
        <v>2.5228000000000002</v>
      </c>
      <c r="AA837">
        <v>226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2.23</v>
      </c>
      <c r="AL837">
        <v>1.85</v>
      </c>
      <c r="AM837">
        <v>0</v>
      </c>
    </row>
    <row r="838" spans="1:39" x14ac:dyDescent="0.25">
      <c r="A838">
        <v>640</v>
      </c>
      <c r="B838">
        <v>1</v>
      </c>
      <c r="C838">
        <v>3</v>
      </c>
      <c r="D838">
        <v>0</v>
      </c>
      <c r="E838">
        <v>106</v>
      </c>
      <c r="F838">
        <v>0</v>
      </c>
      <c r="G838">
        <v>1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12.53</v>
      </c>
      <c r="R838">
        <v>21.39</v>
      </c>
      <c r="S838">
        <v>245</v>
      </c>
      <c r="T838">
        <v>14.8</v>
      </c>
      <c r="U838">
        <v>104</v>
      </c>
      <c r="V838">
        <v>22.19</v>
      </c>
      <c r="W838">
        <v>0.25</v>
      </c>
      <c r="X838">
        <v>0.1</v>
      </c>
      <c r="Y838">
        <v>5.1959999999999997</v>
      </c>
      <c r="Z838">
        <v>2.3479999999999999</v>
      </c>
      <c r="AA838">
        <v>379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2.83</v>
      </c>
      <c r="AL838">
        <v>1.5</v>
      </c>
      <c r="AM838">
        <v>0</v>
      </c>
    </row>
    <row r="839" spans="1:39" x14ac:dyDescent="0.25">
      <c r="A839">
        <v>90</v>
      </c>
      <c r="B839">
        <v>0</v>
      </c>
      <c r="C839">
        <v>4</v>
      </c>
      <c r="D839">
        <v>0</v>
      </c>
      <c r="E839">
        <v>117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11.67</v>
      </c>
      <c r="R839">
        <v>7.73</v>
      </c>
      <c r="S839">
        <v>11.72</v>
      </c>
      <c r="T839">
        <v>19.2</v>
      </c>
      <c r="U839">
        <v>72.459999999999994</v>
      </c>
      <c r="V839">
        <v>38.549999999999997</v>
      </c>
      <c r="W839">
        <v>0.24</v>
      </c>
      <c r="X839">
        <v>0.46</v>
      </c>
      <c r="Y839">
        <v>19.600000000000001</v>
      </c>
      <c r="Z839">
        <v>10.16</v>
      </c>
      <c r="AA839">
        <v>262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2.35</v>
      </c>
      <c r="AL839">
        <v>0.26</v>
      </c>
      <c r="AM839">
        <v>0</v>
      </c>
    </row>
    <row r="840" spans="1:39" x14ac:dyDescent="0.25">
      <c r="A840">
        <v>283</v>
      </c>
      <c r="B840">
        <v>1</v>
      </c>
      <c r="C840">
        <v>45</v>
      </c>
      <c r="D840">
        <v>1</v>
      </c>
      <c r="E840">
        <v>108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7.16</v>
      </c>
      <c r="R840">
        <v>2.2799999999999998</v>
      </c>
      <c r="S840">
        <v>384</v>
      </c>
      <c r="T840">
        <v>17</v>
      </c>
      <c r="U840">
        <v>124</v>
      </c>
      <c r="V840">
        <v>9</v>
      </c>
      <c r="W840">
        <v>0.04</v>
      </c>
      <c r="X840">
        <v>1.3</v>
      </c>
      <c r="Y840">
        <v>7.2468000000000004</v>
      </c>
      <c r="Z840">
        <v>2.2837999999999998</v>
      </c>
      <c r="AA840">
        <v>232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4.96</v>
      </c>
      <c r="AL840">
        <v>2.2799999999999998</v>
      </c>
      <c r="AM840">
        <v>1</v>
      </c>
    </row>
    <row r="841" spans="1:39" x14ac:dyDescent="0.25">
      <c r="A841">
        <v>316</v>
      </c>
      <c r="B841">
        <v>1</v>
      </c>
      <c r="C841">
        <v>14</v>
      </c>
      <c r="D841">
        <v>0</v>
      </c>
      <c r="E841">
        <v>95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5.0999999999999996</v>
      </c>
      <c r="R841">
        <v>1.99</v>
      </c>
      <c r="S841">
        <v>228</v>
      </c>
      <c r="T841">
        <v>19.399999999999999</v>
      </c>
      <c r="U841">
        <v>93</v>
      </c>
      <c r="V841">
        <v>30.13</v>
      </c>
      <c r="W841">
        <v>8.4599999999999995E-2</v>
      </c>
      <c r="X841">
        <v>0.27</v>
      </c>
      <c r="Y841">
        <v>2.7</v>
      </c>
      <c r="Z841">
        <v>2.3184999999999998</v>
      </c>
      <c r="AA841">
        <v>237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2.2799999999999998</v>
      </c>
      <c r="AL841">
        <v>1.79</v>
      </c>
      <c r="AM841">
        <v>0</v>
      </c>
    </row>
    <row r="842" spans="1:39" x14ac:dyDescent="0.25">
      <c r="A842">
        <v>70</v>
      </c>
      <c r="B842">
        <v>0</v>
      </c>
      <c r="C842">
        <v>5</v>
      </c>
      <c r="D842">
        <v>0</v>
      </c>
      <c r="E842">
        <v>101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11.53</v>
      </c>
      <c r="R842">
        <v>8.6199999999999992</v>
      </c>
      <c r="S842">
        <v>12.24</v>
      </c>
      <c r="T842">
        <v>13.2</v>
      </c>
      <c r="U842">
        <v>75.900000000000006</v>
      </c>
      <c r="V842">
        <v>44.75</v>
      </c>
      <c r="W842">
        <v>0.18</v>
      </c>
      <c r="X842">
        <v>0.28000000000000003</v>
      </c>
      <c r="Y842">
        <v>12.5</v>
      </c>
      <c r="Z842">
        <v>13.06</v>
      </c>
      <c r="AA842">
        <v>216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3</v>
      </c>
      <c r="AL842">
        <v>0.53</v>
      </c>
      <c r="AM842">
        <v>0</v>
      </c>
    </row>
    <row r="843" spans="1:39" x14ac:dyDescent="0.25">
      <c r="A843">
        <v>17</v>
      </c>
      <c r="B843">
        <v>1</v>
      </c>
      <c r="C843">
        <v>78</v>
      </c>
      <c r="D843">
        <v>1</v>
      </c>
      <c r="E843">
        <v>90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5.0999999999999996</v>
      </c>
      <c r="R843">
        <v>0.71</v>
      </c>
      <c r="S843">
        <v>176</v>
      </c>
      <c r="T843">
        <v>12.824999999999999</v>
      </c>
      <c r="U843">
        <v>56.32</v>
      </c>
      <c r="V843">
        <v>75.59</v>
      </c>
      <c r="W843">
        <v>0.82</v>
      </c>
      <c r="X843">
        <v>1.6877</v>
      </c>
      <c r="Y843">
        <v>5.55</v>
      </c>
      <c r="Z843">
        <v>1.2689999999999999</v>
      </c>
      <c r="AA843">
        <v>267</v>
      </c>
      <c r="AB843">
        <v>1</v>
      </c>
      <c r="AC843">
        <v>0</v>
      </c>
      <c r="AD843">
        <v>1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1</v>
      </c>
      <c r="AK843">
        <v>3.64</v>
      </c>
      <c r="AL843">
        <v>2.65</v>
      </c>
      <c r="AM843">
        <v>1</v>
      </c>
    </row>
    <row r="844" spans="1:39" x14ac:dyDescent="0.25">
      <c r="A844">
        <v>480</v>
      </c>
      <c r="B844">
        <v>1</v>
      </c>
      <c r="C844">
        <v>49</v>
      </c>
      <c r="D844">
        <v>1</v>
      </c>
      <c r="E844">
        <v>83</v>
      </c>
      <c r="F844">
        <v>1</v>
      </c>
      <c r="G844">
        <v>1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  <c r="Q844">
        <v>3.38</v>
      </c>
      <c r="R844">
        <v>2.06</v>
      </c>
      <c r="S844">
        <v>277</v>
      </c>
      <c r="T844">
        <v>13.666</v>
      </c>
      <c r="U844">
        <v>34.47</v>
      </c>
      <c r="V844">
        <v>8.3870000000000005</v>
      </c>
      <c r="W844">
        <v>0.17499999999999999</v>
      </c>
      <c r="X844">
        <v>0.501</v>
      </c>
      <c r="Y844">
        <v>2.81</v>
      </c>
      <c r="Z844">
        <v>0.92</v>
      </c>
      <c r="AA844">
        <v>138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1.39</v>
      </c>
      <c r="AL844">
        <v>3.39</v>
      </c>
      <c r="AM844">
        <v>1</v>
      </c>
    </row>
    <row r="845" spans="1:39" x14ac:dyDescent="0.25">
      <c r="A845">
        <v>145</v>
      </c>
      <c r="B845">
        <v>0</v>
      </c>
      <c r="C845">
        <v>7</v>
      </c>
      <c r="D845">
        <v>0</v>
      </c>
      <c r="E845">
        <v>112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17.05</v>
      </c>
      <c r="R845">
        <v>7.74</v>
      </c>
      <c r="S845">
        <v>11.2</v>
      </c>
      <c r="T845">
        <v>13.6</v>
      </c>
      <c r="U845">
        <v>80.36</v>
      </c>
      <c r="V845">
        <v>35.9</v>
      </c>
      <c r="W845">
        <v>0.25</v>
      </c>
      <c r="X845">
        <v>0.65</v>
      </c>
      <c r="Y845">
        <v>13.1</v>
      </c>
      <c r="Z845">
        <v>14.35</v>
      </c>
      <c r="AA845">
        <v>251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2.31</v>
      </c>
      <c r="AL845">
        <v>0.83</v>
      </c>
      <c r="AM845">
        <v>0</v>
      </c>
    </row>
    <row r="846" spans="1:39" x14ac:dyDescent="0.25">
      <c r="A846">
        <v>158</v>
      </c>
      <c r="B846">
        <v>0</v>
      </c>
      <c r="C846">
        <v>1</v>
      </c>
      <c r="D846">
        <v>0</v>
      </c>
      <c r="E846">
        <v>105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18.579999999999998</v>
      </c>
      <c r="R846">
        <v>8.7899999999999991</v>
      </c>
      <c r="S846">
        <v>12.11</v>
      </c>
      <c r="T846">
        <v>10.3</v>
      </c>
      <c r="U846">
        <v>70.28</v>
      </c>
      <c r="V846">
        <v>38.17</v>
      </c>
      <c r="W846">
        <v>0.22</v>
      </c>
      <c r="X846">
        <v>0.59</v>
      </c>
      <c r="Y846">
        <v>15</v>
      </c>
      <c r="Z846">
        <v>14.73</v>
      </c>
      <c r="AA846">
        <v>251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2.62</v>
      </c>
      <c r="AL846">
        <v>0.13</v>
      </c>
      <c r="AM846">
        <v>0</v>
      </c>
    </row>
    <row r="847" spans="1:39" x14ac:dyDescent="0.25">
      <c r="A847">
        <v>473</v>
      </c>
      <c r="B847">
        <v>1</v>
      </c>
      <c r="C847">
        <v>54</v>
      </c>
      <c r="D847">
        <v>1</v>
      </c>
      <c r="E847">
        <v>78</v>
      </c>
      <c r="F847">
        <v>1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4.28</v>
      </c>
      <c r="R847">
        <v>1.57</v>
      </c>
      <c r="S847">
        <v>205</v>
      </c>
      <c r="T847">
        <v>10.17</v>
      </c>
      <c r="U847">
        <v>38.28</v>
      </c>
      <c r="V847">
        <v>8.75</v>
      </c>
      <c r="W847">
        <v>0.11899999999999999</v>
      </c>
      <c r="X847">
        <v>0.42399999999999999</v>
      </c>
      <c r="Y847">
        <v>1.89</v>
      </c>
      <c r="Z847">
        <v>0.92</v>
      </c>
      <c r="AA847">
        <v>144</v>
      </c>
      <c r="AB847">
        <v>1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1.32</v>
      </c>
      <c r="AL847">
        <v>2.94</v>
      </c>
      <c r="AM847">
        <v>1</v>
      </c>
    </row>
    <row r="848" spans="1:39" x14ac:dyDescent="0.25">
      <c r="A848">
        <v>237</v>
      </c>
      <c r="B848">
        <v>1</v>
      </c>
      <c r="C848">
        <v>36</v>
      </c>
      <c r="D848">
        <v>1</v>
      </c>
      <c r="E848">
        <v>108</v>
      </c>
      <c r="F848">
        <v>1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7.75</v>
      </c>
      <c r="R848">
        <v>2.76</v>
      </c>
      <c r="S848">
        <v>331</v>
      </c>
      <c r="T848">
        <v>12</v>
      </c>
      <c r="U848">
        <v>138</v>
      </c>
      <c r="V848">
        <v>8.9</v>
      </c>
      <c r="W848">
        <v>0.05</v>
      </c>
      <c r="X848">
        <v>1.38</v>
      </c>
      <c r="Y848">
        <v>7.1548999999999996</v>
      </c>
      <c r="Z848">
        <v>2.1968999999999999</v>
      </c>
      <c r="AA848">
        <v>244</v>
      </c>
      <c r="AB848">
        <v>1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4.99</v>
      </c>
      <c r="AL848">
        <v>1.93</v>
      </c>
      <c r="AM848">
        <v>1</v>
      </c>
    </row>
    <row r="849" spans="1:39" x14ac:dyDescent="0.25">
      <c r="A849">
        <v>303</v>
      </c>
      <c r="B849">
        <v>1</v>
      </c>
      <c r="C849">
        <v>13</v>
      </c>
      <c r="D849">
        <v>0</v>
      </c>
      <c r="E849">
        <v>57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5.8</v>
      </c>
      <c r="R849">
        <v>1.61</v>
      </c>
      <c r="S849">
        <v>213</v>
      </c>
      <c r="T849">
        <v>13.6</v>
      </c>
      <c r="U849">
        <v>71</v>
      </c>
      <c r="V849">
        <v>21.25</v>
      </c>
      <c r="W849">
        <v>8.1100000000000005E-2</v>
      </c>
      <c r="X849">
        <v>0.28999999999999998</v>
      </c>
      <c r="Y849">
        <v>4.8</v>
      </c>
      <c r="Z849">
        <v>2.0969000000000002</v>
      </c>
      <c r="AA849">
        <v>201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2.5099999999999998</v>
      </c>
      <c r="AL849">
        <v>1.77</v>
      </c>
      <c r="AM849">
        <v>0</v>
      </c>
    </row>
    <row r="850" spans="1:39" x14ac:dyDescent="0.25">
      <c r="A850">
        <v>677</v>
      </c>
      <c r="B850">
        <v>1</v>
      </c>
      <c r="C850">
        <v>12</v>
      </c>
      <c r="D850">
        <v>0</v>
      </c>
      <c r="E850">
        <v>117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11.23</v>
      </c>
      <c r="R850">
        <v>20.7</v>
      </c>
      <c r="S850">
        <v>252</v>
      </c>
      <c r="T850">
        <v>19.899999999999999</v>
      </c>
      <c r="U850">
        <v>87</v>
      </c>
      <c r="V850">
        <v>23.48</v>
      </c>
      <c r="W850">
        <v>0.12</v>
      </c>
      <c r="X850">
        <v>0.39</v>
      </c>
      <c r="Y850">
        <v>5.3440000000000003</v>
      </c>
      <c r="Z850">
        <v>2.3860000000000001</v>
      </c>
      <c r="AA850">
        <v>381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2.0499999999999998</v>
      </c>
      <c r="AL850">
        <v>1.76</v>
      </c>
      <c r="AM850">
        <v>0</v>
      </c>
    </row>
    <row r="851" spans="1:39" x14ac:dyDescent="0.25">
      <c r="A851">
        <v>697</v>
      </c>
      <c r="B851">
        <v>1</v>
      </c>
      <c r="C851">
        <v>40</v>
      </c>
      <c r="D851">
        <v>0</v>
      </c>
      <c r="E851">
        <v>82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1</v>
      </c>
      <c r="P851">
        <v>0</v>
      </c>
      <c r="Q851">
        <v>3.74</v>
      </c>
      <c r="R851">
        <v>1</v>
      </c>
      <c r="S851">
        <v>280</v>
      </c>
      <c r="T851">
        <v>12.3</v>
      </c>
      <c r="U851">
        <v>52</v>
      </c>
      <c r="V851">
        <v>0.51100000000000001</v>
      </c>
      <c r="W851">
        <v>0.29289999999999999</v>
      </c>
      <c r="X851">
        <v>0.95</v>
      </c>
      <c r="Y851">
        <v>7.4</v>
      </c>
      <c r="Z851">
        <v>1.37</v>
      </c>
      <c r="AA851">
        <v>188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3.45</v>
      </c>
      <c r="AL851">
        <v>2.68</v>
      </c>
      <c r="AM851">
        <v>1</v>
      </c>
    </row>
    <row r="852" spans="1:39" x14ac:dyDescent="0.25">
      <c r="A852">
        <v>205</v>
      </c>
      <c r="B852">
        <v>1</v>
      </c>
      <c r="C852">
        <v>35</v>
      </c>
      <c r="D852">
        <v>1</v>
      </c>
      <c r="E852">
        <v>120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7.69</v>
      </c>
      <c r="R852">
        <v>2.15</v>
      </c>
      <c r="S852">
        <v>365</v>
      </c>
      <c r="T852">
        <v>10</v>
      </c>
      <c r="U852">
        <v>123</v>
      </c>
      <c r="V852">
        <v>9.6</v>
      </c>
      <c r="W852">
        <v>0.02</v>
      </c>
      <c r="X852">
        <v>1.3</v>
      </c>
      <c r="Y852">
        <v>7.1559999999999997</v>
      </c>
      <c r="Z852">
        <v>2.2736000000000001</v>
      </c>
      <c r="AA852">
        <v>248</v>
      </c>
      <c r="AB852">
        <v>1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5</v>
      </c>
      <c r="AL852">
        <v>1.92</v>
      </c>
      <c r="AM852">
        <v>1</v>
      </c>
    </row>
    <row r="853" spans="1:39" x14ac:dyDescent="0.25">
      <c r="A853">
        <v>1082</v>
      </c>
      <c r="B853">
        <v>1</v>
      </c>
      <c r="C853">
        <v>58</v>
      </c>
      <c r="D853">
        <v>1</v>
      </c>
      <c r="E853">
        <v>58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5.6509999999999998</v>
      </c>
      <c r="R853">
        <v>1.4797</v>
      </c>
      <c r="S853">
        <v>280.01</v>
      </c>
      <c r="T853">
        <v>12.324999999999999</v>
      </c>
      <c r="U853">
        <v>41.12</v>
      </c>
      <c r="V853">
        <v>6.4</v>
      </c>
      <c r="W853">
        <v>0.1104</v>
      </c>
      <c r="X853">
        <v>0.57379999999999998</v>
      </c>
      <c r="Y853">
        <v>5.95</v>
      </c>
      <c r="Z853">
        <v>1.06</v>
      </c>
      <c r="AA853">
        <v>290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3.0855000000000001</v>
      </c>
      <c r="AL853">
        <v>3.07</v>
      </c>
      <c r="AM853">
        <v>1</v>
      </c>
    </row>
    <row r="854" spans="1:39" x14ac:dyDescent="0.25">
      <c r="A854">
        <v>641</v>
      </c>
      <c r="B854">
        <v>1</v>
      </c>
      <c r="C854">
        <v>9</v>
      </c>
      <c r="D854">
        <v>0</v>
      </c>
      <c r="E854">
        <v>95</v>
      </c>
      <c r="F854">
        <v>0</v>
      </c>
      <c r="G854">
        <v>1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19.78</v>
      </c>
      <c r="R854">
        <v>21.49</v>
      </c>
      <c r="S854">
        <v>214</v>
      </c>
      <c r="T854">
        <v>13.98</v>
      </c>
      <c r="U854">
        <v>114</v>
      </c>
      <c r="V854">
        <v>25.7</v>
      </c>
      <c r="W854">
        <v>0.12</v>
      </c>
      <c r="X854">
        <v>0.54</v>
      </c>
      <c r="Y854">
        <v>5.4480000000000004</v>
      </c>
      <c r="Z854">
        <v>2.3279999999999998</v>
      </c>
      <c r="AA854">
        <v>390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3.17</v>
      </c>
      <c r="AL854">
        <v>2.0099999999999998</v>
      </c>
      <c r="AM854">
        <v>0</v>
      </c>
    </row>
    <row r="855" spans="1:39" x14ac:dyDescent="0.25">
      <c r="A855">
        <v>975</v>
      </c>
      <c r="B855">
        <v>1</v>
      </c>
      <c r="C855">
        <v>58</v>
      </c>
      <c r="D855">
        <v>1</v>
      </c>
      <c r="E855">
        <v>97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7.5</v>
      </c>
      <c r="R855">
        <v>1.54</v>
      </c>
      <c r="S855">
        <v>155</v>
      </c>
      <c r="T855">
        <v>14.6</v>
      </c>
      <c r="U855">
        <v>40.65</v>
      </c>
      <c r="V855">
        <v>7.1970000000000001</v>
      </c>
      <c r="W855">
        <v>0.4</v>
      </c>
      <c r="X855">
        <v>0.96</v>
      </c>
      <c r="Y855">
        <v>11.95</v>
      </c>
      <c r="Z855">
        <v>1.25</v>
      </c>
      <c r="AA855">
        <v>300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5.4</v>
      </c>
      <c r="AL855">
        <v>2.77</v>
      </c>
      <c r="AM855">
        <v>1</v>
      </c>
    </row>
    <row r="856" spans="1:39" x14ac:dyDescent="0.25">
      <c r="A856">
        <v>826</v>
      </c>
      <c r="B856">
        <v>1</v>
      </c>
      <c r="C856">
        <v>52</v>
      </c>
      <c r="D856">
        <v>1</v>
      </c>
      <c r="E856">
        <v>80</v>
      </c>
      <c r="F856">
        <v>1</v>
      </c>
      <c r="G856">
        <v>1</v>
      </c>
      <c r="H856">
        <v>1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1</v>
      </c>
      <c r="P856">
        <v>1</v>
      </c>
      <c r="Q856">
        <v>5.1082999999999998</v>
      </c>
      <c r="R856">
        <v>1.964</v>
      </c>
      <c r="S856">
        <v>277.63</v>
      </c>
      <c r="T856">
        <v>14.85</v>
      </c>
      <c r="U856">
        <v>33.68</v>
      </c>
      <c r="V856">
        <v>0.78590000000000004</v>
      </c>
      <c r="W856">
        <v>0.53010000000000002</v>
      </c>
      <c r="X856">
        <v>0.67759999999999998</v>
      </c>
      <c r="Y856">
        <v>3.73</v>
      </c>
      <c r="Z856">
        <v>0.94769999999999999</v>
      </c>
      <c r="AA856">
        <v>169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1</v>
      </c>
      <c r="AI856">
        <v>0</v>
      </c>
      <c r="AJ856">
        <v>0</v>
      </c>
      <c r="AK856">
        <v>2.7559</v>
      </c>
      <c r="AL856">
        <v>4.03</v>
      </c>
      <c r="AM856">
        <v>0</v>
      </c>
    </row>
    <row r="857" spans="1:39" x14ac:dyDescent="0.25">
      <c r="A857">
        <v>1049</v>
      </c>
      <c r="B857">
        <v>1</v>
      </c>
      <c r="C857">
        <v>25</v>
      </c>
      <c r="D857">
        <v>0</v>
      </c>
      <c r="E857">
        <v>99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8</v>
      </c>
      <c r="R857">
        <v>1.69</v>
      </c>
      <c r="S857">
        <v>272</v>
      </c>
      <c r="T857">
        <v>19.420000000000002</v>
      </c>
      <c r="U857">
        <v>120</v>
      </c>
      <c r="V857">
        <v>1</v>
      </c>
      <c r="W857">
        <v>0.23</v>
      </c>
      <c r="X857">
        <v>0.52159999999999995</v>
      </c>
      <c r="Y857">
        <v>6.4866999999999999</v>
      </c>
      <c r="Z857">
        <v>1.4646999999999999</v>
      </c>
      <c r="AA857">
        <v>224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8.68</v>
      </c>
      <c r="AL857">
        <v>5.32</v>
      </c>
      <c r="AM857">
        <v>0</v>
      </c>
    </row>
    <row r="858" spans="1:39" x14ac:dyDescent="0.25">
      <c r="A858">
        <v>726</v>
      </c>
      <c r="B858">
        <v>0</v>
      </c>
      <c r="C858">
        <v>60</v>
      </c>
      <c r="D858">
        <v>1</v>
      </c>
      <c r="E858">
        <v>84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1</v>
      </c>
      <c r="N858">
        <v>0</v>
      </c>
      <c r="O858">
        <v>0</v>
      </c>
      <c r="P858">
        <v>1</v>
      </c>
      <c r="Q858">
        <v>5.0914999999999999</v>
      </c>
      <c r="R858">
        <v>1.53</v>
      </c>
      <c r="S858">
        <v>208.85</v>
      </c>
      <c r="T858">
        <v>19.917000000000002</v>
      </c>
      <c r="U858">
        <v>31.03</v>
      </c>
      <c r="V858">
        <v>8</v>
      </c>
      <c r="W858">
        <v>0.1124</v>
      </c>
      <c r="X858">
        <v>0.871</v>
      </c>
      <c r="Y858">
        <v>3.86</v>
      </c>
      <c r="Z858">
        <v>0.47</v>
      </c>
      <c r="AA858">
        <v>126</v>
      </c>
      <c r="AB858">
        <v>1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2.5909</v>
      </c>
      <c r="AL858">
        <v>4.82</v>
      </c>
      <c r="AM858">
        <v>1</v>
      </c>
    </row>
    <row r="859" spans="1:39" x14ac:dyDescent="0.25">
      <c r="A859">
        <v>82</v>
      </c>
      <c r="B859">
        <v>0</v>
      </c>
      <c r="C859">
        <v>10</v>
      </c>
      <c r="D859">
        <v>0</v>
      </c>
      <c r="E859">
        <v>101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19.03</v>
      </c>
      <c r="R859">
        <v>8.56</v>
      </c>
      <c r="S859">
        <v>10.32</v>
      </c>
      <c r="T859">
        <v>18.2</v>
      </c>
      <c r="U859">
        <v>70.23</v>
      </c>
      <c r="V859">
        <v>37.82</v>
      </c>
      <c r="W859">
        <v>0.05</v>
      </c>
      <c r="X859">
        <v>0.38</v>
      </c>
      <c r="Y859">
        <v>15.9</v>
      </c>
      <c r="Z859">
        <v>10.29</v>
      </c>
      <c r="AA859">
        <v>273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1.96</v>
      </c>
      <c r="AL859">
        <v>0.1</v>
      </c>
      <c r="AM859">
        <v>0</v>
      </c>
    </row>
    <row r="860" spans="1:39" x14ac:dyDescent="0.25">
      <c r="A860">
        <v>236</v>
      </c>
      <c r="B860">
        <v>1</v>
      </c>
      <c r="C860">
        <v>39</v>
      </c>
      <c r="D860">
        <v>1</v>
      </c>
      <c r="E860">
        <v>105</v>
      </c>
      <c r="F860">
        <v>1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7.46</v>
      </c>
      <c r="R860">
        <v>2.4900000000000002</v>
      </c>
      <c r="S860">
        <v>309</v>
      </c>
      <c r="T860">
        <v>9</v>
      </c>
      <c r="U860">
        <v>120</v>
      </c>
      <c r="V860">
        <v>9</v>
      </c>
      <c r="W860">
        <v>0.03</v>
      </c>
      <c r="X860">
        <v>1.47</v>
      </c>
      <c r="Y860">
        <v>7.1622000000000003</v>
      </c>
      <c r="Z860">
        <v>2.4895</v>
      </c>
      <c r="AA860">
        <v>240</v>
      </c>
      <c r="AB860">
        <v>1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4.78</v>
      </c>
      <c r="AL860">
        <v>2.1</v>
      </c>
      <c r="AM860">
        <v>1</v>
      </c>
    </row>
    <row r="861" spans="1:39" x14ac:dyDescent="0.25">
      <c r="A861">
        <v>872</v>
      </c>
      <c r="B861">
        <v>1</v>
      </c>
      <c r="C861">
        <v>51</v>
      </c>
      <c r="D861">
        <v>1</v>
      </c>
      <c r="E861">
        <v>67</v>
      </c>
      <c r="F861">
        <v>1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1</v>
      </c>
      <c r="P861">
        <v>1</v>
      </c>
      <c r="Q861">
        <v>5.5049000000000001</v>
      </c>
      <c r="R861">
        <v>1.8865000000000001</v>
      </c>
      <c r="S861">
        <v>293.37</v>
      </c>
      <c r="T861">
        <v>14.3</v>
      </c>
      <c r="U861">
        <v>28.18</v>
      </c>
      <c r="V861">
        <v>0.85829999999999995</v>
      </c>
      <c r="W861">
        <v>0.54549999999999998</v>
      </c>
      <c r="X861">
        <v>0.84940000000000004</v>
      </c>
      <c r="Y861">
        <v>3.76</v>
      </c>
      <c r="Z861">
        <v>0.92020000000000002</v>
      </c>
      <c r="AA861">
        <v>193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0</v>
      </c>
      <c r="AK861">
        <v>2.5884999999999998</v>
      </c>
      <c r="AL861">
        <v>3.37</v>
      </c>
      <c r="AM861">
        <v>0</v>
      </c>
    </row>
    <row r="862" spans="1:39" x14ac:dyDescent="0.25">
      <c r="A862">
        <v>602</v>
      </c>
      <c r="B862">
        <v>1</v>
      </c>
      <c r="C862">
        <v>38</v>
      </c>
      <c r="D862">
        <v>0</v>
      </c>
      <c r="E862">
        <v>75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4.0199999999999996</v>
      </c>
      <c r="R862">
        <v>1</v>
      </c>
      <c r="S862">
        <v>247</v>
      </c>
      <c r="T862">
        <v>12.3</v>
      </c>
      <c r="U862">
        <v>26</v>
      </c>
      <c r="V862">
        <v>0.66100000000000003</v>
      </c>
      <c r="W862">
        <v>0.23860000000000001</v>
      </c>
      <c r="X862">
        <v>0.64</v>
      </c>
      <c r="Y862">
        <v>4.33</v>
      </c>
      <c r="Z862">
        <v>1.77</v>
      </c>
      <c r="AA862">
        <v>171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1.41</v>
      </c>
      <c r="AL862">
        <v>2.82</v>
      </c>
      <c r="AM862">
        <v>1</v>
      </c>
    </row>
    <row r="863" spans="1:39" x14ac:dyDescent="0.25">
      <c r="A863">
        <v>938</v>
      </c>
      <c r="B863">
        <v>1</v>
      </c>
      <c r="C863">
        <v>55</v>
      </c>
      <c r="D863">
        <v>1</v>
      </c>
      <c r="E863">
        <v>119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</v>
      </c>
      <c r="Q863">
        <v>8.18</v>
      </c>
      <c r="R863">
        <v>2</v>
      </c>
      <c r="S863">
        <v>171</v>
      </c>
      <c r="T863">
        <v>17.3</v>
      </c>
      <c r="U863">
        <v>43.6</v>
      </c>
      <c r="V863">
        <v>7.4489999999999998</v>
      </c>
      <c r="W863">
        <v>0.67</v>
      </c>
      <c r="X863">
        <v>1.06</v>
      </c>
      <c r="Y863">
        <v>13.81</v>
      </c>
      <c r="Z863">
        <v>2.04</v>
      </c>
      <c r="AA863">
        <v>257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5.77</v>
      </c>
      <c r="AL863">
        <v>2.11</v>
      </c>
      <c r="AM863">
        <v>1</v>
      </c>
    </row>
    <row r="864" spans="1:39" x14ac:dyDescent="0.25">
      <c r="A864">
        <v>1064</v>
      </c>
      <c r="B864">
        <v>1</v>
      </c>
      <c r="C864">
        <v>16</v>
      </c>
      <c r="D864">
        <v>0</v>
      </c>
      <c r="E864">
        <v>76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7.7</v>
      </c>
      <c r="R864">
        <v>1.65</v>
      </c>
      <c r="S864">
        <v>278</v>
      </c>
      <c r="T864">
        <v>10.67</v>
      </c>
      <c r="U864">
        <v>100</v>
      </c>
      <c r="V864">
        <v>1</v>
      </c>
      <c r="W864">
        <v>0.59</v>
      </c>
      <c r="X864">
        <v>0.48509999999999998</v>
      </c>
      <c r="Y864">
        <v>6.5964999999999998</v>
      </c>
      <c r="Z864">
        <v>1.8266</v>
      </c>
      <c r="AA864">
        <v>207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8.8800000000000008</v>
      </c>
      <c r="AL864">
        <v>5.21</v>
      </c>
      <c r="AM864">
        <v>0</v>
      </c>
    </row>
    <row r="865" spans="1:39" x14ac:dyDescent="0.25">
      <c r="A865">
        <v>765</v>
      </c>
      <c r="B865">
        <v>1</v>
      </c>
      <c r="C865">
        <v>49</v>
      </c>
      <c r="D865">
        <v>1</v>
      </c>
      <c r="E865">
        <v>80</v>
      </c>
      <c r="F865">
        <v>1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1</v>
      </c>
      <c r="P865">
        <v>1</v>
      </c>
      <c r="Q865">
        <v>5.0004</v>
      </c>
      <c r="R865">
        <v>1.5942000000000001</v>
      </c>
      <c r="S865">
        <v>224.73</v>
      </c>
      <c r="T865">
        <v>17.14</v>
      </c>
      <c r="U865">
        <v>30.44</v>
      </c>
      <c r="V865">
        <v>0.84850000000000003</v>
      </c>
      <c r="W865">
        <v>0.53149999999999997</v>
      </c>
      <c r="X865">
        <v>0.73209999999999997</v>
      </c>
      <c r="Y865">
        <v>3.58</v>
      </c>
      <c r="Z865">
        <v>0.79820000000000002</v>
      </c>
      <c r="AA865">
        <v>174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</v>
      </c>
      <c r="AI865">
        <v>0</v>
      </c>
      <c r="AJ865">
        <v>0</v>
      </c>
      <c r="AK865">
        <v>2.8393000000000002</v>
      </c>
      <c r="AL865">
        <v>3.5</v>
      </c>
      <c r="AM865">
        <v>0</v>
      </c>
    </row>
    <row r="866" spans="1:39" x14ac:dyDescent="0.25">
      <c r="A866">
        <v>839</v>
      </c>
      <c r="B866">
        <v>1</v>
      </c>
      <c r="C866">
        <v>46</v>
      </c>
      <c r="D866">
        <v>1</v>
      </c>
      <c r="E866">
        <v>79</v>
      </c>
      <c r="F866">
        <v>1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1</v>
      </c>
      <c r="P866">
        <v>1</v>
      </c>
      <c r="Q866">
        <v>5.8516000000000004</v>
      </c>
      <c r="R866">
        <v>1.5663</v>
      </c>
      <c r="S866">
        <v>266.68</v>
      </c>
      <c r="T866">
        <v>10.55</v>
      </c>
      <c r="U866">
        <v>37.31</v>
      </c>
      <c r="V866">
        <v>0.81020000000000003</v>
      </c>
      <c r="W866">
        <v>0.54630000000000001</v>
      </c>
      <c r="X866">
        <v>0.83120000000000005</v>
      </c>
      <c r="Y866">
        <v>4.09</v>
      </c>
      <c r="Z866">
        <v>0.84789999999999999</v>
      </c>
      <c r="AA866">
        <v>176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1</v>
      </c>
      <c r="AI866">
        <v>0</v>
      </c>
      <c r="AJ866">
        <v>0</v>
      </c>
      <c r="AK866">
        <v>2.5280999999999998</v>
      </c>
      <c r="AL866">
        <v>3.5</v>
      </c>
      <c r="AM866">
        <v>0</v>
      </c>
    </row>
    <row r="867" spans="1:39" x14ac:dyDescent="0.25">
      <c r="A867">
        <v>109</v>
      </c>
      <c r="B867">
        <v>0</v>
      </c>
      <c r="C867">
        <v>3</v>
      </c>
      <c r="D867">
        <v>0</v>
      </c>
      <c r="E867">
        <v>119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17.72</v>
      </c>
      <c r="R867">
        <v>8.98</v>
      </c>
      <c r="S867">
        <v>11.44</v>
      </c>
      <c r="T867">
        <v>16.8</v>
      </c>
      <c r="U867">
        <v>76.19</v>
      </c>
      <c r="V867">
        <v>39.479999999999997</v>
      </c>
      <c r="W867">
        <v>0.1</v>
      </c>
      <c r="X867">
        <v>0.21</v>
      </c>
      <c r="Y867">
        <v>12.6</v>
      </c>
      <c r="Z867">
        <v>13.83</v>
      </c>
      <c r="AA867">
        <v>228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3.15</v>
      </c>
      <c r="AL867">
        <v>0.27</v>
      </c>
      <c r="AM867">
        <v>0</v>
      </c>
    </row>
    <row r="868" spans="1:39" x14ac:dyDescent="0.25">
      <c r="A868">
        <v>974</v>
      </c>
      <c r="B868">
        <v>1</v>
      </c>
      <c r="C868">
        <v>52</v>
      </c>
      <c r="D868">
        <v>1</v>
      </c>
      <c r="E868">
        <v>98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8.32</v>
      </c>
      <c r="R868">
        <v>1.97</v>
      </c>
      <c r="S868">
        <v>123</v>
      </c>
      <c r="T868">
        <v>14.4</v>
      </c>
      <c r="U868">
        <v>42.75</v>
      </c>
      <c r="V868">
        <v>7.843</v>
      </c>
      <c r="W868">
        <v>0.59</v>
      </c>
      <c r="X868">
        <v>0.41</v>
      </c>
      <c r="Y868">
        <v>14.09</v>
      </c>
      <c r="Z868">
        <v>1.06</v>
      </c>
      <c r="AA868">
        <v>275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5.66</v>
      </c>
      <c r="AL868">
        <v>2.76</v>
      </c>
      <c r="AM868">
        <v>1</v>
      </c>
    </row>
    <row r="869" spans="1:39" x14ac:dyDescent="0.25">
      <c r="A869">
        <v>226</v>
      </c>
      <c r="B869">
        <v>1</v>
      </c>
      <c r="C869">
        <v>35</v>
      </c>
      <c r="D869">
        <v>1</v>
      </c>
      <c r="E869">
        <v>104</v>
      </c>
      <c r="F869">
        <v>1</v>
      </c>
      <c r="G869">
        <v>1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7.32</v>
      </c>
      <c r="R869">
        <v>2.23</v>
      </c>
      <c r="S869">
        <v>323</v>
      </c>
      <c r="T869">
        <v>13</v>
      </c>
      <c r="U869">
        <v>132</v>
      </c>
      <c r="V869">
        <v>9.6999999999999993</v>
      </c>
      <c r="W869">
        <v>0.08</v>
      </c>
      <c r="X869">
        <v>1.29</v>
      </c>
      <c r="Y869">
        <v>7.2690000000000001</v>
      </c>
      <c r="Z869">
        <v>2.371</v>
      </c>
      <c r="AA869">
        <v>232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4.9400000000000004</v>
      </c>
      <c r="AL869">
        <v>2.23</v>
      </c>
      <c r="AM869">
        <v>1</v>
      </c>
    </row>
    <row r="870" spans="1:39" x14ac:dyDescent="0.25">
      <c r="A870">
        <v>329</v>
      </c>
      <c r="B870">
        <v>1</v>
      </c>
      <c r="C870">
        <v>15</v>
      </c>
      <c r="D870">
        <v>0</v>
      </c>
      <c r="E870">
        <v>52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6</v>
      </c>
      <c r="R870">
        <v>1.55</v>
      </c>
      <c r="S870">
        <v>262</v>
      </c>
      <c r="T870">
        <v>13.4</v>
      </c>
      <c r="U870">
        <v>62</v>
      </c>
      <c r="V870">
        <v>24.9</v>
      </c>
      <c r="W870">
        <v>8.09E-2</v>
      </c>
      <c r="X870">
        <v>0.18</v>
      </c>
      <c r="Y870">
        <v>4.2</v>
      </c>
      <c r="Z870">
        <v>2.4666000000000001</v>
      </c>
      <c r="AA870">
        <v>203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2.33</v>
      </c>
      <c r="AL870">
        <v>1.5</v>
      </c>
      <c r="AM870">
        <v>0</v>
      </c>
    </row>
    <row r="871" spans="1:39" x14ac:dyDescent="0.25">
      <c r="A871">
        <v>73</v>
      </c>
      <c r="B871">
        <v>0</v>
      </c>
      <c r="C871">
        <v>4</v>
      </c>
      <c r="D871">
        <v>0</v>
      </c>
      <c r="E871">
        <v>115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15.89</v>
      </c>
      <c r="R871">
        <v>8.8800000000000008</v>
      </c>
      <c r="S871">
        <v>10.87</v>
      </c>
      <c r="T871">
        <v>18</v>
      </c>
      <c r="U871">
        <v>71.56</v>
      </c>
      <c r="V871">
        <v>37.6</v>
      </c>
      <c r="W871">
        <v>0.15</v>
      </c>
      <c r="X871">
        <v>0.34</v>
      </c>
      <c r="Y871">
        <v>15.4</v>
      </c>
      <c r="Z871">
        <v>13.35</v>
      </c>
      <c r="AA871">
        <v>261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1.5</v>
      </c>
      <c r="AL871">
        <v>0.06</v>
      </c>
      <c r="AM871">
        <v>0</v>
      </c>
    </row>
    <row r="872" spans="1:39" x14ac:dyDescent="0.25">
      <c r="A872">
        <v>686</v>
      </c>
      <c r="B872">
        <v>1</v>
      </c>
      <c r="C872">
        <v>25</v>
      </c>
      <c r="D872">
        <v>0</v>
      </c>
      <c r="E872">
        <v>93</v>
      </c>
      <c r="F872">
        <v>0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12.05</v>
      </c>
      <c r="R872">
        <v>26.31</v>
      </c>
      <c r="S872">
        <v>211</v>
      </c>
      <c r="T872">
        <v>19.32</v>
      </c>
      <c r="U872">
        <v>83</v>
      </c>
      <c r="V872">
        <v>22.77</v>
      </c>
      <c r="W872">
        <v>0.24</v>
      </c>
      <c r="X872">
        <v>0.11</v>
      </c>
      <c r="Y872">
        <v>5.4480000000000004</v>
      </c>
      <c r="Z872">
        <v>2.4420000000000002</v>
      </c>
      <c r="AA872">
        <v>317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3.11</v>
      </c>
      <c r="AL872">
        <v>1.87</v>
      </c>
      <c r="AM872">
        <v>0</v>
      </c>
    </row>
    <row r="873" spans="1:39" x14ac:dyDescent="0.25">
      <c r="A873">
        <v>322</v>
      </c>
      <c r="B873">
        <v>1</v>
      </c>
      <c r="C873">
        <v>22</v>
      </c>
      <c r="D873">
        <v>0</v>
      </c>
      <c r="E873">
        <v>53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4.8</v>
      </c>
      <c r="R873">
        <v>1.79</v>
      </c>
      <c r="S873">
        <v>244</v>
      </c>
      <c r="T873">
        <v>17.100000000000001</v>
      </c>
      <c r="U873">
        <v>114</v>
      </c>
      <c r="V873">
        <v>25.05</v>
      </c>
      <c r="W873">
        <v>8.4599999999999995E-2</v>
      </c>
      <c r="X873">
        <v>0.37</v>
      </c>
      <c r="Y873">
        <v>3.2</v>
      </c>
      <c r="Z873">
        <v>2.0665</v>
      </c>
      <c r="AA873">
        <v>215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2.41</v>
      </c>
      <c r="AL873">
        <v>1</v>
      </c>
      <c r="AM873">
        <v>0</v>
      </c>
    </row>
    <row r="874" spans="1:39" x14ac:dyDescent="0.25">
      <c r="A874">
        <v>270</v>
      </c>
      <c r="B874">
        <v>1</v>
      </c>
      <c r="C874">
        <v>43</v>
      </c>
      <c r="D874">
        <v>1</v>
      </c>
      <c r="E874">
        <v>118</v>
      </c>
      <c r="F874">
        <v>1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7.24</v>
      </c>
      <c r="R874">
        <v>2.04</v>
      </c>
      <c r="S874">
        <v>363</v>
      </c>
      <c r="T874">
        <v>16</v>
      </c>
      <c r="U874">
        <v>132</v>
      </c>
      <c r="V874">
        <v>9</v>
      </c>
      <c r="W874">
        <v>0.09</v>
      </c>
      <c r="X874">
        <v>1.45</v>
      </c>
      <c r="Y874">
        <v>7.0444000000000004</v>
      </c>
      <c r="Z874">
        <v>2.2926000000000002</v>
      </c>
      <c r="AA874">
        <v>247</v>
      </c>
      <c r="AB874">
        <v>1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4.6100000000000003</v>
      </c>
      <c r="AL874">
        <v>2.13</v>
      </c>
      <c r="AM874">
        <v>1</v>
      </c>
    </row>
    <row r="875" spans="1:39" x14ac:dyDescent="0.25">
      <c r="A875">
        <v>171</v>
      </c>
      <c r="B875">
        <v>0</v>
      </c>
      <c r="C875">
        <v>1</v>
      </c>
      <c r="D875">
        <v>0</v>
      </c>
      <c r="E875">
        <v>118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13.1</v>
      </c>
      <c r="R875">
        <v>9.2200000000000006</v>
      </c>
      <c r="S875">
        <v>12.01</v>
      </c>
      <c r="T875">
        <v>20.5</v>
      </c>
      <c r="U875">
        <v>72.819999999999993</v>
      </c>
      <c r="V875">
        <v>45.89</v>
      </c>
      <c r="W875">
        <v>0.02</v>
      </c>
      <c r="X875">
        <v>0.42</v>
      </c>
      <c r="Y875">
        <v>19.5</v>
      </c>
      <c r="Z875">
        <v>12.7</v>
      </c>
      <c r="AA875">
        <v>219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1.76</v>
      </c>
      <c r="AL875">
        <v>0.49</v>
      </c>
      <c r="AM875">
        <v>0</v>
      </c>
    </row>
    <row r="876" spans="1:39" x14ac:dyDescent="0.25">
      <c r="A876">
        <v>302</v>
      </c>
      <c r="B876">
        <v>1</v>
      </c>
      <c r="C876">
        <v>13</v>
      </c>
      <c r="D876">
        <v>0</v>
      </c>
      <c r="E876">
        <v>60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5.6</v>
      </c>
      <c r="R876">
        <v>2.1800000000000002</v>
      </c>
      <c r="S876">
        <v>222</v>
      </c>
      <c r="T876">
        <v>17.2</v>
      </c>
      <c r="U876">
        <v>110</v>
      </c>
      <c r="V876">
        <v>29.86</v>
      </c>
      <c r="W876">
        <v>7.8700000000000006E-2</v>
      </c>
      <c r="X876">
        <v>0.27</v>
      </c>
      <c r="Y876">
        <v>4.8</v>
      </c>
      <c r="Z876">
        <v>2.6728999999999998</v>
      </c>
      <c r="AA876">
        <v>234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2.19</v>
      </c>
      <c r="AL876">
        <v>1.98</v>
      </c>
      <c r="AM876">
        <v>0</v>
      </c>
    </row>
    <row r="877" spans="1:39" x14ac:dyDescent="0.25">
      <c r="A877">
        <v>1016</v>
      </c>
      <c r="B877">
        <v>1</v>
      </c>
      <c r="C877">
        <v>55</v>
      </c>
      <c r="D877">
        <v>1</v>
      </c>
      <c r="E877">
        <v>57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5.9306999999999999</v>
      </c>
      <c r="R877">
        <v>1.6949000000000001</v>
      </c>
      <c r="S877">
        <v>283.64999999999998</v>
      </c>
      <c r="T877">
        <v>13.161</v>
      </c>
      <c r="U877">
        <v>42.28</v>
      </c>
      <c r="V877">
        <v>6.1909999999999998</v>
      </c>
      <c r="W877">
        <v>0.10639999999999999</v>
      </c>
      <c r="X877">
        <v>0.5706</v>
      </c>
      <c r="Y877">
        <v>6.03</v>
      </c>
      <c r="Z877">
        <v>1.49</v>
      </c>
      <c r="AA877">
        <v>289</v>
      </c>
      <c r="AB877">
        <v>1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3.1913999999999998</v>
      </c>
      <c r="AL877">
        <v>3.09</v>
      </c>
      <c r="AM877">
        <v>1</v>
      </c>
    </row>
    <row r="878" spans="1:39" x14ac:dyDescent="0.25">
      <c r="A878">
        <v>833</v>
      </c>
      <c r="B878">
        <v>1</v>
      </c>
      <c r="C878">
        <v>46</v>
      </c>
      <c r="D878">
        <v>1</v>
      </c>
      <c r="E878">
        <v>78</v>
      </c>
      <c r="F878">
        <v>1</v>
      </c>
      <c r="G878">
        <v>1</v>
      </c>
      <c r="H878">
        <v>1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1</v>
      </c>
      <c r="P878">
        <v>1</v>
      </c>
      <c r="Q878">
        <v>5.5559000000000003</v>
      </c>
      <c r="R878">
        <v>1.6910000000000001</v>
      </c>
      <c r="S878">
        <v>273.98</v>
      </c>
      <c r="T878">
        <v>13.55</v>
      </c>
      <c r="U878">
        <v>39.11</v>
      </c>
      <c r="V878">
        <v>0.91400000000000003</v>
      </c>
      <c r="W878">
        <v>0.49199999999999999</v>
      </c>
      <c r="X878">
        <v>0.73980000000000001</v>
      </c>
      <c r="Y878">
        <v>3.52</v>
      </c>
      <c r="Z878">
        <v>0.94989999999999997</v>
      </c>
      <c r="AA878">
        <v>199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1</v>
      </c>
      <c r="AI878">
        <v>0</v>
      </c>
      <c r="AJ878">
        <v>0</v>
      </c>
      <c r="AK878">
        <v>2.5007999999999999</v>
      </c>
      <c r="AL878">
        <v>3.74</v>
      </c>
      <c r="AM878">
        <v>0</v>
      </c>
    </row>
    <row r="879" spans="1:39" x14ac:dyDescent="0.25">
      <c r="A879">
        <v>698</v>
      </c>
      <c r="B879">
        <v>1</v>
      </c>
      <c r="C879">
        <v>32</v>
      </c>
      <c r="D879">
        <v>0</v>
      </c>
      <c r="E879">
        <v>72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0</v>
      </c>
      <c r="Q879">
        <v>3.81</v>
      </c>
      <c r="R879">
        <v>1</v>
      </c>
      <c r="S879">
        <v>257</v>
      </c>
      <c r="T879">
        <v>12.3</v>
      </c>
      <c r="U879">
        <v>16</v>
      </c>
      <c r="V879">
        <v>1.0980000000000001</v>
      </c>
      <c r="W879">
        <v>0.32850000000000001</v>
      </c>
      <c r="X879">
        <v>0.94</v>
      </c>
      <c r="Y879">
        <v>5.19</v>
      </c>
      <c r="Z879">
        <v>1.22</v>
      </c>
      <c r="AA879">
        <v>139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2.16</v>
      </c>
      <c r="AL879">
        <v>2.48</v>
      </c>
      <c r="AM879">
        <v>1</v>
      </c>
    </row>
    <row r="880" spans="1:39" x14ac:dyDescent="0.25">
      <c r="A880">
        <v>320</v>
      </c>
      <c r="B880">
        <v>1</v>
      </c>
      <c r="C880">
        <v>10</v>
      </c>
      <c r="D880">
        <v>0</v>
      </c>
      <c r="E880">
        <v>76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5.2</v>
      </c>
      <c r="R880">
        <v>1.78</v>
      </c>
      <c r="S880">
        <v>231</v>
      </c>
      <c r="T880">
        <v>16.100000000000001</v>
      </c>
      <c r="U880">
        <v>137</v>
      </c>
      <c r="V880">
        <v>21.96</v>
      </c>
      <c r="W880">
        <v>8.8099999999999998E-2</v>
      </c>
      <c r="X880">
        <v>0.4</v>
      </c>
      <c r="Y880">
        <v>4</v>
      </c>
      <c r="Z880">
        <v>2.6848000000000001</v>
      </c>
      <c r="AA880">
        <v>203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2.08</v>
      </c>
      <c r="AL880">
        <v>2</v>
      </c>
      <c r="AM880">
        <v>0</v>
      </c>
    </row>
    <row r="881" spans="1:39" x14ac:dyDescent="0.25">
      <c r="A881">
        <v>571</v>
      </c>
      <c r="B881">
        <v>0</v>
      </c>
      <c r="C881">
        <v>55</v>
      </c>
      <c r="D881">
        <v>1</v>
      </c>
      <c r="E881">
        <v>71</v>
      </c>
      <c r="F881">
        <v>0</v>
      </c>
      <c r="G881">
        <v>1</v>
      </c>
      <c r="H881">
        <v>1</v>
      </c>
      <c r="I881">
        <v>1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4.6773999999999996</v>
      </c>
      <c r="R881">
        <v>1.1944999999999999</v>
      </c>
      <c r="S881">
        <v>254.8</v>
      </c>
      <c r="T881">
        <v>10.957000000000001</v>
      </c>
      <c r="U881">
        <v>37.5</v>
      </c>
      <c r="V881">
        <v>8.2680000000000007</v>
      </c>
      <c r="W881">
        <v>0.13070000000000001</v>
      </c>
      <c r="X881">
        <v>0.43540000000000001</v>
      </c>
      <c r="Y881">
        <v>4.2389999999999999</v>
      </c>
      <c r="Z881">
        <v>2.2042000000000002</v>
      </c>
      <c r="AA881">
        <v>244</v>
      </c>
      <c r="AB881">
        <v>0</v>
      </c>
      <c r="AC881">
        <v>0</v>
      </c>
      <c r="AD881">
        <v>0</v>
      </c>
      <c r="AE881">
        <v>1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2.1326000000000001</v>
      </c>
      <c r="AL881">
        <v>2.89</v>
      </c>
      <c r="AM881">
        <v>1</v>
      </c>
    </row>
    <row r="882" spans="1:39" x14ac:dyDescent="0.25">
      <c r="A882">
        <v>926</v>
      </c>
      <c r="B882">
        <v>1</v>
      </c>
      <c r="C882">
        <v>59</v>
      </c>
      <c r="D882">
        <v>1</v>
      </c>
      <c r="E882">
        <v>120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7.08</v>
      </c>
      <c r="R882">
        <v>1.2</v>
      </c>
      <c r="S882">
        <v>169</v>
      </c>
      <c r="T882">
        <v>20.100000000000001</v>
      </c>
      <c r="U882">
        <v>42.82</v>
      </c>
      <c r="V882">
        <v>7.3559999999999999</v>
      </c>
      <c r="W882">
        <v>0.12</v>
      </c>
      <c r="X882">
        <v>0.98</v>
      </c>
      <c r="Y882">
        <v>13.86</v>
      </c>
      <c r="Z882">
        <v>1.4</v>
      </c>
      <c r="AA882">
        <v>239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5.78</v>
      </c>
      <c r="AL882">
        <v>2.48</v>
      </c>
      <c r="AM882">
        <v>1</v>
      </c>
    </row>
    <row r="883" spans="1:39" x14ac:dyDescent="0.25">
      <c r="A883">
        <v>650</v>
      </c>
      <c r="B883">
        <v>1</v>
      </c>
      <c r="C883">
        <v>10</v>
      </c>
      <c r="D883">
        <v>0</v>
      </c>
      <c r="E883">
        <v>93</v>
      </c>
      <c r="F883">
        <v>0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13.46</v>
      </c>
      <c r="R883">
        <v>22.58</v>
      </c>
      <c r="S883">
        <v>262</v>
      </c>
      <c r="T883">
        <v>17.899999999999999</v>
      </c>
      <c r="U883">
        <v>89</v>
      </c>
      <c r="V883">
        <v>21.01</v>
      </c>
      <c r="W883">
        <v>0.13</v>
      </c>
      <c r="X883">
        <v>0.62</v>
      </c>
      <c r="Y883">
        <v>5.05</v>
      </c>
      <c r="Z883">
        <v>2.9350000000000001</v>
      </c>
      <c r="AA883">
        <v>347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2</v>
      </c>
      <c r="AL883">
        <v>2.02</v>
      </c>
      <c r="AM883">
        <v>0</v>
      </c>
    </row>
    <row r="884" spans="1:39" x14ac:dyDescent="0.25">
      <c r="A884">
        <v>653</v>
      </c>
      <c r="B884">
        <v>1</v>
      </c>
      <c r="C884">
        <v>25</v>
      </c>
      <c r="D884">
        <v>0</v>
      </c>
      <c r="E884">
        <v>83</v>
      </c>
      <c r="F884">
        <v>0</v>
      </c>
      <c r="G884">
        <v>1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10.6</v>
      </c>
      <c r="R884">
        <v>29.2</v>
      </c>
      <c r="S884">
        <v>253</v>
      </c>
      <c r="T884">
        <v>16.78</v>
      </c>
      <c r="U884">
        <v>93</v>
      </c>
      <c r="V884">
        <v>24.03</v>
      </c>
      <c r="W884">
        <v>0.19</v>
      </c>
      <c r="X884">
        <v>0.15</v>
      </c>
      <c r="Y884">
        <v>5.6790000000000003</v>
      </c>
      <c r="Z884">
        <v>2.8220000000000001</v>
      </c>
      <c r="AA884">
        <v>308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2.35</v>
      </c>
      <c r="AL884">
        <v>2.08</v>
      </c>
      <c r="AM884">
        <v>0</v>
      </c>
    </row>
    <row r="885" spans="1:39" x14ac:dyDescent="0.25">
      <c r="A885">
        <v>761</v>
      </c>
      <c r="B885">
        <v>1</v>
      </c>
      <c r="C885">
        <v>30</v>
      </c>
      <c r="D885">
        <v>1</v>
      </c>
      <c r="E885">
        <v>74</v>
      </c>
      <c r="F885">
        <v>1</v>
      </c>
      <c r="G885">
        <v>1</v>
      </c>
      <c r="H885">
        <v>1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1</v>
      </c>
      <c r="P885">
        <v>1</v>
      </c>
      <c r="Q885">
        <v>5.4287999999999998</v>
      </c>
      <c r="R885">
        <v>1.8503000000000001</v>
      </c>
      <c r="S885">
        <v>245.05</v>
      </c>
      <c r="T885">
        <v>14.39</v>
      </c>
      <c r="U885">
        <v>28.19</v>
      </c>
      <c r="V885">
        <v>0.88009999999999999</v>
      </c>
      <c r="W885">
        <v>0.51400000000000001</v>
      </c>
      <c r="X885">
        <v>0.69499999999999995</v>
      </c>
      <c r="Y885">
        <v>3.87</v>
      </c>
      <c r="Z885">
        <v>0.91020000000000001</v>
      </c>
      <c r="AA885">
        <v>174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0</v>
      </c>
      <c r="AJ885">
        <v>0</v>
      </c>
      <c r="AK885">
        <v>2.875</v>
      </c>
      <c r="AL885">
        <v>3.04</v>
      </c>
      <c r="AM885">
        <v>0</v>
      </c>
    </row>
    <row r="886" spans="1:39" x14ac:dyDescent="0.25">
      <c r="A886">
        <v>361</v>
      </c>
      <c r="B886">
        <v>1</v>
      </c>
      <c r="C886">
        <v>25</v>
      </c>
      <c r="D886">
        <v>0</v>
      </c>
      <c r="E886">
        <v>80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4.5999999999999996</v>
      </c>
      <c r="R886">
        <v>1.75</v>
      </c>
      <c r="S886">
        <v>276</v>
      </c>
      <c r="T886">
        <v>20.5</v>
      </c>
      <c r="U886">
        <v>112</v>
      </c>
      <c r="V886">
        <v>27.58</v>
      </c>
      <c r="W886">
        <v>7.9100000000000004E-2</v>
      </c>
      <c r="X886">
        <v>0.15</v>
      </c>
      <c r="Y886">
        <v>3.6</v>
      </c>
      <c r="Z886">
        <v>2.6768000000000001</v>
      </c>
      <c r="AA886">
        <v>230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2.23</v>
      </c>
      <c r="AL886">
        <v>1.1100000000000001</v>
      </c>
      <c r="AM886">
        <v>0</v>
      </c>
    </row>
    <row r="887" spans="1:39" x14ac:dyDescent="0.25">
      <c r="A887">
        <v>231</v>
      </c>
      <c r="B887">
        <v>1</v>
      </c>
      <c r="C887">
        <v>43</v>
      </c>
      <c r="D887">
        <v>1</v>
      </c>
      <c r="E887">
        <v>118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7.27</v>
      </c>
      <c r="R887">
        <v>2.65</v>
      </c>
      <c r="S887">
        <v>357</v>
      </c>
      <c r="T887">
        <v>15</v>
      </c>
      <c r="U887">
        <v>170</v>
      </c>
      <c r="V887">
        <v>9.6999999999999993</v>
      </c>
      <c r="W887">
        <v>7.0000000000000007E-2</v>
      </c>
      <c r="X887">
        <v>1.4</v>
      </c>
      <c r="Y887">
        <v>7.2550999999999997</v>
      </c>
      <c r="Z887">
        <v>2.2749000000000001</v>
      </c>
      <c r="AA887">
        <v>241</v>
      </c>
      <c r="AB887">
        <v>1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4.5999999999999996</v>
      </c>
      <c r="AL887">
        <v>2.04</v>
      </c>
      <c r="AM887">
        <v>1</v>
      </c>
    </row>
    <row r="888" spans="1:39" x14ac:dyDescent="0.25">
      <c r="A888">
        <v>834</v>
      </c>
      <c r="B888">
        <v>1</v>
      </c>
      <c r="C888">
        <v>46</v>
      </c>
      <c r="D888">
        <v>1</v>
      </c>
      <c r="E888">
        <v>77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1</v>
      </c>
      <c r="P888">
        <v>1</v>
      </c>
      <c r="Q888">
        <v>5.3122999999999996</v>
      </c>
      <c r="R888">
        <v>1.8684000000000001</v>
      </c>
      <c r="S888">
        <v>288.64</v>
      </c>
      <c r="T888">
        <v>19.559999999999999</v>
      </c>
      <c r="U888">
        <v>34.17</v>
      </c>
      <c r="V888">
        <v>0.82179999999999997</v>
      </c>
      <c r="W888">
        <v>0.52569999999999995</v>
      </c>
      <c r="X888">
        <v>0.72450000000000003</v>
      </c>
      <c r="Y888">
        <v>3.97</v>
      </c>
      <c r="Z888">
        <v>0.93279999999999996</v>
      </c>
      <c r="AA888">
        <v>155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2.6153</v>
      </c>
      <c r="AL888">
        <v>3.79</v>
      </c>
      <c r="AM888">
        <v>0</v>
      </c>
    </row>
    <row r="889" spans="1:39" x14ac:dyDescent="0.25">
      <c r="A889">
        <v>115</v>
      </c>
      <c r="B889">
        <v>0</v>
      </c>
      <c r="C889">
        <v>6</v>
      </c>
      <c r="D889">
        <v>0</v>
      </c>
      <c r="E889">
        <v>101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11.61</v>
      </c>
      <c r="R889">
        <v>8.57</v>
      </c>
      <c r="S889">
        <v>11.77</v>
      </c>
      <c r="T889">
        <v>20</v>
      </c>
      <c r="U889">
        <v>77.55</v>
      </c>
      <c r="V889">
        <v>43.51</v>
      </c>
      <c r="W889">
        <v>0.03</v>
      </c>
      <c r="X889">
        <v>0.25</v>
      </c>
      <c r="Y889">
        <v>16.8</v>
      </c>
      <c r="Z889">
        <v>11.68</v>
      </c>
      <c r="AA889">
        <v>265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1.94</v>
      </c>
      <c r="AL889">
        <v>0.42</v>
      </c>
      <c r="AM889">
        <v>0</v>
      </c>
    </row>
    <row r="890" spans="1:39" x14ac:dyDescent="0.25">
      <c r="A890">
        <v>372</v>
      </c>
      <c r="B890">
        <v>1</v>
      </c>
      <c r="C890">
        <v>15</v>
      </c>
      <c r="D890">
        <v>0</v>
      </c>
      <c r="E890">
        <v>83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5.8</v>
      </c>
      <c r="R890">
        <v>2.09</v>
      </c>
      <c r="S890">
        <v>261</v>
      </c>
      <c r="T890">
        <v>16.100000000000001</v>
      </c>
      <c r="U890">
        <v>53</v>
      </c>
      <c r="V890">
        <v>28.79</v>
      </c>
      <c r="W890">
        <v>8.4699999999999998E-2</v>
      </c>
      <c r="X890">
        <v>0.15</v>
      </c>
      <c r="Y890">
        <v>4.9000000000000004</v>
      </c>
      <c r="Z890">
        <v>2.0571000000000002</v>
      </c>
      <c r="AA890">
        <v>233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2.39</v>
      </c>
      <c r="AL890">
        <v>0.95</v>
      </c>
      <c r="AM890">
        <v>0</v>
      </c>
    </row>
    <row r="891" spans="1:39" x14ac:dyDescent="0.25">
      <c r="A891">
        <v>889</v>
      </c>
      <c r="B891">
        <v>1</v>
      </c>
      <c r="C891">
        <v>46</v>
      </c>
      <c r="D891">
        <v>1</v>
      </c>
      <c r="E891">
        <v>72</v>
      </c>
      <c r="F891">
        <v>1</v>
      </c>
      <c r="G891">
        <v>1</v>
      </c>
      <c r="H891">
        <v>1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1</v>
      </c>
      <c r="P891">
        <v>1</v>
      </c>
      <c r="Q891">
        <v>4.9001999999999999</v>
      </c>
      <c r="R891">
        <v>1.9698</v>
      </c>
      <c r="S891">
        <v>246.78</v>
      </c>
      <c r="T891">
        <v>12.36</v>
      </c>
      <c r="U891">
        <v>26.53</v>
      </c>
      <c r="V891">
        <v>0.90339999999999998</v>
      </c>
      <c r="W891">
        <v>0.53480000000000005</v>
      </c>
      <c r="X891">
        <v>0.74990000000000001</v>
      </c>
      <c r="Y891">
        <v>4.07</v>
      </c>
      <c r="Z891">
        <v>0.83899999999999997</v>
      </c>
      <c r="AA891">
        <v>195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2.6295999999999999</v>
      </c>
      <c r="AL891">
        <v>4</v>
      </c>
      <c r="AM891">
        <v>0</v>
      </c>
    </row>
    <row r="892" spans="1:39" x14ac:dyDescent="0.25">
      <c r="A892">
        <v>943</v>
      </c>
      <c r="B892">
        <v>1</v>
      </c>
      <c r="C892">
        <v>47</v>
      </c>
      <c r="D892">
        <v>1</v>
      </c>
      <c r="E892">
        <v>114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7.23</v>
      </c>
      <c r="R892">
        <v>1.59</v>
      </c>
      <c r="S892">
        <v>121</v>
      </c>
      <c r="T892">
        <v>20.3</v>
      </c>
      <c r="U892">
        <v>43.17</v>
      </c>
      <c r="V892">
        <v>7.9649999999999999</v>
      </c>
      <c r="W892">
        <v>0.28000000000000003</v>
      </c>
      <c r="X892">
        <v>0.94</v>
      </c>
      <c r="Y892">
        <v>18.28</v>
      </c>
      <c r="Z892">
        <v>2.46</v>
      </c>
      <c r="AA892">
        <v>209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5.85</v>
      </c>
      <c r="AL892">
        <v>2.1</v>
      </c>
      <c r="AM892">
        <v>1</v>
      </c>
    </row>
    <row r="893" spans="1:39" x14ac:dyDescent="0.25">
      <c r="A893">
        <v>720</v>
      </c>
      <c r="B893">
        <v>0</v>
      </c>
      <c r="C893">
        <v>65</v>
      </c>
      <c r="D893">
        <v>1</v>
      </c>
      <c r="E893">
        <v>78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0</v>
      </c>
      <c r="M893">
        <v>1</v>
      </c>
      <c r="N893">
        <v>0</v>
      </c>
      <c r="O893">
        <v>0</v>
      </c>
      <c r="P893">
        <v>1</v>
      </c>
      <c r="Q893">
        <v>5.3160999999999996</v>
      </c>
      <c r="R893">
        <v>1.7490000000000001</v>
      </c>
      <c r="S893">
        <v>246.9</v>
      </c>
      <c r="T893">
        <v>13.734999999999999</v>
      </c>
      <c r="U893">
        <v>31.95</v>
      </c>
      <c r="V893">
        <v>8.0690000000000008</v>
      </c>
      <c r="W893">
        <v>0.14929999999999999</v>
      </c>
      <c r="X893">
        <v>0.75170000000000003</v>
      </c>
      <c r="Y893">
        <v>4.7699999999999996</v>
      </c>
      <c r="Z893">
        <v>0.43</v>
      </c>
      <c r="AA893">
        <v>137</v>
      </c>
      <c r="AB893">
        <v>1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2.9114</v>
      </c>
      <c r="AL893">
        <v>4.8499999999999996</v>
      </c>
      <c r="AM893">
        <v>1</v>
      </c>
    </row>
    <row r="894" spans="1:39" x14ac:dyDescent="0.25">
      <c r="A894">
        <v>741</v>
      </c>
      <c r="B894">
        <v>1</v>
      </c>
      <c r="C894">
        <v>32</v>
      </c>
      <c r="D894">
        <v>1</v>
      </c>
      <c r="E894">
        <v>68</v>
      </c>
      <c r="F894">
        <v>1</v>
      </c>
      <c r="G894">
        <v>1</v>
      </c>
      <c r="H894">
        <v>1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1</v>
      </c>
      <c r="P894">
        <v>1</v>
      </c>
      <c r="Q894">
        <v>4.9256000000000002</v>
      </c>
      <c r="R894">
        <v>1.8818999999999999</v>
      </c>
      <c r="S894">
        <v>264.18</v>
      </c>
      <c r="T894">
        <v>12.68</v>
      </c>
      <c r="U894">
        <v>29.3</v>
      </c>
      <c r="V894">
        <v>0.85019999999999996</v>
      </c>
      <c r="W894">
        <v>0.52700000000000002</v>
      </c>
      <c r="X894">
        <v>0.84670000000000001</v>
      </c>
      <c r="Y894">
        <v>3.8</v>
      </c>
      <c r="Z894">
        <v>0.91700000000000004</v>
      </c>
      <c r="AA894">
        <v>168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2.8197999999999999</v>
      </c>
      <c r="AL894">
        <v>4.32</v>
      </c>
      <c r="AM894">
        <v>0</v>
      </c>
    </row>
    <row r="895" spans="1:39" x14ac:dyDescent="0.25">
      <c r="A895">
        <v>524</v>
      </c>
      <c r="B895" s="2">
        <v>0</v>
      </c>
      <c r="C895">
        <v>41</v>
      </c>
      <c r="D895">
        <v>1</v>
      </c>
      <c r="E895">
        <v>89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4.6195000000000004</v>
      </c>
      <c r="R895">
        <v>1.3731</v>
      </c>
      <c r="S895">
        <v>248.7</v>
      </c>
      <c r="T895">
        <v>13.728999999999999</v>
      </c>
      <c r="U895">
        <v>32.520000000000003</v>
      </c>
      <c r="V895">
        <v>8.3049999999999997</v>
      </c>
      <c r="W895">
        <v>0.1542</v>
      </c>
      <c r="X895">
        <v>0.48930000000000001</v>
      </c>
      <c r="Y895">
        <v>4.6805000000000003</v>
      </c>
      <c r="Z895">
        <v>1.1192</v>
      </c>
      <c r="AA895">
        <v>191</v>
      </c>
      <c r="AB895">
        <v>0</v>
      </c>
      <c r="AC895">
        <v>0</v>
      </c>
      <c r="AD895">
        <v>0</v>
      </c>
      <c r="AE895">
        <v>1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3.4676999999999998</v>
      </c>
      <c r="AL895">
        <v>2.08</v>
      </c>
      <c r="AM895">
        <v>1</v>
      </c>
    </row>
    <row r="896" spans="1:39" x14ac:dyDescent="0.25">
      <c r="A896">
        <v>549</v>
      </c>
      <c r="B896" s="2">
        <v>0</v>
      </c>
      <c r="C896">
        <v>42</v>
      </c>
      <c r="D896">
        <v>1</v>
      </c>
      <c r="E896">
        <v>75</v>
      </c>
      <c r="F896">
        <v>0</v>
      </c>
      <c r="G896">
        <v>1</v>
      </c>
      <c r="H896">
        <v>1</v>
      </c>
      <c r="I896">
        <v>1</v>
      </c>
      <c r="J896">
        <v>0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5.3257000000000003</v>
      </c>
      <c r="R896">
        <v>1.3170999999999999</v>
      </c>
      <c r="S896">
        <v>270.3</v>
      </c>
      <c r="T896">
        <v>13.071999999999999</v>
      </c>
      <c r="U896">
        <v>32.54</v>
      </c>
      <c r="V896">
        <v>8.4169999999999998</v>
      </c>
      <c r="W896">
        <v>0.2321</v>
      </c>
      <c r="X896">
        <v>0.46489999999999998</v>
      </c>
      <c r="Y896">
        <v>4.6075999999999997</v>
      </c>
      <c r="Z896">
        <v>1.5744</v>
      </c>
      <c r="AA896">
        <v>214</v>
      </c>
      <c r="AB896">
        <v>0</v>
      </c>
      <c r="AC896">
        <v>0</v>
      </c>
      <c r="AD896">
        <v>0</v>
      </c>
      <c r="AE896">
        <v>1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2.4662000000000002</v>
      </c>
      <c r="AL896">
        <v>3.44</v>
      </c>
      <c r="AM896">
        <v>1</v>
      </c>
    </row>
    <row r="897" spans="1:39" x14ac:dyDescent="0.25">
      <c r="A897">
        <v>11</v>
      </c>
      <c r="B897" s="2">
        <v>1</v>
      </c>
      <c r="C897">
        <v>80</v>
      </c>
      <c r="D897">
        <v>1</v>
      </c>
      <c r="E897">
        <v>91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5.6</v>
      </c>
      <c r="R897">
        <v>0.79</v>
      </c>
      <c r="S897">
        <v>175</v>
      </c>
      <c r="T897">
        <v>12.923</v>
      </c>
      <c r="U897">
        <v>59.75</v>
      </c>
      <c r="V897">
        <v>60.8</v>
      </c>
      <c r="W897">
        <v>0.15</v>
      </c>
      <c r="X897">
        <v>1.6068</v>
      </c>
      <c r="Y897">
        <v>5.64</v>
      </c>
      <c r="Z897">
        <v>1.31</v>
      </c>
      <c r="AA897">
        <v>271</v>
      </c>
      <c r="AB897">
        <v>1</v>
      </c>
      <c r="AC897">
        <v>0</v>
      </c>
      <c r="AD897">
        <v>1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1</v>
      </c>
      <c r="AK897">
        <v>3.32</v>
      </c>
      <c r="AL897">
        <v>2.4700000000000002</v>
      </c>
      <c r="AM897">
        <v>1</v>
      </c>
    </row>
    <row r="898" spans="1:39" x14ac:dyDescent="0.25">
      <c r="A898">
        <v>654</v>
      </c>
      <c r="B898" s="2">
        <v>1</v>
      </c>
      <c r="C898">
        <v>7</v>
      </c>
      <c r="D898">
        <v>0</v>
      </c>
      <c r="E898">
        <v>89</v>
      </c>
      <c r="F898">
        <v>0</v>
      </c>
      <c r="G898">
        <v>1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19.18</v>
      </c>
      <c r="R898">
        <v>20.88</v>
      </c>
      <c r="S898">
        <v>215</v>
      </c>
      <c r="T898">
        <v>14.02</v>
      </c>
      <c r="U898">
        <v>93</v>
      </c>
      <c r="V898">
        <v>21.37</v>
      </c>
      <c r="W898">
        <v>0.23</v>
      </c>
      <c r="X898">
        <v>0.62</v>
      </c>
      <c r="Y898">
        <v>5.6150000000000002</v>
      </c>
      <c r="Z898">
        <v>2.1640000000000001</v>
      </c>
      <c r="AA898">
        <v>371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1.78</v>
      </c>
      <c r="AL898">
        <v>1.62</v>
      </c>
      <c r="AM898">
        <v>0</v>
      </c>
    </row>
    <row r="899" spans="1:39" x14ac:dyDescent="0.25">
      <c r="A899">
        <v>1097</v>
      </c>
      <c r="B899" s="2">
        <v>1</v>
      </c>
      <c r="C899">
        <v>69</v>
      </c>
      <c r="D899">
        <v>1</v>
      </c>
      <c r="E899">
        <v>51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5.0357000000000003</v>
      </c>
      <c r="R899">
        <v>1.2242999999999999</v>
      </c>
      <c r="S899">
        <v>228.49</v>
      </c>
      <c r="T899">
        <v>13.055</v>
      </c>
      <c r="U899">
        <v>42.21</v>
      </c>
      <c r="V899">
        <v>6.8010000000000002</v>
      </c>
      <c r="W899">
        <v>0.15820000000000001</v>
      </c>
      <c r="X899">
        <v>0.4642</v>
      </c>
      <c r="Y899">
        <v>5.5</v>
      </c>
      <c r="Z899">
        <v>1.04</v>
      </c>
      <c r="AA899">
        <v>215</v>
      </c>
      <c r="AB899">
        <v>1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3.1202000000000001</v>
      </c>
      <c r="AL899">
        <v>2.6</v>
      </c>
      <c r="AM899">
        <v>1</v>
      </c>
    </row>
    <row r="900" spans="1:39" x14ac:dyDescent="0.25">
      <c r="A900">
        <v>561</v>
      </c>
      <c r="B900" s="2">
        <v>0</v>
      </c>
      <c r="C900">
        <v>44</v>
      </c>
      <c r="D900">
        <v>1</v>
      </c>
      <c r="E900">
        <v>83</v>
      </c>
      <c r="F900">
        <v>0</v>
      </c>
      <c r="G900">
        <v>1</v>
      </c>
      <c r="H900">
        <v>1</v>
      </c>
      <c r="I900">
        <v>1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5.1006</v>
      </c>
      <c r="R900">
        <v>1.4925999999999999</v>
      </c>
      <c r="S900">
        <v>259.60000000000002</v>
      </c>
      <c r="T900">
        <v>12.943</v>
      </c>
      <c r="U900">
        <v>33.39</v>
      </c>
      <c r="V900">
        <v>8.8379999999999992</v>
      </c>
      <c r="W900">
        <v>0.22600000000000001</v>
      </c>
      <c r="X900">
        <v>0.54800000000000004</v>
      </c>
      <c r="Y900">
        <v>4.0708000000000002</v>
      </c>
      <c r="Z900">
        <v>2.5442</v>
      </c>
      <c r="AA900">
        <v>161</v>
      </c>
      <c r="AB900">
        <v>0</v>
      </c>
      <c r="AC900">
        <v>0</v>
      </c>
      <c r="AD900">
        <v>0</v>
      </c>
      <c r="AE900">
        <v>1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2.4590000000000001</v>
      </c>
      <c r="AL900">
        <v>2.0499999999999998</v>
      </c>
      <c r="AM900">
        <v>1</v>
      </c>
    </row>
    <row r="901" spans="1:39" x14ac:dyDescent="0.25">
      <c r="A901">
        <v>1076</v>
      </c>
      <c r="B901" s="2">
        <v>1</v>
      </c>
      <c r="C901">
        <v>65</v>
      </c>
      <c r="D901">
        <v>1</v>
      </c>
      <c r="E901">
        <v>56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5.8247</v>
      </c>
      <c r="R901">
        <v>1.1501999999999999</v>
      </c>
      <c r="S901">
        <v>237.04</v>
      </c>
      <c r="T901">
        <v>12.67</v>
      </c>
      <c r="U901">
        <v>43.17</v>
      </c>
      <c r="V901">
        <v>6.5410000000000004</v>
      </c>
      <c r="W901">
        <v>0.14960000000000001</v>
      </c>
      <c r="X901">
        <v>0.57879999999999998</v>
      </c>
      <c r="Y901">
        <v>5.63</v>
      </c>
      <c r="Z901">
        <v>1.41</v>
      </c>
      <c r="AA901">
        <v>244</v>
      </c>
      <c r="AB901">
        <v>1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3.1219000000000001</v>
      </c>
      <c r="AL901">
        <v>2.74</v>
      </c>
      <c r="AM901">
        <v>1</v>
      </c>
    </row>
    <row r="902" spans="1:39" x14ac:dyDescent="0.25">
      <c r="A902">
        <v>843</v>
      </c>
      <c r="B902" s="2">
        <v>1</v>
      </c>
      <c r="C902">
        <v>37</v>
      </c>
      <c r="D902">
        <v>1</v>
      </c>
      <c r="E902">
        <v>78</v>
      </c>
      <c r="F902">
        <v>1</v>
      </c>
      <c r="G902">
        <v>1</v>
      </c>
      <c r="H902">
        <v>1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1</v>
      </c>
      <c r="P902">
        <v>1</v>
      </c>
      <c r="Q902">
        <v>4.7271999999999998</v>
      </c>
      <c r="R902">
        <v>1.6623000000000001</v>
      </c>
      <c r="S902">
        <v>273.77999999999997</v>
      </c>
      <c r="T902">
        <v>14.94</v>
      </c>
      <c r="U902">
        <v>30.16</v>
      </c>
      <c r="V902">
        <v>0.92490000000000006</v>
      </c>
      <c r="W902">
        <v>0.54139999999999999</v>
      </c>
      <c r="X902">
        <v>0.79590000000000005</v>
      </c>
      <c r="Y902">
        <v>4.0199999999999996</v>
      </c>
      <c r="Z902">
        <v>0.90369999999999995</v>
      </c>
      <c r="AA902">
        <v>193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v>2.5369999999999999</v>
      </c>
      <c r="AL902">
        <v>3.78</v>
      </c>
      <c r="AM902">
        <v>0</v>
      </c>
    </row>
    <row r="903" spans="1:39" x14ac:dyDescent="0.25">
      <c r="A903">
        <v>848</v>
      </c>
      <c r="B903" s="2">
        <v>1</v>
      </c>
      <c r="C903">
        <v>49</v>
      </c>
      <c r="D903">
        <v>1</v>
      </c>
      <c r="E903">
        <v>67</v>
      </c>
      <c r="F903">
        <v>1</v>
      </c>
      <c r="G903">
        <v>1</v>
      </c>
      <c r="H903">
        <v>1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>
        <v>1</v>
      </c>
      <c r="P903">
        <v>1</v>
      </c>
      <c r="Q903">
        <v>5.0359999999999996</v>
      </c>
      <c r="R903">
        <v>1.6204000000000001</v>
      </c>
      <c r="S903">
        <v>231.32</v>
      </c>
      <c r="T903">
        <v>12.32</v>
      </c>
      <c r="U903">
        <v>35.1</v>
      </c>
      <c r="V903">
        <v>0.87760000000000005</v>
      </c>
      <c r="W903">
        <v>0.49580000000000002</v>
      </c>
      <c r="X903">
        <v>0.83860000000000001</v>
      </c>
      <c r="Y903">
        <v>3.61</v>
      </c>
      <c r="Z903">
        <v>0.94989999999999997</v>
      </c>
      <c r="AA903">
        <v>184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1</v>
      </c>
      <c r="AI903">
        <v>0</v>
      </c>
      <c r="AJ903">
        <v>0</v>
      </c>
      <c r="AK903">
        <v>2.9942000000000002</v>
      </c>
      <c r="AL903">
        <v>4.4000000000000004</v>
      </c>
      <c r="AM903">
        <v>0</v>
      </c>
    </row>
    <row r="904" spans="1:39" x14ac:dyDescent="0.25">
      <c r="A904">
        <v>625</v>
      </c>
      <c r="B904">
        <v>1</v>
      </c>
      <c r="C904">
        <v>21</v>
      </c>
      <c r="D904">
        <v>0</v>
      </c>
      <c r="E904">
        <v>105</v>
      </c>
      <c r="F904">
        <v>0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17.59</v>
      </c>
      <c r="R904">
        <v>25.58</v>
      </c>
      <c r="S904">
        <v>278</v>
      </c>
      <c r="T904">
        <v>12.21</v>
      </c>
      <c r="U904">
        <v>103</v>
      </c>
      <c r="V904">
        <v>22.26</v>
      </c>
      <c r="W904">
        <v>0.2</v>
      </c>
      <c r="X904">
        <v>0.77</v>
      </c>
      <c r="Y904">
        <v>5.8250000000000002</v>
      </c>
      <c r="Z904">
        <v>2.2770000000000001</v>
      </c>
      <c r="AA904">
        <v>315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3.09</v>
      </c>
      <c r="AL904">
        <v>1.87</v>
      </c>
      <c r="AM904">
        <v>0</v>
      </c>
    </row>
    <row r="905" spans="1:39" x14ac:dyDescent="0.25">
      <c r="A905">
        <v>614</v>
      </c>
      <c r="B905">
        <v>1</v>
      </c>
      <c r="C905">
        <v>31</v>
      </c>
      <c r="D905">
        <v>0</v>
      </c>
      <c r="E905">
        <v>89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1</v>
      </c>
      <c r="P905">
        <v>0</v>
      </c>
      <c r="Q905">
        <v>4.3</v>
      </c>
      <c r="R905">
        <v>1</v>
      </c>
      <c r="S905">
        <v>248</v>
      </c>
      <c r="T905">
        <v>12.3</v>
      </c>
      <c r="U905">
        <v>55</v>
      </c>
      <c r="V905">
        <v>0.56499999999999995</v>
      </c>
      <c r="W905">
        <v>0.25659999999999999</v>
      </c>
      <c r="X905">
        <v>0.36</v>
      </c>
      <c r="Y905">
        <v>3.17</v>
      </c>
      <c r="Z905">
        <v>1.62</v>
      </c>
      <c r="AA905">
        <v>235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2.61</v>
      </c>
      <c r="AL905">
        <v>2.7</v>
      </c>
      <c r="AM905">
        <v>1</v>
      </c>
    </row>
    <row r="906" spans="1:39" x14ac:dyDescent="0.25">
      <c r="A906">
        <v>1020</v>
      </c>
      <c r="B906">
        <v>1</v>
      </c>
      <c r="C906">
        <v>64</v>
      </c>
      <c r="D906">
        <v>1</v>
      </c>
      <c r="E906">
        <v>47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5.7085999999999997</v>
      </c>
      <c r="R906">
        <v>1.5964</v>
      </c>
      <c r="S906">
        <v>251.84</v>
      </c>
      <c r="T906">
        <v>12.692</v>
      </c>
      <c r="U906">
        <v>39.72</v>
      </c>
      <c r="V906">
        <v>6.8239999999999998</v>
      </c>
      <c r="W906">
        <v>0.111</v>
      </c>
      <c r="X906">
        <v>0.52769999999999995</v>
      </c>
      <c r="Y906">
        <v>6.43</v>
      </c>
      <c r="Z906">
        <v>1.1599999999999999</v>
      </c>
      <c r="AA906">
        <v>300</v>
      </c>
      <c r="AB906">
        <v>1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3.1025999999999998</v>
      </c>
      <c r="AL906">
        <v>2.88</v>
      </c>
      <c r="AM906">
        <v>1</v>
      </c>
    </row>
    <row r="907" spans="1:39" x14ac:dyDescent="0.25">
      <c r="A907">
        <v>13</v>
      </c>
      <c r="B907">
        <v>1</v>
      </c>
      <c r="C907">
        <v>62</v>
      </c>
      <c r="D907">
        <v>1</v>
      </c>
      <c r="E907">
        <v>89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5.0999999999999996</v>
      </c>
      <c r="R907">
        <v>0.73</v>
      </c>
      <c r="S907">
        <v>175</v>
      </c>
      <c r="T907">
        <v>11.571</v>
      </c>
      <c r="U907">
        <v>55.4</v>
      </c>
      <c r="V907">
        <v>78.48</v>
      </c>
      <c r="W907">
        <v>0.81</v>
      </c>
      <c r="X907">
        <v>1.5831999999999999</v>
      </c>
      <c r="Y907">
        <v>5.56</v>
      </c>
      <c r="Z907">
        <v>1.367</v>
      </c>
      <c r="AA907">
        <v>280</v>
      </c>
      <c r="AB907">
        <v>1</v>
      </c>
      <c r="AC907">
        <v>0</v>
      </c>
      <c r="AD907">
        <v>1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1</v>
      </c>
      <c r="AK907">
        <v>3.25</v>
      </c>
      <c r="AL907">
        <v>2.4900000000000002</v>
      </c>
      <c r="AM907">
        <v>1</v>
      </c>
    </row>
    <row r="908" spans="1:39" x14ac:dyDescent="0.25">
      <c r="A908">
        <v>578</v>
      </c>
      <c r="B908">
        <v>0</v>
      </c>
      <c r="C908">
        <v>46</v>
      </c>
      <c r="D908">
        <v>1</v>
      </c>
      <c r="E908">
        <v>71</v>
      </c>
      <c r="F908">
        <v>0</v>
      </c>
      <c r="G908">
        <v>1</v>
      </c>
      <c r="H908">
        <v>1</v>
      </c>
      <c r="I908">
        <v>1</v>
      </c>
      <c r="J908">
        <v>0</v>
      </c>
      <c r="K908">
        <v>0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4.5713999999999997</v>
      </c>
      <c r="R908">
        <v>1.9233</v>
      </c>
      <c r="S908">
        <v>233.8</v>
      </c>
      <c r="T908">
        <v>15.071</v>
      </c>
      <c r="U908">
        <v>38.04</v>
      </c>
      <c r="V908">
        <v>8.1920000000000002</v>
      </c>
      <c r="W908">
        <v>0.1827</v>
      </c>
      <c r="X908">
        <v>0.45369999999999999</v>
      </c>
      <c r="Y908">
        <v>5.2183999999999999</v>
      </c>
      <c r="Z908">
        <v>2.4866000000000001</v>
      </c>
      <c r="AA908">
        <v>278</v>
      </c>
      <c r="AB908">
        <v>0</v>
      </c>
      <c r="AC908">
        <v>0</v>
      </c>
      <c r="AD908">
        <v>0</v>
      </c>
      <c r="AE908">
        <v>1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2.9540000000000002</v>
      </c>
      <c r="AL908">
        <v>2.83</v>
      </c>
      <c r="AM908">
        <v>1</v>
      </c>
    </row>
    <row r="909" spans="1:39" x14ac:dyDescent="0.25">
      <c r="A909">
        <v>888</v>
      </c>
      <c r="B909">
        <v>1</v>
      </c>
      <c r="C909">
        <v>31</v>
      </c>
      <c r="D909">
        <v>1</v>
      </c>
      <c r="E909">
        <v>73</v>
      </c>
      <c r="F909">
        <v>1</v>
      </c>
      <c r="G909">
        <v>1</v>
      </c>
      <c r="H909">
        <v>1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1</v>
      </c>
      <c r="P909">
        <v>1</v>
      </c>
      <c r="Q909">
        <v>5.5685000000000002</v>
      </c>
      <c r="R909">
        <v>1.5122</v>
      </c>
      <c r="S909">
        <v>289.75</v>
      </c>
      <c r="T909">
        <v>11.87</v>
      </c>
      <c r="U909">
        <v>31.46</v>
      </c>
      <c r="V909">
        <v>0.91800000000000004</v>
      </c>
      <c r="W909">
        <v>0.4824</v>
      </c>
      <c r="X909">
        <v>0.84219999999999995</v>
      </c>
      <c r="Y909">
        <v>3.74</v>
      </c>
      <c r="Z909">
        <v>0.83430000000000004</v>
      </c>
      <c r="AA909">
        <v>169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0</v>
      </c>
      <c r="AJ909">
        <v>0</v>
      </c>
      <c r="AK909">
        <v>2.5396000000000001</v>
      </c>
      <c r="AL909">
        <v>3.79</v>
      </c>
      <c r="AM909">
        <v>0</v>
      </c>
    </row>
    <row r="910" spans="1:39" x14ac:dyDescent="0.25">
      <c r="A910">
        <v>484</v>
      </c>
      <c r="B910">
        <v>1</v>
      </c>
      <c r="C910">
        <v>57</v>
      </c>
      <c r="D910">
        <v>1</v>
      </c>
      <c r="E910">
        <v>89</v>
      </c>
      <c r="F910">
        <v>1</v>
      </c>
      <c r="G910">
        <v>1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3.05</v>
      </c>
      <c r="R910">
        <v>1.2</v>
      </c>
      <c r="S910">
        <v>302</v>
      </c>
      <c r="T910">
        <v>11.199</v>
      </c>
      <c r="U910">
        <v>37.700000000000003</v>
      </c>
      <c r="V910">
        <v>8.8510000000000009</v>
      </c>
      <c r="W910">
        <v>0.124</v>
      </c>
      <c r="X910">
        <v>0.51900000000000002</v>
      </c>
      <c r="Y910">
        <v>2.52</v>
      </c>
      <c r="Z910">
        <v>1.03</v>
      </c>
      <c r="AA910">
        <v>190</v>
      </c>
      <c r="AB910">
        <v>1</v>
      </c>
      <c r="AC910">
        <v>1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1.65</v>
      </c>
      <c r="AL910">
        <v>2.34</v>
      </c>
      <c r="AM910">
        <v>1</v>
      </c>
    </row>
    <row r="911" spans="1:39" x14ac:dyDescent="0.25">
      <c r="A911">
        <v>801</v>
      </c>
      <c r="B911">
        <v>1</v>
      </c>
      <c r="C911">
        <v>48</v>
      </c>
      <c r="D911">
        <v>1</v>
      </c>
      <c r="E911">
        <v>62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1</v>
      </c>
      <c r="P911">
        <v>1</v>
      </c>
      <c r="Q911">
        <v>5.5603999999999996</v>
      </c>
      <c r="R911">
        <v>1.5552999999999999</v>
      </c>
      <c r="S911">
        <v>253.83</v>
      </c>
      <c r="T911">
        <v>16.02</v>
      </c>
      <c r="U911">
        <v>40.17</v>
      </c>
      <c r="V911">
        <v>0.81399999999999995</v>
      </c>
      <c r="W911">
        <v>0.53400000000000003</v>
      </c>
      <c r="X911">
        <v>0.73060000000000003</v>
      </c>
      <c r="Y911">
        <v>3.87</v>
      </c>
      <c r="Z911">
        <v>0.84419999999999995</v>
      </c>
      <c r="AA911">
        <v>190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0</v>
      </c>
      <c r="AJ911">
        <v>0</v>
      </c>
      <c r="AK911">
        <v>2.6316999999999999</v>
      </c>
      <c r="AL911">
        <v>3.69</v>
      </c>
      <c r="AM911">
        <v>0</v>
      </c>
    </row>
    <row r="912" spans="1:39" x14ac:dyDescent="0.25">
      <c r="A912">
        <v>63</v>
      </c>
      <c r="B912">
        <v>0</v>
      </c>
      <c r="C912">
        <v>7</v>
      </c>
      <c r="D912">
        <v>0</v>
      </c>
      <c r="E912">
        <v>106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20.190000000000001</v>
      </c>
      <c r="R912">
        <v>8.07</v>
      </c>
      <c r="S912">
        <v>10.47</v>
      </c>
      <c r="T912">
        <v>19.5</v>
      </c>
      <c r="U912">
        <v>73.36</v>
      </c>
      <c r="V912">
        <v>38.24</v>
      </c>
      <c r="W912">
        <v>0.25</v>
      </c>
      <c r="X912">
        <v>0.65</v>
      </c>
      <c r="Y912">
        <v>16.100000000000001</v>
      </c>
      <c r="Z912">
        <v>11.37</v>
      </c>
      <c r="AA912">
        <v>208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2.62</v>
      </c>
      <c r="AL912">
        <v>0.21</v>
      </c>
      <c r="AM912">
        <v>0</v>
      </c>
    </row>
    <row r="913" spans="1:39" x14ac:dyDescent="0.25">
      <c r="A913">
        <v>485</v>
      </c>
      <c r="B913">
        <v>1</v>
      </c>
      <c r="C913">
        <v>45</v>
      </c>
      <c r="D913">
        <v>1</v>
      </c>
      <c r="E913">
        <v>80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4.0999999999999996</v>
      </c>
      <c r="R913">
        <v>1.26</v>
      </c>
      <c r="S913">
        <v>260</v>
      </c>
      <c r="T913">
        <v>14.048</v>
      </c>
      <c r="U913">
        <v>36.53</v>
      </c>
      <c r="V913">
        <v>8.5939999999999994</v>
      </c>
      <c r="W913">
        <v>0.121</v>
      </c>
      <c r="X913">
        <v>0.53700000000000003</v>
      </c>
      <c r="Y913">
        <v>2.29</v>
      </c>
      <c r="Z913">
        <v>1.19</v>
      </c>
      <c r="AA913">
        <v>188</v>
      </c>
      <c r="AB913">
        <v>1</v>
      </c>
      <c r="AC913">
        <v>1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1.83</v>
      </c>
      <c r="AL913">
        <v>2.64</v>
      </c>
      <c r="AM913">
        <v>1</v>
      </c>
    </row>
    <row r="914" spans="1:39" x14ac:dyDescent="0.25">
      <c r="A914">
        <v>482</v>
      </c>
      <c r="B914">
        <v>1</v>
      </c>
      <c r="C914">
        <v>53</v>
      </c>
      <c r="D914">
        <v>1</v>
      </c>
      <c r="E914">
        <v>75</v>
      </c>
      <c r="F914">
        <v>1</v>
      </c>
      <c r="G914">
        <v>1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4.25</v>
      </c>
      <c r="R914">
        <v>1.72</v>
      </c>
      <c r="S914">
        <v>216</v>
      </c>
      <c r="T914">
        <v>14.526</v>
      </c>
      <c r="U914">
        <v>32.9</v>
      </c>
      <c r="V914">
        <v>8.2010000000000005</v>
      </c>
      <c r="W914">
        <v>0.19700000000000001</v>
      </c>
      <c r="X914">
        <v>0.41</v>
      </c>
      <c r="Y914">
        <v>1.79</v>
      </c>
      <c r="Z914">
        <v>1.1100000000000001</v>
      </c>
      <c r="AA914">
        <v>157</v>
      </c>
      <c r="AB914">
        <v>1</v>
      </c>
      <c r="AC914">
        <v>1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2.42</v>
      </c>
      <c r="AL914">
        <v>3.34</v>
      </c>
      <c r="AM914">
        <v>1</v>
      </c>
    </row>
    <row r="915" spans="1:39" x14ac:dyDescent="0.25">
      <c r="A915">
        <v>934</v>
      </c>
      <c r="B915">
        <v>1</v>
      </c>
      <c r="C915">
        <v>48</v>
      </c>
      <c r="D915">
        <v>1</v>
      </c>
      <c r="E915">
        <v>93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7.49</v>
      </c>
      <c r="R915">
        <v>1.33</v>
      </c>
      <c r="S915">
        <v>150</v>
      </c>
      <c r="T915">
        <v>18.2</v>
      </c>
      <c r="U915">
        <v>39.24</v>
      </c>
      <c r="V915">
        <v>7.2080000000000002</v>
      </c>
      <c r="W915">
        <v>0.28000000000000003</v>
      </c>
      <c r="X915">
        <v>0.72</v>
      </c>
      <c r="Y915">
        <v>13.03</v>
      </c>
      <c r="Z915">
        <v>2.13</v>
      </c>
      <c r="AA915">
        <v>233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5.56</v>
      </c>
      <c r="AL915">
        <v>2.65</v>
      </c>
      <c r="AM915">
        <v>1</v>
      </c>
    </row>
    <row r="916" spans="1:39" x14ac:dyDescent="0.25">
      <c r="A916">
        <v>489</v>
      </c>
      <c r="B916">
        <v>1</v>
      </c>
      <c r="C916">
        <v>51</v>
      </c>
      <c r="D916">
        <v>1</v>
      </c>
      <c r="E916">
        <v>78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3.32</v>
      </c>
      <c r="R916">
        <v>1.21</v>
      </c>
      <c r="S916">
        <v>220</v>
      </c>
      <c r="T916">
        <v>15.917</v>
      </c>
      <c r="U916">
        <v>33.619999999999997</v>
      </c>
      <c r="V916">
        <v>8.4480000000000004</v>
      </c>
      <c r="W916">
        <v>0.16</v>
      </c>
      <c r="X916">
        <v>0.50700000000000001</v>
      </c>
      <c r="Y916">
        <v>1.58</v>
      </c>
      <c r="Z916">
        <v>0.65</v>
      </c>
      <c r="AA916">
        <v>196</v>
      </c>
      <c r="AB916">
        <v>1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2.2200000000000002</v>
      </c>
      <c r="AL916">
        <v>2.93</v>
      </c>
      <c r="AM916">
        <v>1</v>
      </c>
    </row>
    <row r="917" spans="1:39" x14ac:dyDescent="0.25">
      <c r="A917">
        <v>941</v>
      </c>
      <c r="B917">
        <v>1</v>
      </c>
      <c r="C917">
        <v>58</v>
      </c>
      <c r="D917">
        <v>1</v>
      </c>
      <c r="E917">
        <v>107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7.43</v>
      </c>
      <c r="R917">
        <v>1.74</v>
      </c>
      <c r="S917">
        <v>180</v>
      </c>
      <c r="T917">
        <v>12.8</v>
      </c>
      <c r="U917">
        <v>39.79</v>
      </c>
      <c r="V917">
        <v>7.5380000000000003</v>
      </c>
      <c r="W917">
        <v>0.77</v>
      </c>
      <c r="X917">
        <v>1.04</v>
      </c>
      <c r="Y917">
        <v>14.93</v>
      </c>
      <c r="Z917">
        <v>2.2400000000000002</v>
      </c>
      <c r="AA917">
        <v>299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5.97</v>
      </c>
      <c r="AL917">
        <v>2.56</v>
      </c>
      <c r="AM917">
        <v>1</v>
      </c>
    </row>
    <row r="918" spans="1:39" x14ac:dyDescent="0.25">
      <c r="A918">
        <v>396</v>
      </c>
      <c r="B918">
        <v>0</v>
      </c>
      <c r="C918">
        <v>61</v>
      </c>
      <c r="D918">
        <v>1</v>
      </c>
      <c r="E918">
        <v>75</v>
      </c>
      <c r="F918">
        <v>0</v>
      </c>
      <c r="G918">
        <v>1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v>4.09</v>
      </c>
      <c r="R918">
        <v>2.79</v>
      </c>
      <c r="S918">
        <v>393</v>
      </c>
      <c r="T918">
        <v>13.27</v>
      </c>
      <c r="U918">
        <v>43.84</v>
      </c>
      <c r="V918">
        <v>8.907</v>
      </c>
      <c r="W918">
        <v>0.02</v>
      </c>
      <c r="X918">
        <v>1.82</v>
      </c>
      <c r="Y918">
        <v>3.98</v>
      </c>
      <c r="Z918">
        <v>2.17</v>
      </c>
      <c r="AA918">
        <v>217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3.04</v>
      </c>
      <c r="AL918">
        <v>1.17</v>
      </c>
      <c r="AM918">
        <v>1</v>
      </c>
    </row>
    <row r="919" spans="1:39" x14ac:dyDescent="0.25">
      <c r="A919">
        <v>791</v>
      </c>
      <c r="B919">
        <v>1</v>
      </c>
      <c r="C919">
        <v>32</v>
      </c>
      <c r="D919">
        <v>1</v>
      </c>
      <c r="E919">
        <v>79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1</v>
      </c>
      <c r="P919">
        <v>1</v>
      </c>
      <c r="Q919">
        <v>4.9672999999999998</v>
      </c>
      <c r="R919">
        <v>1.5722</v>
      </c>
      <c r="S919">
        <v>293.61</v>
      </c>
      <c r="T919">
        <v>15.25</v>
      </c>
      <c r="U919">
        <v>38.33</v>
      </c>
      <c r="V919">
        <v>0.93679999999999997</v>
      </c>
      <c r="W919">
        <v>0.49890000000000001</v>
      </c>
      <c r="X919">
        <v>0.80520000000000003</v>
      </c>
      <c r="Y919">
        <v>4.13</v>
      </c>
      <c r="Z919">
        <v>0.9486</v>
      </c>
      <c r="AA919">
        <v>190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0</v>
      </c>
      <c r="AJ919">
        <v>0</v>
      </c>
      <c r="AK919">
        <v>2.6480000000000001</v>
      </c>
      <c r="AL919">
        <v>3.59</v>
      </c>
      <c r="AM919">
        <v>0</v>
      </c>
    </row>
    <row r="920" spans="1:39" x14ac:dyDescent="0.25">
      <c r="A920">
        <v>613</v>
      </c>
      <c r="B920">
        <v>1</v>
      </c>
      <c r="C920">
        <v>31</v>
      </c>
      <c r="D920">
        <v>0</v>
      </c>
      <c r="E920">
        <v>72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3.52</v>
      </c>
      <c r="R920">
        <v>1</v>
      </c>
      <c r="S920">
        <v>235</v>
      </c>
      <c r="T920">
        <v>12.3</v>
      </c>
      <c r="U920">
        <v>42</v>
      </c>
      <c r="V920">
        <v>1.0629999999999999</v>
      </c>
      <c r="W920">
        <v>0.24360000000000001</v>
      </c>
      <c r="X920">
        <v>0.47</v>
      </c>
      <c r="Y920">
        <v>6.34</v>
      </c>
      <c r="Z920">
        <v>1.8</v>
      </c>
      <c r="AA920">
        <v>207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1.93</v>
      </c>
      <c r="AL920">
        <v>2.72</v>
      </c>
      <c r="AM920">
        <v>1</v>
      </c>
    </row>
    <row r="921" spans="1:39" x14ac:dyDescent="0.25">
      <c r="A921">
        <v>712</v>
      </c>
      <c r="B921">
        <v>0</v>
      </c>
      <c r="C921">
        <v>57</v>
      </c>
      <c r="D921">
        <v>1</v>
      </c>
      <c r="E921">
        <v>88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0</v>
      </c>
      <c r="M921">
        <v>1</v>
      </c>
      <c r="N921">
        <v>0</v>
      </c>
      <c r="O921">
        <v>0</v>
      </c>
      <c r="P921">
        <v>1</v>
      </c>
      <c r="Q921">
        <v>5.4370000000000003</v>
      </c>
      <c r="R921">
        <v>1.23</v>
      </c>
      <c r="S921">
        <v>230.03</v>
      </c>
      <c r="T921">
        <v>12.832000000000001</v>
      </c>
      <c r="U921">
        <v>30.63</v>
      </c>
      <c r="V921">
        <v>8.2059999999999995</v>
      </c>
      <c r="W921">
        <v>0.14169999999999999</v>
      </c>
      <c r="X921">
        <v>0.66279999999999994</v>
      </c>
      <c r="Y921">
        <v>4.66</v>
      </c>
      <c r="Z921">
        <v>0.32</v>
      </c>
      <c r="AA921">
        <v>192</v>
      </c>
      <c r="AB921">
        <v>1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2.6777000000000002</v>
      </c>
      <c r="AL921">
        <v>4.4800000000000004</v>
      </c>
      <c r="AM921">
        <v>1</v>
      </c>
    </row>
    <row r="922" spans="1:39" x14ac:dyDescent="0.25">
      <c r="A922">
        <v>690</v>
      </c>
      <c r="B922">
        <v>1</v>
      </c>
      <c r="C922">
        <v>4</v>
      </c>
      <c r="D922">
        <v>0</v>
      </c>
      <c r="E922">
        <v>102</v>
      </c>
      <c r="F922">
        <v>0</v>
      </c>
      <c r="G922">
        <v>1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13.74</v>
      </c>
      <c r="R922">
        <v>20.84</v>
      </c>
      <c r="S922">
        <v>314</v>
      </c>
      <c r="T922">
        <v>12.57</v>
      </c>
      <c r="U922">
        <v>94</v>
      </c>
      <c r="V922">
        <v>20.75</v>
      </c>
      <c r="W922">
        <v>0.13</v>
      </c>
      <c r="X922">
        <v>0.39</v>
      </c>
      <c r="Y922">
        <v>5.1660000000000004</v>
      </c>
      <c r="Z922">
        <v>2.6030000000000002</v>
      </c>
      <c r="AA922">
        <v>320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2.75</v>
      </c>
      <c r="AL922">
        <v>2.2400000000000002</v>
      </c>
      <c r="AM922">
        <v>0</v>
      </c>
    </row>
    <row r="923" spans="1:39" x14ac:dyDescent="0.25">
      <c r="A923">
        <v>287</v>
      </c>
      <c r="B923">
        <v>1</v>
      </c>
      <c r="C923">
        <v>37</v>
      </c>
      <c r="D923">
        <v>1</v>
      </c>
      <c r="E923">
        <v>95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7.51</v>
      </c>
      <c r="R923">
        <v>2.76</v>
      </c>
      <c r="S923">
        <v>375</v>
      </c>
      <c r="T923">
        <v>19</v>
      </c>
      <c r="U923">
        <v>151</v>
      </c>
      <c r="V923">
        <v>9.1</v>
      </c>
      <c r="W923">
        <v>0.06</v>
      </c>
      <c r="X923">
        <v>1.42</v>
      </c>
      <c r="Y923">
        <v>7.3476999999999997</v>
      </c>
      <c r="Z923">
        <v>2.1692</v>
      </c>
      <c r="AA923">
        <v>231</v>
      </c>
      <c r="AB923">
        <v>1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4.9800000000000004</v>
      </c>
      <c r="AL923">
        <v>1.87</v>
      </c>
      <c r="AM923">
        <v>1</v>
      </c>
    </row>
    <row r="924" spans="1:39" x14ac:dyDescent="0.25">
      <c r="A924">
        <v>118</v>
      </c>
      <c r="B924">
        <v>0</v>
      </c>
      <c r="C924">
        <v>9</v>
      </c>
      <c r="D924">
        <v>0</v>
      </c>
      <c r="E924">
        <v>114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19.5</v>
      </c>
      <c r="R924">
        <v>7.94</v>
      </c>
      <c r="S924">
        <v>10.99</v>
      </c>
      <c r="T924">
        <v>20</v>
      </c>
      <c r="U924">
        <v>76.5</v>
      </c>
      <c r="V924">
        <v>40.86</v>
      </c>
      <c r="W924">
        <v>0.09</v>
      </c>
      <c r="X924">
        <v>0.85</v>
      </c>
      <c r="Y924">
        <v>12.7</v>
      </c>
      <c r="Z924">
        <v>12.62</v>
      </c>
      <c r="AA924">
        <v>243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2.42</v>
      </c>
      <c r="AL924">
        <v>0.56000000000000005</v>
      </c>
      <c r="AM924">
        <v>0</v>
      </c>
    </row>
    <row r="925" spans="1:39" x14ac:dyDescent="0.25">
      <c r="A925">
        <v>560</v>
      </c>
      <c r="B925">
        <v>0</v>
      </c>
      <c r="C925">
        <v>51</v>
      </c>
      <c r="D925">
        <v>1</v>
      </c>
      <c r="E925">
        <v>71</v>
      </c>
      <c r="F925">
        <v>0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5.3288000000000002</v>
      </c>
      <c r="R925">
        <v>1.3399000000000001</v>
      </c>
      <c r="S925">
        <v>226.9</v>
      </c>
      <c r="T925">
        <v>14.724</v>
      </c>
      <c r="U925">
        <v>34.729999999999997</v>
      </c>
      <c r="V925">
        <v>8.7919999999999998</v>
      </c>
      <c r="W925">
        <v>0.16600000000000001</v>
      </c>
      <c r="X925">
        <v>0.49780000000000002</v>
      </c>
      <c r="Y925">
        <v>4.3442999999999996</v>
      </c>
      <c r="Z925">
        <v>1.5482</v>
      </c>
      <c r="AA925">
        <v>197</v>
      </c>
      <c r="AB925">
        <v>0</v>
      </c>
      <c r="AC925">
        <v>0</v>
      </c>
      <c r="AD925">
        <v>0</v>
      </c>
      <c r="AE925">
        <v>1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2.8628999999999998</v>
      </c>
      <c r="AL925">
        <v>2.06</v>
      </c>
      <c r="AM925">
        <v>1</v>
      </c>
    </row>
    <row r="926" spans="1:39" x14ac:dyDescent="0.25">
      <c r="A926">
        <v>293</v>
      </c>
      <c r="B926">
        <v>1</v>
      </c>
      <c r="C926">
        <v>36</v>
      </c>
      <c r="D926">
        <v>1</v>
      </c>
      <c r="E926">
        <v>118</v>
      </c>
      <c r="F926">
        <v>1</v>
      </c>
      <c r="G926">
        <v>1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7.91</v>
      </c>
      <c r="R926">
        <v>2.0099999999999998</v>
      </c>
      <c r="S926">
        <v>316</v>
      </c>
      <c r="T926">
        <v>15</v>
      </c>
      <c r="U926">
        <v>168</v>
      </c>
      <c r="V926">
        <v>9.1999999999999993</v>
      </c>
      <c r="W926">
        <v>7.0000000000000007E-2</v>
      </c>
      <c r="X926">
        <v>1.21</v>
      </c>
      <c r="Y926">
        <v>7.2282000000000002</v>
      </c>
      <c r="Z926">
        <v>2.4584000000000001</v>
      </c>
      <c r="AA926">
        <v>245</v>
      </c>
      <c r="AB926">
        <v>1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4.74</v>
      </c>
      <c r="AL926">
        <v>1.89</v>
      </c>
      <c r="AM926">
        <v>1</v>
      </c>
    </row>
    <row r="927" spans="1:39" x14ac:dyDescent="0.25">
      <c r="A927">
        <v>752</v>
      </c>
      <c r="B927">
        <v>1</v>
      </c>
      <c r="C927">
        <v>48</v>
      </c>
      <c r="D927">
        <v>1</v>
      </c>
      <c r="E927">
        <v>76</v>
      </c>
      <c r="F927">
        <v>1</v>
      </c>
      <c r="G927">
        <v>1</v>
      </c>
      <c r="H927">
        <v>1</v>
      </c>
      <c r="I927">
        <v>0</v>
      </c>
      <c r="J927">
        <v>0</v>
      </c>
      <c r="K927">
        <v>0</v>
      </c>
      <c r="L927">
        <v>1</v>
      </c>
      <c r="M927">
        <v>0</v>
      </c>
      <c r="N927">
        <v>0</v>
      </c>
      <c r="O927">
        <v>1</v>
      </c>
      <c r="P927">
        <v>1</v>
      </c>
      <c r="Q927">
        <v>5.4459999999999997</v>
      </c>
      <c r="R927">
        <v>1.9215</v>
      </c>
      <c r="S927">
        <v>283.74</v>
      </c>
      <c r="T927">
        <v>15.4</v>
      </c>
      <c r="U927">
        <v>39.43</v>
      </c>
      <c r="V927">
        <v>0.87319999999999998</v>
      </c>
      <c r="W927">
        <v>0.53210000000000002</v>
      </c>
      <c r="X927">
        <v>0.69669999999999999</v>
      </c>
      <c r="Y927">
        <v>3.51</v>
      </c>
      <c r="Z927">
        <v>0.8095</v>
      </c>
      <c r="AA927">
        <v>194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0</v>
      </c>
      <c r="AJ927">
        <v>0</v>
      </c>
      <c r="AK927">
        <v>2.5310999999999999</v>
      </c>
      <c r="AL927">
        <v>4.21</v>
      </c>
      <c r="AM927">
        <v>0</v>
      </c>
    </row>
    <row r="928" spans="1:39" x14ac:dyDescent="0.25">
      <c r="A928">
        <v>511</v>
      </c>
      <c r="B928">
        <v>0</v>
      </c>
      <c r="C928">
        <v>54</v>
      </c>
      <c r="D928">
        <v>1</v>
      </c>
      <c r="E928">
        <v>74</v>
      </c>
      <c r="F928">
        <v>0</v>
      </c>
      <c r="G928">
        <v>1</v>
      </c>
      <c r="H928">
        <v>1</v>
      </c>
      <c r="I928">
        <v>1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4.9029999999999996</v>
      </c>
      <c r="R928">
        <v>1.0693999999999999</v>
      </c>
      <c r="S928">
        <v>206.3</v>
      </c>
      <c r="T928">
        <v>10.458</v>
      </c>
      <c r="U928">
        <v>32.4</v>
      </c>
      <c r="V928">
        <v>8.8309999999999995</v>
      </c>
      <c r="W928">
        <v>0.13780000000000001</v>
      </c>
      <c r="X928">
        <v>0.4703</v>
      </c>
      <c r="Y928">
        <v>4.7300000000000004</v>
      </c>
      <c r="Z928">
        <v>2.0912000000000002</v>
      </c>
      <c r="AA928">
        <v>166</v>
      </c>
      <c r="AB928">
        <v>0</v>
      </c>
      <c r="AC928">
        <v>0</v>
      </c>
      <c r="AD928">
        <v>0</v>
      </c>
      <c r="AE928">
        <v>1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2.6815000000000002</v>
      </c>
      <c r="AL928">
        <v>3.03</v>
      </c>
      <c r="AM928">
        <v>1</v>
      </c>
    </row>
    <row r="929" spans="1:39" x14ac:dyDescent="0.25">
      <c r="A929">
        <v>608</v>
      </c>
      <c r="B929">
        <v>1</v>
      </c>
      <c r="C929">
        <v>40</v>
      </c>
      <c r="D929">
        <v>0</v>
      </c>
      <c r="E929">
        <v>90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0</v>
      </c>
      <c r="Q929">
        <v>4.1900000000000004</v>
      </c>
      <c r="R929">
        <v>1</v>
      </c>
      <c r="S929">
        <v>239</v>
      </c>
      <c r="T929">
        <v>12.3</v>
      </c>
      <c r="U929">
        <v>19</v>
      </c>
      <c r="V929">
        <v>0.86199999999999999</v>
      </c>
      <c r="W929">
        <v>0.35449999999999998</v>
      </c>
      <c r="X929">
        <v>0.36</v>
      </c>
      <c r="Y929">
        <v>6.21</v>
      </c>
      <c r="Z929">
        <v>0.91</v>
      </c>
      <c r="AA929">
        <v>166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2.25</v>
      </c>
      <c r="AL929">
        <v>2.37</v>
      </c>
      <c r="AM929">
        <v>1</v>
      </c>
    </row>
    <row r="930" spans="1:39" x14ac:dyDescent="0.25">
      <c r="A930">
        <v>370</v>
      </c>
      <c r="B930">
        <v>1</v>
      </c>
      <c r="C930">
        <v>25</v>
      </c>
      <c r="D930">
        <v>0</v>
      </c>
      <c r="E930">
        <v>78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5.7</v>
      </c>
      <c r="R930">
        <v>1.77</v>
      </c>
      <c r="S930">
        <v>261</v>
      </c>
      <c r="T930">
        <v>13.2</v>
      </c>
      <c r="U930">
        <v>76</v>
      </c>
      <c r="V930">
        <v>27.76</v>
      </c>
      <c r="W930">
        <v>7.9899999999999999E-2</v>
      </c>
      <c r="X930">
        <v>0.4</v>
      </c>
      <c r="Y930">
        <v>2.7</v>
      </c>
      <c r="Z930">
        <v>2.0409000000000002</v>
      </c>
      <c r="AA930">
        <v>240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2.3199999999999998</v>
      </c>
      <c r="AL930">
        <v>1.2</v>
      </c>
      <c r="AM930">
        <v>0</v>
      </c>
    </row>
    <row r="931" spans="1:39" x14ac:dyDescent="0.25">
      <c r="A931">
        <v>639</v>
      </c>
      <c r="B931">
        <v>1</v>
      </c>
      <c r="C931">
        <v>12</v>
      </c>
      <c r="D931">
        <v>0</v>
      </c>
      <c r="E931">
        <v>116</v>
      </c>
      <c r="F931">
        <v>0</v>
      </c>
      <c r="G931">
        <v>1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18.2</v>
      </c>
      <c r="R931">
        <v>29.42</v>
      </c>
      <c r="S931">
        <v>293</v>
      </c>
      <c r="T931">
        <v>11.13</v>
      </c>
      <c r="U931">
        <v>113</v>
      </c>
      <c r="V931">
        <v>24.46</v>
      </c>
      <c r="W931">
        <v>0.13</v>
      </c>
      <c r="X931">
        <v>0.22</v>
      </c>
      <c r="Y931">
        <v>5.4930000000000003</v>
      </c>
      <c r="Z931">
        <v>2.944</v>
      </c>
      <c r="AA931">
        <v>306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1.88</v>
      </c>
      <c r="AL931">
        <v>2.09</v>
      </c>
      <c r="AM931">
        <v>0</v>
      </c>
    </row>
    <row r="932" spans="1:39" x14ac:dyDescent="0.25">
      <c r="A932">
        <v>66</v>
      </c>
      <c r="B932">
        <v>0</v>
      </c>
      <c r="C932">
        <v>7</v>
      </c>
      <c r="D932">
        <v>0</v>
      </c>
      <c r="E932">
        <v>118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19.03</v>
      </c>
      <c r="R932">
        <v>8.4700000000000006</v>
      </c>
      <c r="S932">
        <v>11.63</v>
      </c>
      <c r="T932">
        <v>11.2</v>
      </c>
      <c r="U932">
        <v>79.680000000000007</v>
      </c>
      <c r="V932">
        <v>45.99</v>
      </c>
      <c r="W932">
        <v>0.1</v>
      </c>
      <c r="X932">
        <v>0.48</v>
      </c>
      <c r="Y932">
        <v>14</v>
      </c>
      <c r="Z932">
        <v>12.87</v>
      </c>
      <c r="AA932">
        <v>251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2.48</v>
      </c>
      <c r="AL932">
        <v>0.08</v>
      </c>
      <c r="AM932">
        <v>0</v>
      </c>
    </row>
    <row r="933" spans="1:39" x14ac:dyDescent="0.25">
      <c r="A933">
        <v>75</v>
      </c>
      <c r="B933">
        <v>0</v>
      </c>
      <c r="C933">
        <v>6</v>
      </c>
      <c r="D933">
        <v>0</v>
      </c>
      <c r="E933">
        <v>117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11.22</v>
      </c>
      <c r="R933">
        <v>8.35</v>
      </c>
      <c r="S933">
        <v>11.67</v>
      </c>
      <c r="T933">
        <v>13.5</v>
      </c>
      <c r="U933">
        <v>80.239999999999995</v>
      </c>
      <c r="V933">
        <v>38.36</v>
      </c>
      <c r="W933">
        <v>0.09</v>
      </c>
      <c r="X933">
        <v>0.48</v>
      </c>
      <c r="Y933">
        <v>12.8</v>
      </c>
      <c r="Z933">
        <v>13.78</v>
      </c>
      <c r="AA933">
        <v>277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2.73</v>
      </c>
      <c r="AL933">
        <v>0.82</v>
      </c>
      <c r="AM933">
        <v>0</v>
      </c>
    </row>
    <row r="934" spans="1:39" x14ac:dyDescent="0.25">
      <c r="A934">
        <v>652</v>
      </c>
      <c r="B934">
        <v>1</v>
      </c>
      <c r="C934">
        <v>10</v>
      </c>
      <c r="D934">
        <v>0</v>
      </c>
      <c r="E934">
        <v>85</v>
      </c>
      <c r="F934">
        <v>0</v>
      </c>
      <c r="G934">
        <v>1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15.06</v>
      </c>
      <c r="R934">
        <v>21.06</v>
      </c>
      <c r="S934">
        <v>308</v>
      </c>
      <c r="T934">
        <v>12.38</v>
      </c>
      <c r="U934">
        <v>89</v>
      </c>
      <c r="V934">
        <v>24.71</v>
      </c>
      <c r="W934">
        <v>0.23</v>
      </c>
      <c r="X934">
        <v>0.45</v>
      </c>
      <c r="Y934">
        <v>5.7460000000000004</v>
      </c>
      <c r="Z934">
        <v>2.734</v>
      </c>
      <c r="AA934">
        <v>377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2.36</v>
      </c>
      <c r="AL934">
        <v>2.09</v>
      </c>
      <c r="AM934">
        <v>0</v>
      </c>
    </row>
    <row r="935" spans="1:39" x14ac:dyDescent="0.25">
      <c r="A935">
        <v>604</v>
      </c>
      <c r="B935">
        <v>1</v>
      </c>
      <c r="C935">
        <v>31</v>
      </c>
      <c r="D935">
        <v>0</v>
      </c>
      <c r="E935">
        <v>81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0</v>
      </c>
      <c r="Q935">
        <v>4.05</v>
      </c>
      <c r="R935">
        <v>1</v>
      </c>
      <c r="S935">
        <v>264</v>
      </c>
      <c r="T935">
        <v>12.3</v>
      </c>
      <c r="U935">
        <v>41</v>
      </c>
      <c r="V935">
        <v>0.88700000000000001</v>
      </c>
      <c r="W935">
        <v>0.34560000000000002</v>
      </c>
      <c r="X935">
        <v>0.95</v>
      </c>
      <c r="Y935">
        <v>5.1100000000000003</v>
      </c>
      <c r="Z935">
        <v>1.3</v>
      </c>
      <c r="AA935">
        <v>227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1.44</v>
      </c>
      <c r="AL935">
        <v>2.16</v>
      </c>
      <c r="AM935">
        <v>1</v>
      </c>
    </row>
    <row r="936" spans="1:39" x14ac:dyDescent="0.25">
      <c r="A936">
        <v>1065</v>
      </c>
      <c r="B936">
        <v>1</v>
      </c>
      <c r="C936">
        <v>12</v>
      </c>
      <c r="D936">
        <v>0</v>
      </c>
      <c r="E936">
        <v>95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8.1999999999999993</v>
      </c>
      <c r="R936">
        <v>1.8</v>
      </c>
      <c r="S936">
        <v>233</v>
      </c>
      <c r="T936">
        <v>17.62</v>
      </c>
      <c r="U936">
        <v>177</v>
      </c>
      <c r="V936">
        <v>1</v>
      </c>
      <c r="W936">
        <v>0.78</v>
      </c>
      <c r="X936">
        <v>0.51759999999999995</v>
      </c>
      <c r="Y936">
        <v>6.8882000000000003</v>
      </c>
      <c r="Z936">
        <v>1.4132</v>
      </c>
      <c r="AA936">
        <v>200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7.34</v>
      </c>
      <c r="AL936">
        <v>4.34</v>
      </c>
      <c r="AM936">
        <v>0</v>
      </c>
    </row>
    <row r="937" spans="1:39" x14ac:dyDescent="0.25">
      <c r="A937">
        <v>831</v>
      </c>
      <c r="B937">
        <v>1</v>
      </c>
      <c r="C937">
        <v>33</v>
      </c>
      <c r="D937">
        <v>1</v>
      </c>
      <c r="E937">
        <v>75</v>
      </c>
      <c r="F937">
        <v>1</v>
      </c>
      <c r="G937">
        <v>1</v>
      </c>
      <c r="H937">
        <v>1</v>
      </c>
      <c r="I937">
        <v>0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1</v>
      </c>
      <c r="P937">
        <v>1</v>
      </c>
      <c r="Q937">
        <v>5.5631000000000004</v>
      </c>
      <c r="R937">
        <v>1.7428999999999999</v>
      </c>
      <c r="S937">
        <v>289.97000000000003</v>
      </c>
      <c r="T937">
        <v>16.75</v>
      </c>
      <c r="U937">
        <v>31.05</v>
      </c>
      <c r="V937">
        <v>0.88290000000000002</v>
      </c>
      <c r="W937">
        <v>0.4829</v>
      </c>
      <c r="X937">
        <v>0.74199999999999999</v>
      </c>
      <c r="Y937">
        <v>3.57</v>
      </c>
      <c r="Z937">
        <v>0.88670000000000004</v>
      </c>
      <c r="AA937">
        <v>198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0</v>
      </c>
      <c r="AK937">
        <v>2.6341000000000001</v>
      </c>
      <c r="AL937">
        <v>3.53</v>
      </c>
      <c r="AM937">
        <v>0</v>
      </c>
    </row>
    <row r="938" spans="1:39" x14ac:dyDescent="0.25">
      <c r="A938">
        <v>993</v>
      </c>
      <c r="B938">
        <v>1</v>
      </c>
      <c r="C938">
        <v>49</v>
      </c>
      <c r="D938">
        <v>1</v>
      </c>
      <c r="E938">
        <v>114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7.06</v>
      </c>
      <c r="R938">
        <v>1.51</v>
      </c>
      <c r="S938">
        <v>172</v>
      </c>
      <c r="T938">
        <v>12</v>
      </c>
      <c r="U938">
        <v>44.27</v>
      </c>
      <c r="V938">
        <v>7.0570000000000004</v>
      </c>
      <c r="W938">
        <v>0.44</v>
      </c>
      <c r="X938">
        <v>0.97</v>
      </c>
      <c r="Y938">
        <v>12.57</v>
      </c>
      <c r="Z938">
        <v>2.38</v>
      </c>
      <c r="AA938">
        <v>234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5.83</v>
      </c>
      <c r="AL938">
        <v>2.12</v>
      </c>
      <c r="AM938">
        <v>1</v>
      </c>
    </row>
    <row r="939" spans="1:39" x14ac:dyDescent="0.25">
      <c r="A939">
        <v>119</v>
      </c>
      <c r="B939">
        <v>0</v>
      </c>
      <c r="C939">
        <v>4</v>
      </c>
      <c r="D939">
        <v>0</v>
      </c>
      <c r="E939">
        <v>100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16.2</v>
      </c>
      <c r="R939">
        <v>7.91</v>
      </c>
      <c r="S939">
        <v>10.97</v>
      </c>
      <c r="T939">
        <v>16.899999999999999</v>
      </c>
      <c r="U939">
        <v>77.849999999999994</v>
      </c>
      <c r="V939">
        <v>38.89</v>
      </c>
      <c r="W939">
        <v>7.0000000000000007E-2</v>
      </c>
      <c r="X939">
        <v>0.57999999999999996</v>
      </c>
      <c r="Y939">
        <v>16.7</v>
      </c>
      <c r="Z939">
        <v>10.130000000000001</v>
      </c>
      <c r="AA939">
        <v>222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2.63</v>
      </c>
      <c r="AL939">
        <v>0.33</v>
      </c>
      <c r="AM939">
        <v>0</v>
      </c>
    </row>
    <row r="940" spans="1:39" x14ac:dyDescent="0.25">
      <c r="A940">
        <v>200</v>
      </c>
      <c r="B940">
        <v>1</v>
      </c>
      <c r="C940">
        <v>50</v>
      </c>
      <c r="D940">
        <v>0</v>
      </c>
      <c r="E940">
        <v>94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7.9</v>
      </c>
      <c r="R940">
        <v>1.55</v>
      </c>
      <c r="S940">
        <v>206</v>
      </c>
      <c r="T940">
        <v>4.9000000000000004</v>
      </c>
      <c r="U940">
        <v>76</v>
      </c>
      <c r="V940">
        <v>15.3</v>
      </c>
      <c r="W940">
        <v>0.28999999999999998</v>
      </c>
      <c r="X940">
        <v>0.91</v>
      </c>
      <c r="Y940">
        <v>4.46</v>
      </c>
      <c r="Z940">
        <v>1.1000000000000001</v>
      </c>
      <c r="AA940">
        <v>165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4.97</v>
      </c>
      <c r="AL940">
        <v>4.59</v>
      </c>
      <c r="AM940">
        <v>1</v>
      </c>
    </row>
    <row r="941" spans="1:39" x14ac:dyDescent="0.25">
      <c r="A941">
        <v>5</v>
      </c>
      <c r="B941">
        <v>1</v>
      </c>
      <c r="C941">
        <v>76</v>
      </c>
      <c r="D941">
        <v>1</v>
      </c>
      <c r="E941">
        <v>85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4.8</v>
      </c>
      <c r="R941">
        <v>0.6</v>
      </c>
      <c r="S941">
        <v>171</v>
      </c>
      <c r="T941">
        <v>12.992000000000001</v>
      </c>
      <c r="U941">
        <v>57.06</v>
      </c>
      <c r="V941">
        <v>61.6</v>
      </c>
      <c r="W941">
        <v>0.28999999999999998</v>
      </c>
      <c r="X941">
        <v>1.2064999999999999</v>
      </c>
      <c r="Y941">
        <v>5.4</v>
      </c>
      <c r="Z941">
        <v>1.347</v>
      </c>
      <c r="AA941">
        <v>268</v>
      </c>
      <c r="AB941">
        <v>1</v>
      </c>
      <c r="AC941">
        <v>0</v>
      </c>
      <c r="AD941">
        <v>1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1</v>
      </c>
      <c r="AK941">
        <v>3.42</v>
      </c>
      <c r="AL941">
        <v>2.64</v>
      </c>
      <c r="AM941">
        <v>1</v>
      </c>
    </row>
    <row r="942" spans="1:39" x14ac:dyDescent="0.25">
      <c r="A942">
        <v>547</v>
      </c>
      <c r="B942">
        <v>0</v>
      </c>
      <c r="C942">
        <v>44</v>
      </c>
      <c r="D942">
        <v>1</v>
      </c>
      <c r="E942">
        <v>72</v>
      </c>
      <c r="F942">
        <v>0</v>
      </c>
      <c r="G942">
        <v>1</v>
      </c>
      <c r="H942">
        <v>1</v>
      </c>
      <c r="I942">
        <v>1</v>
      </c>
      <c r="J942">
        <v>0</v>
      </c>
      <c r="K942">
        <v>0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5.1185</v>
      </c>
      <c r="R942">
        <v>1.0684</v>
      </c>
      <c r="S942">
        <v>249.7</v>
      </c>
      <c r="T942">
        <v>13.452999999999999</v>
      </c>
      <c r="U942">
        <v>35.770000000000003</v>
      </c>
      <c r="V942">
        <v>8.3729999999999993</v>
      </c>
      <c r="W942">
        <v>0.14929999999999999</v>
      </c>
      <c r="X942">
        <v>0.54600000000000004</v>
      </c>
      <c r="Y942">
        <v>4.8192000000000004</v>
      </c>
      <c r="Z942">
        <v>2.2458999999999998</v>
      </c>
      <c r="AA942">
        <v>220</v>
      </c>
      <c r="AB942">
        <v>0</v>
      </c>
      <c r="AC942">
        <v>0</v>
      </c>
      <c r="AD942">
        <v>0</v>
      </c>
      <c r="AE942">
        <v>1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2.8734999999999999</v>
      </c>
      <c r="AL942">
        <v>2.78</v>
      </c>
      <c r="AM942">
        <v>1</v>
      </c>
    </row>
    <row r="943" spans="1:39" x14ac:dyDescent="0.25">
      <c r="A943">
        <v>417</v>
      </c>
      <c r="B943">
        <v>1</v>
      </c>
      <c r="C943">
        <v>21</v>
      </c>
      <c r="D943">
        <v>0</v>
      </c>
      <c r="E943">
        <v>82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4.66</v>
      </c>
      <c r="R943">
        <v>4.1399999999999997</v>
      </c>
      <c r="S943">
        <v>360</v>
      </c>
      <c r="T943">
        <v>19.2</v>
      </c>
      <c r="U943">
        <v>69</v>
      </c>
      <c r="V943">
        <v>22.94</v>
      </c>
      <c r="W943">
        <v>7.3440000000000005E-2</v>
      </c>
      <c r="X943">
        <v>0.66359999999999997</v>
      </c>
      <c r="Y943">
        <v>5.8040000000000003</v>
      </c>
      <c r="Z943">
        <v>3.1179999999999999</v>
      </c>
      <c r="AA943">
        <v>232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1.9530000000000001</v>
      </c>
      <c r="AL943">
        <v>0.88</v>
      </c>
      <c r="AM943">
        <v>0</v>
      </c>
    </row>
    <row r="944" spans="1:39" x14ac:dyDescent="0.25">
      <c r="A944">
        <v>1092</v>
      </c>
      <c r="B944">
        <v>1</v>
      </c>
      <c r="C944">
        <v>59</v>
      </c>
      <c r="D944">
        <v>1</v>
      </c>
      <c r="E944">
        <v>64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5.4054000000000002</v>
      </c>
      <c r="R944">
        <v>1.9259999999999999</v>
      </c>
      <c r="S944">
        <v>237.29</v>
      </c>
      <c r="T944">
        <v>12.606999999999999</v>
      </c>
      <c r="U944">
        <v>39.94</v>
      </c>
      <c r="V944">
        <v>6.0860000000000003</v>
      </c>
      <c r="W944">
        <v>0.13070000000000001</v>
      </c>
      <c r="X944">
        <v>0.5161</v>
      </c>
      <c r="Y944">
        <v>6.48</v>
      </c>
      <c r="Z944">
        <v>1.08</v>
      </c>
      <c r="AA944">
        <v>290</v>
      </c>
      <c r="AB944">
        <v>1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3.1427</v>
      </c>
      <c r="AL944">
        <v>3.15</v>
      </c>
      <c r="AM944">
        <v>1</v>
      </c>
    </row>
    <row r="945" spans="1:39" x14ac:dyDescent="0.25">
      <c r="A945">
        <v>125</v>
      </c>
      <c r="B945">
        <v>0</v>
      </c>
      <c r="C945">
        <v>10</v>
      </c>
      <c r="D945">
        <v>0</v>
      </c>
      <c r="E945">
        <v>108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13.64</v>
      </c>
      <c r="R945">
        <v>8.2799999999999994</v>
      </c>
      <c r="S945">
        <v>10.8</v>
      </c>
      <c r="T945">
        <v>10.199999999999999</v>
      </c>
      <c r="U945">
        <v>76.44</v>
      </c>
      <c r="V945">
        <v>40.840000000000003</v>
      </c>
      <c r="W945">
        <v>0.03</v>
      </c>
      <c r="X945">
        <v>0.46</v>
      </c>
      <c r="Y945">
        <v>12.1</v>
      </c>
      <c r="Z945">
        <v>13.94</v>
      </c>
      <c r="AA945">
        <v>261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1.81</v>
      </c>
      <c r="AL945">
        <v>0.28000000000000003</v>
      </c>
      <c r="AM945">
        <v>0</v>
      </c>
    </row>
    <row r="946" spans="1:39" x14ac:dyDescent="0.25">
      <c r="A946">
        <v>252</v>
      </c>
      <c r="B946">
        <v>1</v>
      </c>
      <c r="C946">
        <v>43</v>
      </c>
      <c r="D946">
        <v>1</v>
      </c>
      <c r="E946">
        <v>112</v>
      </c>
      <c r="F946">
        <v>1</v>
      </c>
      <c r="G946">
        <v>1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7.58</v>
      </c>
      <c r="R946">
        <v>2.2999999999999998</v>
      </c>
      <c r="S946">
        <v>327</v>
      </c>
      <c r="T946">
        <v>17</v>
      </c>
      <c r="U946">
        <v>137</v>
      </c>
      <c r="V946">
        <v>10</v>
      </c>
      <c r="W946">
        <v>0.02</v>
      </c>
      <c r="X946">
        <v>1.29</v>
      </c>
      <c r="Y946">
        <v>7.0654000000000003</v>
      </c>
      <c r="Z946">
        <v>2.3342000000000001</v>
      </c>
      <c r="AA946">
        <v>242</v>
      </c>
      <c r="AB946">
        <v>1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4.79</v>
      </c>
      <c r="AL946">
        <v>2.04</v>
      </c>
      <c r="AM946">
        <v>1</v>
      </c>
    </row>
    <row r="947" spans="1:39" x14ac:dyDescent="0.25">
      <c r="A947">
        <v>958</v>
      </c>
      <c r="B947">
        <v>1</v>
      </c>
      <c r="C947">
        <v>60</v>
      </c>
      <c r="D947">
        <v>1</v>
      </c>
      <c r="E947">
        <v>104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  <c r="Q947">
        <v>7.5</v>
      </c>
      <c r="R947">
        <v>2.0299999999999998</v>
      </c>
      <c r="S947">
        <v>125</v>
      </c>
      <c r="T947">
        <v>18.600000000000001</v>
      </c>
      <c r="U947">
        <v>41.65</v>
      </c>
      <c r="V947">
        <v>7.2910000000000004</v>
      </c>
      <c r="W947">
        <v>0.42</v>
      </c>
      <c r="X947">
        <v>0.5</v>
      </c>
      <c r="Y947">
        <v>12.11</v>
      </c>
      <c r="Z947">
        <v>1.38</v>
      </c>
      <c r="AA947">
        <v>282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5.08</v>
      </c>
      <c r="AL947">
        <v>2.12</v>
      </c>
      <c r="AM947">
        <v>1</v>
      </c>
    </row>
    <row r="948" spans="1:39" x14ac:dyDescent="0.25">
      <c r="A948">
        <v>313</v>
      </c>
      <c r="B948">
        <v>1</v>
      </c>
      <c r="C948">
        <v>16</v>
      </c>
      <c r="D948">
        <v>0</v>
      </c>
      <c r="E948">
        <v>75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4.8</v>
      </c>
      <c r="R948">
        <v>1.66</v>
      </c>
      <c r="S948">
        <v>223</v>
      </c>
      <c r="T948">
        <v>14.3</v>
      </c>
      <c r="U948">
        <v>145</v>
      </c>
      <c r="V948">
        <v>21.48</v>
      </c>
      <c r="W948">
        <v>8.1900000000000001E-2</v>
      </c>
      <c r="X948">
        <v>0.3</v>
      </c>
      <c r="Y948">
        <v>5</v>
      </c>
      <c r="Z948">
        <v>2.1391</v>
      </c>
      <c r="AA948">
        <v>201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2.36</v>
      </c>
      <c r="AL948">
        <v>1.9</v>
      </c>
      <c r="AM948">
        <v>0</v>
      </c>
    </row>
    <row r="949" spans="1:39" x14ac:dyDescent="0.25">
      <c r="A949">
        <v>412</v>
      </c>
      <c r="B949">
        <v>1</v>
      </c>
      <c r="C949">
        <v>12</v>
      </c>
      <c r="D949">
        <v>0</v>
      </c>
      <c r="E949">
        <v>88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v>0</v>
      </c>
      <c r="Q949">
        <v>6.19</v>
      </c>
      <c r="R949">
        <v>3.38</v>
      </c>
      <c r="S949">
        <v>359</v>
      </c>
      <c r="T949">
        <v>20.77</v>
      </c>
      <c r="U949">
        <v>78</v>
      </c>
      <c r="V949">
        <v>23.07</v>
      </c>
      <c r="W949">
        <v>8.0790000000000001E-2</v>
      </c>
      <c r="X949">
        <v>0.56110000000000004</v>
      </c>
      <c r="Y949">
        <v>6.7279999999999998</v>
      </c>
      <c r="Z949">
        <v>2.7530000000000001</v>
      </c>
      <c r="AA949">
        <v>240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1.4970000000000001</v>
      </c>
      <c r="AL949">
        <v>0.85</v>
      </c>
      <c r="AM949">
        <v>0</v>
      </c>
    </row>
    <row r="950" spans="1:39" x14ac:dyDescent="0.25">
      <c r="A950">
        <v>751</v>
      </c>
      <c r="B950">
        <v>1</v>
      </c>
      <c r="C950">
        <v>40</v>
      </c>
      <c r="D950">
        <v>1</v>
      </c>
      <c r="E950">
        <v>76</v>
      </c>
      <c r="F950">
        <v>1</v>
      </c>
      <c r="G950">
        <v>1</v>
      </c>
      <c r="H950">
        <v>1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1</v>
      </c>
      <c r="P950">
        <v>1</v>
      </c>
      <c r="Q950">
        <v>5.1045999999999996</v>
      </c>
      <c r="R950">
        <v>1.8164</v>
      </c>
      <c r="S950">
        <v>300.02999999999997</v>
      </c>
      <c r="T950">
        <v>12.32</v>
      </c>
      <c r="U950">
        <v>32.270000000000003</v>
      </c>
      <c r="V950">
        <v>0.79769999999999996</v>
      </c>
      <c r="W950">
        <v>0.52300000000000002</v>
      </c>
      <c r="X950">
        <v>0.69499999999999995</v>
      </c>
      <c r="Y950">
        <v>3.56</v>
      </c>
      <c r="Z950">
        <v>0.92789999999999995</v>
      </c>
      <c r="AA950">
        <v>160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0</v>
      </c>
      <c r="AJ950">
        <v>0</v>
      </c>
      <c r="AK950">
        <v>2.9632000000000001</v>
      </c>
      <c r="AL950">
        <v>4.2</v>
      </c>
      <c r="AM950">
        <v>0</v>
      </c>
    </row>
    <row r="951" spans="1:39" x14ac:dyDescent="0.25">
      <c r="A951">
        <v>666</v>
      </c>
      <c r="B951">
        <v>1</v>
      </c>
      <c r="C951">
        <v>21</v>
      </c>
      <c r="D951">
        <v>0</v>
      </c>
      <c r="E951">
        <v>85</v>
      </c>
      <c r="F951">
        <v>0</v>
      </c>
      <c r="G951">
        <v>1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17.21</v>
      </c>
      <c r="R951">
        <v>22.56</v>
      </c>
      <c r="S951">
        <v>291</v>
      </c>
      <c r="T951">
        <v>15.61</v>
      </c>
      <c r="U951">
        <v>101</v>
      </c>
      <c r="V951">
        <v>24.84</v>
      </c>
      <c r="W951">
        <v>0.2</v>
      </c>
      <c r="X951">
        <v>0.18</v>
      </c>
      <c r="Y951">
        <v>5.1070000000000002</v>
      </c>
      <c r="Z951">
        <v>2.5449999999999999</v>
      </c>
      <c r="AA951">
        <v>322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2.87</v>
      </c>
      <c r="AL951">
        <v>1.52</v>
      </c>
      <c r="AM951">
        <v>0</v>
      </c>
    </row>
    <row r="952" spans="1:39" x14ac:dyDescent="0.25">
      <c r="A952">
        <v>845</v>
      </c>
      <c r="B952">
        <v>1</v>
      </c>
      <c r="C952">
        <v>36</v>
      </c>
      <c r="D952">
        <v>1</v>
      </c>
      <c r="E952">
        <v>80</v>
      </c>
      <c r="F952">
        <v>1</v>
      </c>
      <c r="G952">
        <v>1</v>
      </c>
      <c r="H952">
        <v>1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0</v>
      </c>
      <c r="O952">
        <v>1</v>
      </c>
      <c r="P952">
        <v>1</v>
      </c>
      <c r="Q952">
        <v>5.2477999999999998</v>
      </c>
      <c r="R952">
        <v>1.6631</v>
      </c>
      <c r="S952">
        <v>270.07</v>
      </c>
      <c r="T952">
        <v>12.62</v>
      </c>
      <c r="U952">
        <v>28.66</v>
      </c>
      <c r="V952">
        <v>0.84909999999999997</v>
      </c>
      <c r="W952">
        <v>0.48680000000000001</v>
      </c>
      <c r="X952">
        <v>0.78610000000000002</v>
      </c>
      <c r="Y952">
        <v>4.25</v>
      </c>
      <c r="Z952">
        <v>0.88480000000000003</v>
      </c>
      <c r="AA952">
        <v>150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</v>
      </c>
      <c r="AI952">
        <v>0</v>
      </c>
      <c r="AJ952">
        <v>0</v>
      </c>
      <c r="AK952">
        <v>2.8738000000000001</v>
      </c>
      <c r="AL952">
        <v>3.67</v>
      </c>
      <c r="AM952">
        <v>0</v>
      </c>
    </row>
    <row r="953" spans="1:39" x14ac:dyDescent="0.25">
      <c r="A953">
        <v>308</v>
      </c>
      <c r="B953">
        <v>1</v>
      </c>
      <c r="C953">
        <v>10</v>
      </c>
      <c r="D953">
        <v>0</v>
      </c>
      <c r="E953">
        <v>77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5</v>
      </c>
      <c r="R953">
        <v>1.79</v>
      </c>
      <c r="S953">
        <v>241</v>
      </c>
      <c r="T953">
        <v>19.899999999999999</v>
      </c>
      <c r="U953">
        <v>136</v>
      </c>
      <c r="V953">
        <v>27.11</v>
      </c>
      <c r="W953">
        <v>8.2199999999999995E-2</v>
      </c>
      <c r="X953">
        <v>0.25</v>
      </c>
      <c r="Y953">
        <v>2.8</v>
      </c>
      <c r="Z953">
        <v>2.2159</v>
      </c>
      <c r="AA953">
        <v>205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2.31</v>
      </c>
      <c r="AL953">
        <v>1.29</v>
      </c>
      <c r="AM953">
        <v>0</v>
      </c>
    </row>
    <row r="954" spans="1:39" x14ac:dyDescent="0.25">
      <c r="A954">
        <v>533</v>
      </c>
      <c r="B954">
        <v>0</v>
      </c>
      <c r="C954">
        <v>55</v>
      </c>
      <c r="D954">
        <v>1</v>
      </c>
      <c r="E954">
        <v>80</v>
      </c>
      <c r="F954">
        <v>0</v>
      </c>
      <c r="G954">
        <v>1</v>
      </c>
      <c r="H954">
        <v>1</v>
      </c>
      <c r="I954">
        <v>1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4.0049999999999999</v>
      </c>
      <c r="R954">
        <v>1.4652000000000001</v>
      </c>
      <c r="S954">
        <v>236.3</v>
      </c>
      <c r="T954">
        <v>10.257</v>
      </c>
      <c r="U954">
        <v>38.04</v>
      </c>
      <c r="V954">
        <v>8.9220000000000006</v>
      </c>
      <c r="W954">
        <v>0.15659999999999999</v>
      </c>
      <c r="X954">
        <v>0.52049999999999996</v>
      </c>
      <c r="Y954">
        <v>4.0705</v>
      </c>
      <c r="Z954">
        <v>1.5497000000000001</v>
      </c>
      <c r="AA954">
        <v>252</v>
      </c>
      <c r="AB954">
        <v>0</v>
      </c>
      <c r="AC954">
        <v>0</v>
      </c>
      <c r="AD954">
        <v>0</v>
      </c>
      <c r="AE954">
        <v>1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3.2932999999999999</v>
      </c>
      <c r="AL954">
        <v>3.12</v>
      </c>
      <c r="AM954">
        <v>1</v>
      </c>
    </row>
    <row r="955" spans="1:39" x14ac:dyDescent="0.25">
      <c r="A955">
        <v>495</v>
      </c>
      <c r="B955">
        <v>1</v>
      </c>
      <c r="C955">
        <v>60</v>
      </c>
      <c r="D955">
        <v>1</v>
      </c>
      <c r="E955">
        <v>79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4.2</v>
      </c>
      <c r="R955">
        <v>1.1399999999999999</v>
      </c>
      <c r="S955">
        <v>280</v>
      </c>
      <c r="T955">
        <v>11.318</v>
      </c>
      <c r="U955">
        <v>37.15</v>
      </c>
      <c r="V955">
        <v>8.1470000000000002</v>
      </c>
      <c r="W955">
        <v>0.19800000000000001</v>
      </c>
      <c r="X955">
        <v>0.44500000000000001</v>
      </c>
      <c r="Y955">
        <v>1.85</v>
      </c>
      <c r="Z955">
        <v>0.17</v>
      </c>
      <c r="AA955">
        <v>215</v>
      </c>
      <c r="AB955">
        <v>1</v>
      </c>
      <c r="AC955">
        <v>1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1.89</v>
      </c>
      <c r="AL955">
        <v>3.48</v>
      </c>
      <c r="AM955">
        <v>1</v>
      </c>
    </row>
    <row r="956" spans="1:39" x14ac:dyDescent="0.25">
      <c r="A956">
        <v>212</v>
      </c>
      <c r="B956">
        <v>1</v>
      </c>
      <c r="C956">
        <v>43</v>
      </c>
      <c r="D956">
        <v>1</v>
      </c>
      <c r="E956">
        <v>104</v>
      </c>
      <c r="F956">
        <v>1</v>
      </c>
      <c r="G956">
        <v>1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7.03</v>
      </c>
      <c r="R956">
        <v>2.2000000000000002</v>
      </c>
      <c r="S956">
        <v>340</v>
      </c>
      <c r="T956">
        <v>20</v>
      </c>
      <c r="U956">
        <v>127</v>
      </c>
      <c r="V956">
        <v>9.4</v>
      </c>
      <c r="W956">
        <v>0.04</v>
      </c>
      <c r="X956">
        <v>1.55</v>
      </c>
      <c r="Y956">
        <v>7.4477000000000002</v>
      </c>
      <c r="Z956">
        <v>2.3132000000000001</v>
      </c>
      <c r="AA956">
        <v>244</v>
      </c>
      <c r="AB956">
        <v>1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4.91</v>
      </c>
      <c r="AL956">
        <v>2.15</v>
      </c>
      <c r="AM956">
        <v>1</v>
      </c>
    </row>
    <row r="957" spans="1:39" x14ac:dyDescent="0.25">
      <c r="A957">
        <v>168</v>
      </c>
      <c r="B957">
        <v>0</v>
      </c>
      <c r="C957">
        <v>2</v>
      </c>
      <c r="D957">
        <v>0</v>
      </c>
      <c r="E957">
        <v>118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12.64</v>
      </c>
      <c r="R957">
        <v>8.75</v>
      </c>
      <c r="S957">
        <v>11.69</v>
      </c>
      <c r="T957">
        <v>20.399999999999999</v>
      </c>
      <c r="U957">
        <v>75.86</v>
      </c>
      <c r="V957">
        <v>35.590000000000003</v>
      </c>
      <c r="W957">
        <v>0.14000000000000001</v>
      </c>
      <c r="X957">
        <v>0.52</v>
      </c>
      <c r="Y957">
        <v>14.8</v>
      </c>
      <c r="Z957">
        <v>11.26</v>
      </c>
      <c r="AA957">
        <v>253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2.4900000000000002</v>
      </c>
      <c r="AL957">
        <v>0.49</v>
      </c>
      <c r="AM957">
        <v>0</v>
      </c>
    </row>
    <row r="958" spans="1:39" x14ac:dyDescent="0.25">
      <c r="A958">
        <v>289</v>
      </c>
      <c r="B958">
        <v>1</v>
      </c>
      <c r="C958">
        <v>45</v>
      </c>
      <c r="D958">
        <v>1</v>
      </c>
      <c r="E958">
        <v>112</v>
      </c>
      <c r="F958">
        <v>1</v>
      </c>
      <c r="G958">
        <v>1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7.56</v>
      </c>
      <c r="R958">
        <v>2.1</v>
      </c>
      <c r="S958">
        <v>381</v>
      </c>
      <c r="T958">
        <v>18</v>
      </c>
      <c r="U958">
        <v>154</v>
      </c>
      <c r="V958">
        <v>9.9</v>
      </c>
      <c r="W958">
        <v>0.08</v>
      </c>
      <c r="X958">
        <v>1.46</v>
      </c>
      <c r="Y958">
        <v>7.1859999999999999</v>
      </c>
      <c r="Z958">
        <v>2.2869000000000002</v>
      </c>
      <c r="AA958">
        <v>238</v>
      </c>
      <c r="AB958">
        <v>1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4.79</v>
      </c>
      <c r="AL958">
        <v>2.2799999999999998</v>
      </c>
      <c r="AM958">
        <v>1</v>
      </c>
    </row>
    <row r="959" spans="1:39" x14ac:dyDescent="0.25">
      <c r="A959">
        <v>632</v>
      </c>
      <c r="B959">
        <v>1</v>
      </c>
      <c r="C959">
        <v>22</v>
      </c>
      <c r="D959">
        <v>0</v>
      </c>
      <c r="E959">
        <v>91</v>
      </c>
      <c r="F959">
        <v>0</v>
      </c>
      <c r="G959">
        <v>1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16.96</v>
      </c>
      <c r="R959">
        <v>26.44</v>
      </c>
      <c r="S959">
        <v>232</v>
      </c>
      <c r="T959">
        <v>12.12</v>
      </c>
      <c r="U959">
        <v>84</v>
      </c>
      <c r="V959">
        <v>22.83</v>
      </c>
      <c r="W959">
        <v>0.14000000000000001</v>
      </c>
      <c r="X959">
        <v>0.54</v>
      </c>
      <c r="Y959">
        <v>5.2949999999999999</v>
      </c>
      <c r="Z959">
        <v>2.8650000000000002</v>
      </c>
      <c r="AA959">
        <v>371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1.51</v>
      </c>
      <c r="AL959">
        <v>2.2400000000000002</v>
      </c>
      <c r="AM959">
        <v>0</v>
      </c>
    </row>
    <row r="960" spans="1:39" x14ac:dyDescent="0.25">
      <c r="A960">
        <v>568</v>
      </c>
      <c r="B960">
        <v>0</v>
      </c>
      <c r="C960">
        <v>53</v>
      </c>
      <c r="D960">
        <v>1</v>
      </c>
      <c r="E960">
        <v>89</v>
      </c>
      <c r="F960">
        <v>0</v>
      </c>
      <c r="G960">
        <v>1</v>
      </c>
      <c r="H960">
        <v>1</v>
      </c>
      <c r="I960">
        <v>1</v>
      </c>
      <c r="J960">
        <v>0</v>
      </c>
      <c r="K960">
        <v>0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5.2241999999999997</v>
      </c>
      <c r="R960">
        <v>1.9135</v>
      </c>
      <c r="S960">
        <v>236.2</v>
      </c>
      <c r="T960">
        <v>12.922000000000001</v>
      </c>
      <c r="U960">
        <v>32</v>
      </c>
      <c r="V960">
        <v>8.5709999999999997</v>
      </c>
      <c r="W960">
        <v>0.2203</v>
      </c>
      <c r="X960">
        <v>0.42209999999999998</v>
      </c>
      <c r="Y960">
        <v>4.4911000000000003</v>
      </c>
      <c r="Z960">
        <v>2.073</v>
      </c>
      <c r="AA960">
        <v>260</v>
      </c>
      <c r="AB960">
        <v>0</v>
      </c>
      <c r="AC960">
        <v>0</v>
      </c>
      <c r="AD960">
        <v>0</v>
      </c>
      <c r="AE960">
        <v>1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2.3690000000000002</v>
      </c>
      <c r="AL960">
        <v>3.2</v>
      </c>
      <c r="AM960">
        <v>1</v>
      </c>
    </row>
    <row r="961" spans="1:39" x14ac:dyDescent="0.25">
      <c r="A961">
        <v>630</v>
      </c>
      <c r="B961">
        <v>1</v>
      </c>
      <c r="C961">
        <v>22</v>
      </c>
      <c r="D961">
        <v>0</v>
      </c>
      <c r="E961">
        <v>112</v>
      </c>
      <c r="F961">
        <v>0</v>
      </c>
      <c r="G961">
        <v>1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14.39</v>
      </c>
      <c r="R961">
        <v>27.73</v>
      </c>
      <c r="S961">
        <v>279</v>
      </c>
      <c r="T961">
        <v>13.14</v>
      </c>
      <c r="U961">
        <v>115</v>
      </c>
      <c r="V961">
        <v>22.42</v>
      </c>
      <c r="W961">
        <v>0.13</v>
      </c>
      <c r="X961">
        <v>0.75</v>
      </c>
      <c r="Y961">
        <v>5.2960000000000003</v>
      </c>
      <c r="Z961">
        <v>2.3290000000000002</v>
      </c>
      <c r="AA961">
        <v>389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1.69</v>
      </c>
      <c r="AL961">
        <v>1.94</v>
      </c>
      <c r="AM961">
        <v>0</v>
      </c>
    </row>
    <row r="962" spans="1:39" x14ac:dyDescent="0.25">
      <c r="A962">
        <v>468</v>
      </c>
      <c r="B962">
        <v>1</v>
      </c>
      <c r="C962">
        <v>54</v>
      </c>
      <c r="D962">
        <v>1</v>
      </c>
      <c r="E962">
        <v>81</v>
      </c>
      <c r="F962">
        <v>1</v>
      </c>
      <c r="G962">
        <v>1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3.7</v>
      </c>
      <c r="R962">
        <v>1.07</v>
      </c>
      <c r="S962">
        <v>262</v>
      </c>
      <c r="T962">
        <v>10.365</v>
      </c>
      <c r="U962">
        <v>38.93</v>
      </c>
      <c r="V962">
        <v>8.3360000000000003</v>
      </c>
      <c r="W962">
        <v>0.122</v>
      </c>
      <c r="X962">
        <v>0.40500000000000003</v>
      </c>
      <c r="Y962">
        <v>2.14</v>
      </c>
      <c r="Z962">
        <v>0.22</v>
      </c>
      <c r="AA962">
        <v>163</v>
      </c>
      <c r="AB962">
        <v>1</v>
      </c>
      <c r="AC962">
        <v>1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2.4500000000000002</v>
      </c>
      <c r="AL962">
        <v>2.79</v>
      </c>
      <c r="AM962">
        <v>1</v>
      </c>
    </row>
    <row r="963" spans="1:39" x14ac:dyDescent="0.25">
      <c r="A963">
        <v>858</v>
      </c>
      <c r="B963">
        <v>1</v>
      </c>
      <c r="C963">
        <v>35</v>
      </c>
      <c r="D963">
        <v>1</v>
      </c>
      <c r="E963">
        <v>63</v>
      </c>
      <c r="F963">
        <v>1</v>
      </c>
      <c r="G963">
        <v>1</v>
      </c>
      <c r="H963">
        <v>1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1</v>
      </c>
      <c r="P963">
        <v>1</v>
      </c>
      <c r="Q963">
        <v>4.7564000000000002</v>
      </c>
      <c r="R963">
        <v>1.7430000000000001</v>
      </c>
      <c r="S963">
        <v>238.37</v>
      </c>
      <c r="T963">
        <v>17.75</v>
      </c>
      <c r="U963">
        <v>39.54</v>
      </c>
      <c r="V963">
        <v>0.81620000000000004</v>
      </c>
      <c r="W963">
        <v>0.53520000000000001</v>
      </c>
      <c r="X963">
        <v>0.84289999999999998</v>
      </c>
      <c r="Y963">
        <v>4.1500000000000004</v>
      </c>
      <c r="Z963">
        <v>0.83009999999999995</v>
      </c>
      <c r="AA963">
        <v>158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1</v>
      </c>
      <c r="AI963">
        <v>0</v>
      </c>
      <c r="AJ963">
        <v>0</v>
      </c>
      <c r="AK963">
        <v>2.8654000000000002</v>
      </c>
      <c r="AL963">
        <v>3.62</v>
      </c>
      <c r="AM963">
        <v>0</v>
      </c>
    </row>
    <row r="964" spans="1:39" x14ac:dyDescent="0.25">
      <c r="A964">
        <v>898</v>
      </c>
      <c r="B964">
        <v>0</v>
      </c>
      <c r="C964">
        <v>35</v>
      </c>
      <c r="D964">
        <v>0</v>
      </c>
      <c r="E964">
        <v>102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5.6951000000000001</v>
      </c>
      <c r="R964">
        <v>1.4119999999999999</v>
      </c>
      <c r="S964">
        <v>227.99</v>
      </c>
      <c r="T964">
        <v>12.507</v>
      </c>
      <c r="U964">
        <v>43.55</v>
      </c>
      <c r="V964">
        <v>7.1</v>
      </c>
      <c r="W964">
        <v>0.17100000000000001</v>
      </c>
      <c r="X964">
        <v>0.7893</v>
      </c>
      <c r="Y964">
        <v>3.3</v>
      </c>
      <c r="Z964">
        <v>0.77</v>
      </c>
      <c r="AA964">
        <v>261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3.7524000000000002</v>
      </c>
      <c r="AL964">
        <v>4.21</v>
      </c>
      <c r="AM964">
        <v>1</v>
      </c>
    </row>
    <row r="965" spans="1:39" x14ac:dyDescent="0.25">
      <c r="A965">
        <v>299</v>
      </c>
      <c r="B965">
        <v>1</v>
      </c>
      <c r="C965">
        <v>42</v>
      </c>
      <c r="D965">
        <v>1</v>
      </c>
      <c r="E965">
        <v>98</v>
      </c>
      <c r="F965">
        <v>1</v>
      </c>
      <c r="G965">
        <v>1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7.04</v>
      </c>
      <c r="R965">
        <v>2.82</v>
      </c>
      <c r="S965">
        <v>355</v>
      </c>
      <c r="T965">
        <v>19</v>
      </c>
      <c r="U965">
        <v>151</v>
      </c>
      <c r="V965">
        <v>8.8000000000000007</v>
      </c>
      <c r="W965">
        <v>0.1</v>
      </c>
      <c r="X965">
        <v>1.57</v>
      </c>
      <c r="Y965">
        <v>7.4866999999999999</v>
      </c>
      <c r="Z965">
        <v>2.1467999999999998</v>
      </c>
      <c r="AA965">
        <v>248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4.96</v>
      </c>
      <c r="AL965">
        <v>2</v>
      </c>
      <c r="AM965">
        <v>1</v>
      </c>
    </row>
    <row r="966" spans="1:39" x14ac:dyDescent="0.25">
      <c r="A966">
        <v>259</v>
      </c>
      <c r="B966">
        <v>1</v>
      </c>
      <c r="C966">
        <v>40</v>
      </c>
      <c r="D966">
        <v>1</v>
      </c>
      <c r="E966">
        <v>110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7.36</v>
      </c>
      <c r="R966">
        <v>2.77</v>
      </c>
      <c r="S966">
        <v>344</v>
      </c>
      <c r="T966">
        <v>11</v>
      </c>
      <c r="U966">
        <v>160</v>
      </c>
      <c r="V966">
        <v>9.8000000000000007</v>
      </c>
      <c r="W966">
        <v>0.04</v>
      </c>
      <c r="X966">
        <v>1.35</v>
      </c>
      <c r="Y966">
        <v>7.2832999999999997</v>
      </c>
      <c r="Z966">
        <v>2.2282000000000002</v>
      </c>
      <c r="AA966">
        <v>244</v>
      </c>
      <c r="AB966">
        <v>1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4.92</v>
      </c>
      <c r="AL966">
        <v>2.15</v>
      </c>
      <c r="AM966">
        <v>1</v>
      </c>
    </row>
    <row r="967" spans="1:39" x14ac:dyDescent="0.25">
      <c r="A967">
        <v>433</v>
      </c>
      <c r="B967">
        <v>1</v>
      </c>
      <c r="C967">
        <v>4</v>
      </c>
      <c r="D967">
        <v>0</v>
      </c>
      <c r="E967">
        <v>93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6.21</v>
      </c>
      <c r="R967">
        <v>4.2</v>
      </c>
      <c r="S967">
        <v>323</v>
      </c>
      <c r="T967">
        <v>17.55</v>
      </c>
      <c r="U967">
        <v>81</v>
      </c>
      <c r="V967">
        <v>24.06</v>
      </c>
      <c r="W967">
        <v>5.0959999999999998E-2</v>
      </c>
      <c r="X967">
        <v>0.54510000000000003</v>
      </c>
      <c r="Y967">
        <v>6.7480000000000002</v>
      </c>
      <c r="Z967">
        <v>2.7679999999999998</v>
      </c>
      <c r="AA967">
        <v>207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1.196</v>
      </c>
      <c r="AL967">
        <v>0.2</v>
      </c>
      <c r="AM967">
        <v>0</v>
      </c>
    </row>
    <row r="968" spans="1:39" x14ac:dyDescent="0.25">
      <c r="A968">
        <v>225</v>
      </c>
      <c r="B968">
        <v>1</v>
      </c>
      <c r="C968">
        <v>35</v>
      </c>
      <c r="D968">
        <v>1</v>
      </c>
      <c r="E968">
        <v>101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7.49</v>
      </c>
      <c r="R968">
        <v>2.17</v>
      </c>
      <c r="S968">
        <v>334</v>
      </c>
      <c r="T968">
        <v>16</v>
      </c>
      <c r="U968">
        <v>147</v>
      </c>
      <c r="V968">
        <v>9.5</v>
      </c>
      <c r="W968">
        <v>0.06</v>
      </c>
      <c r="X968">
        <v>1.24</v>
      </c>
      <c r="Y968">
        <v>6.9893999999999998</v>
      </c>
      <c r="Z968">
        <v>2.3988999999999998</v>
      </c>
      <c r="AA968">
        <v>248</v>
      </c>
      <c r="AB968">
        <v>1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4.7300000000000004</v>
      </c>
      <c r="AL968">
        <v>2.34</v>
      </c>
      <c r="AM968">
        <v>1</v>
      </c>
    </row>
    <row r="969" spans="1:39" x14ac:dyDescent="0.25">
      <c r="A969">
        <v>106</v>
      </c>
      <c r="B969">
        <v>0</v>
      </c>
      <c r="C969">
        <v>5</v>
      </c>
      <c r="D969">
        <v>0</v>
      </c>
      <c r="E969">
        <v>120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13.54</v>
      </c>
      <c r="R969">
        <v>8.68</v>
      </c>
      <c r="S969">
        <v>10.33</v>
      </c>
      <c r="T969">
        <v>16.2</v>
      </c>
      <c r="U969">
        <v>78.73</v>
      </c>
      <c r="V969">
        <v>38.85</v>
      </c>
      <c r="W969">
        <v>0.18</v>
      </c>
      <c r="X969">
        <v>0.43</v>
      </c>
      <c r="Y969">
        <v>10.4</v>
      </c>
      <c r="Z969">
        <v>14.75</v>
      </c>
      <c r="AA969">
        <v>223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3.09</v>
      </c>
      <c r="AL969">
        <v>0.3</v>
      </c>
      <c r="AM969">
        <v>0</v>
      </c>
    </row>
    <row r="970" spans="1:39" x14ac:dyDescent="0.25">
      <c r="A970">
        <v>631</v>
      </c>
      <c r="B970">
        <v>1</v>
      </c>
      <c r="C970">
        <v>19</v>
      </c>
      <c r="D970">
        <v>0</v>
      </c>
      <c r="E970">
        <v>117</v>
      </c>
      <c r="F970">
        <v>0</v>
      </c>
      <c r="G970">
        <v>1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12.88</v>
      </c>
      <c r="R970">
        <v>29.24</v>
      </c>
      <c r="S970">
        <v>262</v>
      </c>
      <c r="T970">
        <v>16.97</v>
      </c>
      <c r="U970">
        <v>91</v>
      </c>
      <c r="V970">
        <v>23.17</v>
      </c>
      <c r="W970">
        <v>0.15</v>
      </c>
      <c r="X970">
        <v>0.66</v>
      </c>
      <c r="Y970">
        <v>5.2590000000000003</v>
      </c>
      <c r="Z970">
        <v>2.2789999999999999</v>
      </c>
      <c r="AA970">
        <v>360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1.64</v>
      </c>
      <c r="AL970">
        <v>1.82</v>
      </c>
      <c r="AM970">
        <v>0</v>
      </c>
    </row>
    <row r="971" spans="1:39" x14ac:dyDescent="0.25">
      <c r="A971">
        <v>184</v>
      </c>
      <c r="B971">
        <v>0</v>
      </c>
      <c r="C971">
        <v>9</v>
      </c>
      <c r="D971">
        <v>0</v>
      </c>
      <c r="E971">
        <v>115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19.57</v>
      </c>
      <c r="R971">
        <v>9.17</v>
      </c>
      <c r="S971">
        <v>10.78</v>
      </c>
      <c r="T971">
        <v>18.600000000000001</v>
      </c>
      <c r="U971">
        <v>77.87</v>
      </c>
      <c r="V971">
        <v>45.6</v>
      </c>
      <c r="W971">
        <v>0.13</v>
      </c>
      <c r="X971">
        <v>0.15</v>
      </c>
      <c r="Y971">
        <v>10</v>
      </c>
      <c r="Z971">
        <v>15.01</v>
      </c>
      <c r="AA971">
        <v>240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1.92</v>
      </c>
      <c r="AL971">
        <v>0.62</v>
      </c>
      <c r="AM971">
        <v>0</v>
      </c>
    </row>
    <row r="972" spans="1:39" x14ac:dyDescent="0.25">
      <c r="A972">
        <v>502</v>
      </c>
      <c r="B972">
        <v>0</v>
      </c>
      <c r="C972">
        <v>46</v>
      </c>
      <c r="D972">
        <v>1</v>
      </c>
      <c r="E972">
        <v>84</v>
      </c>
      <c r="F972">
        <v>0</v>
      </c>
      <c r="G972">
        <v>1</v>
      </c>
      <c r="H972">
        <v>1</v>
      </c>
      <c r="I972">
        <v>1</v>
      </c>
      <c r="J972">
        <v>0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5.3788</v>
      </c>
      <c r="R972">
        <v>1.1194999999999999</v>
      </c>
      <c r="S972">
        <v>255.1</v>
      </c>
      <c r="T972">
        <v>15.769</v>
      </c>
      <c r="U972">
        <v>37.549999999999997</v>
      </c>
      <c r="V972">
        <v>8.1219999999999999</v>
      </c>
      <c r="W972">
        <v>0.16839999999999999</v>
      </c>
      <c r="X972">
        <v>0.51580000000000004</v>
      </c>
      <c r="Y972">
        <v>5.3032000000000004</v>
      </c>
      <c r="Z972">
        <v>2.0621</v>
      </c>
      <c r="AA972">
        <v>268</v>
      </c>
      <c r="AB972">
        <v>0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2.6154000000000002</v>
      </c>
      <c r="AL972">
        <v>3.28</v>
      </c>
      <c r="AM972">
        <v>1</v>
      </c>
    </row>
    <row r="973" spans="1:39" x14ac:dyDescent="0.25">
      <c r="A973">
        <v>50</v>
      </c>
      <c r="B973">
        <v>0</v>
      </c>
      <c r="C973">
        <v>5</v>
      </c>
      <c r="D973">
        <v>0</v>
      </c>
      <c r="E973">
        <v>116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16.600000000000001</v>
      </c>
      <c r="R973">
        <v>9.07</v>
      </c>
      <c r="S973">
        <v>11.36</v>
      </c>
      <c r="T973">
        <v>12.8</v>
      </c>
      <c r="U973">
        <v>70.19</v>
      </c>
      <c r="V973">
        <v>46.02</v>
      </c>
      <c r="W973">
        <v>0.22</v>
      </c>
      <c r="X973">
        <v>0.53</v>
      </c>
      <c r="Y973">
        <v>18.8</v>
      </c>
      <c r="Z973">
        <v>12.75</v>
      </c>
      <c r="AA973">
        <v>218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2.75</v>
      </c>
      <c r="AL973">
        <v>0.61</v>
      </c>
      <c r="AM973">
        <v>0</v>
      </c>
    </row>
    <row r="974" spans="1:39" x14ac:dyDescent="0.25">
      <c r="A974">
        <v>929</v>
      </c>
      <c r="B974">
        <v>1</v>
      </c>
      <c r="C974">
        <v>53</v>
      </c>
      <c r="D974">
        <v>1</v>
      </c>
      <c r="E974">
        <v>90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7.47</v>
      </c>
      <c r="R974">
        <v>1.9</v>
      </c>
      <c r="S974">
        <v>150</v>
      </c>
      <c r="T974">
        <v>17</v>
      </c>
      <c r="U974">
        <v>40.98</v>
      </c>
      <c r="V974">
        <v>7.7649999999999997</v>
      </c>
      <c r="W974">
        <v>0.28999999999999998</v>
      </c>
      <c r="X974">
        <v>0.7</v>
      </c>
      <c r="Y974">
        <v>17.37</v>
      </c>
      <c r="Z974">
        <v>2.08</v>
      </c>
      <c r="AA974">
        <v>224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5.55</v>
      </c>
      <c r="AL974">
        <v>2.02</v>
      </c>
      <c r="AM974">
        <v>1</v>
      </c>
    </row>
    <row r="975" spans="1:39" x14ac:dyDescent="0.25">
      <c r="A975">
        <v>218</v>
      </c>
      <c r="B975">
        <v>1</v>
      </c>
      <c r="C975">
        <v>37</v>
      </c>
      <c r="D975">
        <v>1</v>
      </c>
      <c r="E975">
        <v>113</v>
      </c>
      <c r="F975">
        <v>1</v>
      </c>
      <c r="G975">
        <v>1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7.27</v>
      </c>
      <c r="R975">
        <v>2.5499999999999998</v>
      </c>
      <c r="S975">
        <v>376</v>
      </c>
      <c r="T975">
        <v>12</v>
      </c>
      <c r="U975">
        <v>139</v>
      </c>
      <c r="V975">
        <v>9.6</v>
      </c>
      <c r="W975">
        <v>0.05</v>
      </c>
      <c r="X975">
        <v>1.41</v>
      </c>
      <c r="Y975">
        <v>7.2538</v>
      </c>
      <c r="Z975">
        <v>2.4607000000000001</v>
      </c>
      <c r="AA975">
        <v>230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4.9400000000000004</v>
      </c>
      <c r="AL975">
        <v>2.36</v>
      </c>
      <c r="AM975">
        <v>1</v>
      </c>
    </row>
    <row r="976" spans="1:39" x14ac:dyDescent="0.25">
      <c r="A976">
        <v>792</v>
      </c>
      <c r="B976">
        <v>1</v>
      </c>
      <c r="C976">
        <v>31</v>
      </c>
      <c r="D976">
        <v>1</v>
      </c>
      <c r="E976">
        <v>60</v>
      </c>
      <c r="F976">
        <v>1</v>
      </c>
      <c r="G976">
        <v>1</v>
      </c>
      <c r="H976">
        <v>1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0</v>
      </c>
      <c r="O976">
        <v>1</v>
      </c>
      <c r="P976">
        <v>1</v>
      </c>
      <c r="Q976">
        <v>4.6858000000000004</v>
      </c>
      <c r="R976">
        <v>1.6228</v>
      </c>
      <c r="S976">
        <v>274.27999999999997</v>
      </c>
      <c r="T976">
        <v>15.96</v>
      </c>
      <c r="U976">
        <v>31.25</v>
      </c>
      <c r="V976">
        <v>0.82289999999999996</v>
      </c>
      <c r="W976">
        <v>0.53390000000000004</v>
      </c>
      <c r="X976">
        <v>0.76690000000000003</v>
      </c>
      <c r="Y976">
        <v>3.81</v>
      </c>
      <c r="Z976">
        <v>0.82889999999999997</v>
      </c>
      <c r="AA976">
        <v>190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1</v>
      </c>
      <c r="AI976">
        <v>0</v>
      </c>
      <c r="AJ976">
        <v>0</v>
      </c>
      <c r="AK976">
        <v>2.8934000000000002</v>
      </c>
      <c r="AL976">
        <v>3.07</v>
      </c>
      <c r="AM976">
        <v>0</v>
      </c>
    </row>
    <row r="977" spans="1:39" x14ac:dyDescent="0.25">
      <c r="A977">
        <v>265</v>
      </c>
      <c r="B977">
        <v>1</v>
      </c>
      <c r="C977">
        <v>36</v>
      </c>
      <c r="D977">
        <v>1</v>
      </c>
      <c r="E977">
        <v>104</v>
      </c>
      <c r="F977">
        <v>1</v>
      </c>
      <c r="G977">
        <v>1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7.11</v>
      </c>
      <c r="R977">
        <v>2.77</v>
      </c>
      <c r="S977">
        <v>356</v>
      </c>
      <c r="T977">
        <v>17</v>
      </c>
      <c r="U977">
        <v>122</v>
      </c>
      <c r="V977">
        <v>8.6</v>
      </c>
      <c r="W977">
        <v>0.08</v>
      </c>
      <c r="X977">
        <v>1.42</v>
      </c>
      <c r="Y977">
        <v>7.1318000000000001</v>
      </c>
      <c r="Z977">
        <v>2.1934999999999998</v>
      </c>
      <c r="AA977">
        <v>245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4.78</v>
      </c>
      <c r="AL977">
        <v>1.98</v>
      </c>
      <c r="AM977">
        <v>1</v>
      </c>
    </row>
    <row r="978" spans="1:39" x14ac:dyDescent="0.25">
      <c r="A978">
        <v>230</v>
      </c>
      <c r="B978">
        <v>1</v>
      </c>
      <c r="C978">
        <v>36</v>
      </c>
      <c r="D978">
        <v>1</v>
      </c>
      <c r="E978">
        <v>116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7.11</v>
      </c>
      <c r="R978">
        <v>2.0699999999999998</v>
      </c>
      <c r="S978">
        <v>339</v>
      </c>
      <c r="T978">
        <v>9</v>
      </c>
      <c r="U978">
        <v>129</v>
      </c>
      <c r="V978">
        <v>9.6</v>
      </c>
      <c r="W978">
        <v>7.0000000000000007E-2</v>
      </c>
      <c r="X978">
        <v>1.26</v>
      </c>
      <c r="Y978">
        <v>7.0526999999999997</v>
      </c>
      <c r="Z978">
        <v>2.3631000000000002</v>
      </c>
      <c r="AA978">
        <v>235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4.75</v>
      </c>
      <c r="AL978">
        <v>1.99</v>
      </c>
      <c r="AM978">
        <v>1</v>
      </c>
    </row>
    <row r="979" spans="1:39" x14ac:dyDescent="0.25">
      <c r="A979">
        <v>1014</v>
      </c>
      <c r="B979">
        <v>1</v>
      </c>
      <c r="C979">
        <v>70</v>
      </c>
      <c r="D979">
        <v>1</v>
      </c>
      <c r="E979">
        <v>67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5.7557999999999998</v>
      </c>
      <c r="R979">
        <v>1.9057999999999999</v>
      </c>
      <c r="S979">
        <v>239.9</v>
      </c>
      <c r="T979">
        <v>12.362</v>
      </c>
      <c r="U979">
        <v>41.51</v>
      </c>
      <c r="V979">
        <v>6.9960000000000004</v>
      </c>
      <c r="W979">
        <v>0.1037</v>
      </c>
      <c r="X979">
        <v>0.48220000000000002</v>
      </c>
      <c r="Y979">
        <v>5.82</v>
      </c>
      <c r="Z979">
        <v>1</v>
      </c>
      <c r="AA979">
        <v>270</v>
      </c>
      <c r="AB979">
        <v>1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3.2174</v>
      </c>
      <c r="AL979">
        <v>3.22</v>
      </c>
      <c r="AM979">
        <v>1</v>
      </c>
    </row>
    <row r="980" spans="1:39" x14ac:dyDescent="0.25">
      <c r="A980">
        <v>380</v>
      </c>
      <c r="B980">
        <v>1</v>
      </c>
      <c r="C980">
        <v>13</v>
      </c>
      <c r="D980">
        <v>0</v>
      </c>
      <c r="E980">
        <v>75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5.5</v>
      </c>
      <c r="R980">
        <v>2.06</v>
      </c>
      <c r="S980">
        <v>211</v>
      </c>
      <c r="T980">
        <v>17.100000000000001</v>
      </c>
      <c r="U980">
        <v>50</v>
      </c>
      <c r="V980">
        <v>24.13</v>
      </c>
      <c r="W980">
        <v>8.0299999999999996E-2</v>
      </c>
      <c r="X980">
        <v>0.24</v>
      </c>
      <c r="Y980">
        <v>3</v>
      </c>
      <c r="Z980">
        <v>2.9504999999999999</v>
      </c>
      <c r="AA980">
        <v>205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2.5099999999999998</v>
      </c>
      <c r="AL980">
        <v>1.47</v>
      </c>
      <c r="AM980">
        <v>0</v>
      </c>
    </row>
    <row r="981" spans="1:39" x14ac:dyDescent="0.25">
      <c r="A981">
        <v>746</v>
      </c>
      <c r="B981">
        <v>1</v>
      </c>
      <c r="C981">
        <v>37</v>
      </c>
      <c r="D981">
        <v>1</v>
      </c>
      <c r="E981">
        <v>67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1</v>
      </c>
      <c r="P981">
        <v>1</v>
      </c>
      <c r="Q981">
        <v>5.3250999999999999</v>
      </c>
      <c r="R981">
        <v>1.6645000000000001</v>
      </c>
      <c r="S981">
        <v>274.99</v>
      </c>
      <c r="T981">
        <v>11.79</v>
      </c>
      <c r="U981">
        <v>30.4</v>
      </c>
      <c r="V981">
        <v>0.91159999999999997</v>
      </c>
      <c r="W981">
        <v>0.47939999999999999</v>
      </c>
      <c r="X981">
        <v>0.77129999999999999</v>
      </c>
      <c r="Y981">
        <v>4.1500000000000004</v>
      </c>
      <c r="Z981">
        <v>0.93240000000000001</v>
      </c>
      <c r="AA981">
        <v>174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0</v>
      </c>
      <c r="AJ981">
        <v>0</v>
      </c>
      <c r="AK981">
        <v>2.9986999999999999</v>
      </c>
      <c r="AL981">
        <v>3.19</v>
      </c>
      <c r="AM981">
        <v>0</v>
      </c>
    </row>
    <row r="982" spans="1:39" x14ac:dyDescent="0.25">
      <c r="A982">
        <v>544</v>
      </c>
      <c r="B982">
        <v>0</v>
      </c>
      <c r="C982">
        <v>45</v>
      </c>
      <c r="D982">
        <v>1</v>
      </c>
      <c r="E982">
        <v>76</v>
      </c>
      <c r="F982">
        <v>0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4.1304999999999996</v>
      </c>
      <c r="R982">
        <v>1.1043000000000001</v>
      </c>
      <c r="S982">
        <v>283.3</v>
      </c>
      <c r="T982">
        <v>15.863</v>
      </c>
      <c r="U982">
        <v>36.049999999999997</v>
      </c>
      <c r="V982">
        <v>8.7260000000000009</v>
      </c>
      <c r="W982">
        <v>0.24709999999999999</v>
      </c>
      <c r="X982">
        <v>0.43180000000000002</v>
      </c>
      <c r="Y982">
        <v>5.5189000000000004</v>
      </c>
      <c r="Z982">
        <v>2.4439000000000002</v>
      </c>
      <c r="AA982">
        <v>173</v>
      </c>
      <c r="AB982">
        <v>0</v>
      </c>
      <c r="AC982">
        <v>0</v>
      </c>
      <c r="AD982">
        <v>0</v>
      </c>
      <c r="AE982">
        <v>1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3.1997</v>
      </c>
      <c r="AL982">
        <v>2.46</v>
      </c>
      <c r="AM982">
        <v>1</v>
      </c>
    </row>
    <row r="983" spans="1:39" x14ac:dyDescent="0.25">
      <c r="A983">
        <v>618</v>
      </c>
      <c r="B983">
        <v>1</v>
      </c>
      <c r="C983">
        <v>30</v>
      </c>
      <c r="D983">
        <v>0</v>
      </c>
      <c r="E983">
        <v>83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1</v>
      </c>
      <c r="P983">
        <v>0</v>
      </c>
      <c r="Q983">
        <v>4.3</v>
      </c>
      <c r="R983">
        <v>1</v>
      </c>
      <c r="S983">
        <v>208</v>
      </c>
      <c r="T983">
        <v>12.3</v>
      </c>
      <c r="U983">
        <v>52</v>
      </c>
      <c r="V983">
        <v>1.151</v>
      </c>
      <c r="W983">
        <v>0.23769999999999999</v>
      </c>
      <c r="X983">
        <v>0.78</v>
      </c>
      <c r="Y983">
        <v>5.78</v>
      </c>
      <c r="Z983">
        <v>0.9</v>
      </c>
      <c r="AA983">
        <v>164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1.1000000000000001</v>
      </c>
      <c r="AL983">
        <v>2.27</v>
      </c>
      <c r="AM983">
        <v>1</v>
      </c>
    </row>
    <row r="984" spans="1:39" x14ac:dyDescent="0.25">
      <c r="A984">
        <v>444</v>
      </c>
      <c r="B984">
        <v>1</v>
      </c>
      <c r="C984">
        <v>48</v>
      </c>
      <c r="D984">
        <v>1</v>
      </c>
      <c r="E984">
        <v>90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3.33</v>
      </c>
      <c r="R984">
        <v>1.03</v>
      </c>
      <c r="S984">
        <v>222</v>
      </c>
      <c r="T984">
        <v>11.483000000000001</v>
      </c>
      <c r="U984">
        <v>36.659999999999997</v>
      </c>
      <c r="V984">
        <v>8.9760000000000009</v>
      </c>
      <c r="W984">
        <v>0.13</v>
      </c>
      <c r="X984">
        <v>0.45900000000000002</v>
      </c>
      <c r="Y984">
        <v>1.79</v>
      </c>
      <c r="Z984">
        <v>0.74</v>
      </c>
      <c r="AA984">
        <v>189</v>
      </c>
      <c r="AB984">
        <v>1</v>
      </c>
      <c r="AC984">
        <v>1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1.53</v>
      </c>
      <c r="AL984">
        <v>2.96</v>
      </c>
      <c r="AM984">
        <v>1</v>
      </c>
    </row>
    <row r="985" spans="1:39" x14ac:dyDescent="0.25">
      <c r="A985">
        <v>375</v>
      </c>
      <c r="B985">
        <v>1</v>
      </c>
      <c r="C985">
        <v>22</v>
      </c>
      <c r="D985">
        <v>0</v>
      </c>
      <c r="E985">
        <v>50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4.8</v>
      </c>
      <c r="R985">
        <v>1.54</v>
      </c>
      <c r="S985">
        <v>238</v>
      </c>
      <c r="T985">
        <v>19.600000000000001</v>
      </c>
      <c r="U985">
        <v>110</v>
      </c>
      <c r="V985">
        <v>28.6</v>
      </c>
      <c r="W985">
        <v>7.7700000000000005E-2</v>
      </c>
      <c r="X985">
        <v>0.28999999999999998</v>
      </c>
      <c r="Y985">
        <v>3.4</v>
      </c>
      <c r="Z985">
        <v>2.0078999999999998</v>
      </c>
      <c r="AA985">
        <v>232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2.4500000000000002</v>
      </c>
      <c r="AL985">
        <v>0.91</v>
      </c>
      <c r="AM985">
        <v>0</v>
      </c>
    </row>
    <row r="986" spans="1:39" x14ac:dyDescent="0.25">
      <c r="A986">
        <v>1039</v>
      </c>
      <c r="B986">
        <v>1</v>
      </c>
      <c r="C986">
        <v>15</v>
      </c>
      <c r="D986">
        <v>0</v>
      </c>
      <c r="E986">
        <v>65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7.9</v>
      </c>
      <c r="R986">
        <v>1.61</v>
      </c>
      <c r="S986">
        <v>232</v>
      </c>
      <c r="T986">
        <v>12.22</v>
      </c>
      <c r="U986">
        <v>142</v>
      </c>
      <c r="V986">
        <v>1</v>
      </c>
      <c r="W986">
        <v>0.45</v>
      </c>
      <c r="X986">
        <v>0.49719999999999998</v>
      </c>
      <c r="Y986">
        <v>6.4107000000000003</v>
      </c>
      <c r="Z986">
        <v>1.6485000000000001</v>
      </c>
      <c r="AA986">
        <v>228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9.26</v>
      </c>
      <c r="AL986">
        <v>5.36</v>
      </c>
      <c r="AM986">
        <v>0</v>
      </c>
    </row>
    <row r="987" spans="1:39" x14ac:dyDescent="0.25">
      <c r="A987">
        <v>36</v>
      </c>
      <c r="B987">
        <v>0</v>
      </c>
      <c r="C987">
        <v>56</v>
      </c>
      <c r="D987">
        <v>0</v>
      </c>
      <c r="E987">
        <v>71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5.9</v>
      </c>
      <c r="R987">
        <v>2.4</v>
      </c>
      <c r="S987">
        <v>286</v>
      </c>
      <c r="T987">
        <v>11.8</v>
      </c>
      <c r="U987">
        <v>47.71</v>
      </c>
      <c r="V987">
        <v>11.304</v>
      </c>
      <c r="W987">
        <v>0.14000000000000001</v>
      </c>
      <c r="X987">
        <v>0.28999999999999998</v>
      </c>
      <c r="Y987">
        <v>4.4561000000000002</v>
      </c>
      <c r="Z987">
        <v>2.2269000000000001</v>
      </c>
      <c r="AA987">
        <v>170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2.12</v>
      </c>
      <c r="AL987">
        <v>1.2</v>
      </c>
      <c r="AM987">
        <v>0</v>
      </c>
    </row>
    <row r="988" spans="1:39" x14ac:dyDescent="0.25">
      <c r="A988">
        <v>6</v>
      </c>
      <c r="B988">
        <v>1</v>
      </c>
      <c r="C988">
        <v>61</v>
      </c>
      <c r="D988">
        <v>1</v>
      </c>
      <c r="E988">
        <v>93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5.3</v>
      </c>
      <c r="R988">
        <v>0.67</v>
      </c>
      <c r="S988">
        <v>170</v>
      </c>
      <c r="T988">
        <v>11.773</v>
      </c>
      <c r="U988">
        <v>55.34</v>
      </c>
      <c r="V988">
        <v>68.680000000000007</v>
      </c>
      <c r="W988">
        <v>0.17</v>
      </c>
      <c r="X988">
        <v>1.6311</v>
      </c>
      <c r="Y988">
        <v>5.68</v>
      </c>
      <c r="Z988">
        <v>1.3</v>
      </c>
      <c r="AA988">
        <v>261</v>
      </c>
      <c r="AB988">
        <v>1</v>
      </c>
      <c r="AC988">
        <v>0</v>
      </c>
      <c r="AD988">
        <v>1</v>
      </c>
      <c r="AE988">
        <v>0</v>
      </c>
      <c r="AF988">
        <v>1</v>
      </c>
      <c r="AG988">
        <v>0</v>
      </c>
      <c r="AH988">
        <v>0</v>
      </c>
      <c r="AI988">
        <v>0</v>
      </c>
      <c r="AJ988">
        <v>1</v>
      </c>
      <c r="AK988">
        <v>3.7</v>
      </c>
      <c r="AL988">
        <v>2.52</v>
      </c>
      <c r="AM988">
        <v>1</v>
      </c>
    </row>
    <row r="989" spans="1:39" x14ac:dyDescent="0.25">
      <c r="A989">
        <v>426</v>
      </c>
      <c r="B989">
        <v>1</v>
      </c>
      <c r="C989">
        <v>16</v>
      </c>
      <c r="D989">
        <v>0</v>
      </c>
      <c r="E989">
        <v>86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6.13</v>
      </c>
      <c r="R989">
        <v>3.27</v>
      </c>
      <c r="S989">
        <v>327</v>
      </c>
      <c r="T989">
        <v>18.12</v>
      </c>
      <c r="U989">
        <v>62</v>
      </c>
      <c r="V989">
        <v>22.32</v>
      </c>
      <c r="W989">
        <v>6.7820000000000005E-2</v>
      </c>
      <c r="X989">
        <v>0.56479999999999997</v>
      </c>
      <c r="Y989">
        <v>6.7910000000000004</v>
      </c>
      <c r="Z989">
        <v>2.8010000000000002</v>
      </c>
      <c r="AA989">
        <v>236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1.9350000000000001</v>
      </c>
      <c r="AL989">
        <v>0.68</v>
      </c>
      <c r="AM989">
        <v>0</v>
      </c>
    </row>
    <row r="990" spans="1:39" x14ac:dyDescent="0.25">
      <c r="A990">
        <v>699</v>
      </c>
      <c r="B990">
        <v>1</v>
      </c>
      <c r="C990">
        <v>37</v>
      </c>
      <c r="D990">
        <v>0</v>
      </c>
      <c r="E990">
        <v>74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1</v>
      </c>
      <c r="P990">
        <v>0</v>
      </c>
      <c r="Q990">
        <v>3.25</v>
      </c>
      <c r="R990">
        <v>1</v>
      </c>
      <c r="S990">
        <v>245</v>
      </c>
      <c r="T990">
        <v>12.3</v>
      </c>
      <c r="U990">
        <v>40</v>
      </c>
      <c r="V990">
        <v>1.262</v>
      </c>
      <c r="W990">
        <v>0.3004</v>
      </c>
      <c r="X990">
        <v>0.48</v>
      </c>
      <c r="Y990">
        <v>5.26</v>
      </c>
      <c r="Z990">
        <v>1.75</v>
      </c>
      <c r="AA990">
        <v>139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1.78</v>
      </c>
      <c r="AL990">
        <v>2.0299999999999998</v>
      </c>
      <c r="AM990">
        <v>1</v>
      </c>
    </row>
    <row r="991" spans="1:39" x14ac:dyDescent="0.25">
      <c r="A991">
        <v>725</v>
      </c>
      <c r="B991">
        <v>0</v>
      </c>
      <c r="C991">
        <v>65</v>
      </c>
      <c r="D991">
        <v>1</v>
      </c>
      <c r="E991">
        <v>95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0</v>
      </c>
      <c r="M991">
        <v>1</v>
      </c>
      <c r="N991">
        <v>0</v>
      </c>
      <c r="O991">
        <v>0</v>
      </c>
      <c r="P991">
        <v>1</v>
      </c>
      <c r="Q991">
        <v>5.7211999999999996</v>
      </c>
      <c r="R991">
        <v>1.7649999999999999</v>
      </c>
      <c r="S991">
        <v>210.02</v>
      </c>
      <c r="T991">
        <v>14.164</v>
      </c>
      <c r="U991">
        <v>30.86</v>
      </c>
      <c r="V991">
        <v>7.984</v>
      </c>
      <c r="W991">
        <v>0.1648</v>
      </c>
      <c r="X991">
        <v>0.83750000000000002</v>
      </c>
      <c r="Y991">
        <v>3.63</v>
      </c>
      <c r="Z991">
        <v>0.59</v>
      </c>
      <c r="AA991">
        <v>135</v>
      </c>
      <c r="AB991">
        <v>1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2.8315999999999999</v>
      </c>
      <c r="AL991">
        <v>4.0999999999999996</v>
      </c>
      <c r="AM991">
        <v>1</v>
      </c>
    </row>
    <row r="992" spans="1:39" x14ac:dyDescent="0.25">
      <c r="A992">
        <v>363</v>
      </c>
      <c r="B992">
        <v>1</v>
      </c>
      <c r="C992">
        <v>10</v>
      </c>
      <c r="D992">
        <v>0</v>
      </c>
      <c r="E992">
        <v>117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4.7</v>
      </c>
      <c r="R992">
        <v>1.76</v>
      </c>
      <c r="S992">
        <v>208</v>
      </c>
      <c r="T992">
        <v>11.9</v>
      </c>
      <c r="U992">
        <v>134</v>
      </c>
      <c r="V992">
        <v>22.68</v>
      </c>
      <c r="W992">
        <v>7.8600000000000003E-2</v>
      </c>
      <c r="X992">
        <v>0.44</v>
      </c>
      <c r="Y992">
        <v>4.3</v>
      </c>
      <c r="Z992">
        <v>2.6736</v>
      </c>
      <c r="AA992">
        <v>205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2.37</v>
      </c>
      <c r="AL992">
        <v>1.33</v>
      </c>
      <c r="AM992">
        <v>0</v>
      </c>
    </row>
    <row r="993" spans="1:39" x14ac:dyDescent="0.25">
      <c r="A993">
        <v>595</v>
      </c>
      <c r="B993">
        <v>0</v>
      </c>
      <c r="C993">
        <v>51</v>
      </c>
      <c r="D993">
        <v>1</v>
      </c>
      <c r="E993">
        <v>87</v>
      </c>
      <c r="F993">
        <v>0</v>
      </c>
      <c r="G993">
        <v>1</v>
      </c>
      <c r="H993">
        <v>1</v>
      </c>
      <c r="I993">
        <v>1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4.1227999999999998</v>
      </c>
      <c r="R993">
        <v>1.7764</v>
      </c>
      <c r="S993">
        <v>294.8</v>
      </c>
      <c r="T993">
        <v>11.788</v>
      </c>
      <c r="U993">
        <v>32.729999999999997</v>
      </c>
      <c r="V993">
        <v>8.2579999999999991</v>
      </c>
      <c r="W993">
        <v>0.25269999999999998</v>
      </c>
      <c r="X993">
        <v>0.41909999999999997</v>
      </c>
      <c r="Y993">
        <v>5.2221000000000002</v>
      </c>
      <c r="Z993">
        <v>1.8278000000000001</v>
      </c>
      <c r="AA993">
        <v>229</v>
      </c>
      <c r="AB993">
        <v>0</v>
      </c>
      <c r="AC993">
        <v>0</v>
      </c>
      <c r="AD993">
        <v>0</v>
      </c>
      <c r="AE993">
        <v>1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2.3538999999999999</v>
      </c>
      <c r="AL993">
        <v>2.35</v>
      </c>
      <c r="AM993">
        <v>1</v>
      </c>
    </row>
    <row r="994" spans="1:39" x14ac:dyDescent="0.25">
      <c r="A994">
        <v>766</v>
      </c>
      <c r="B994">
        <v>1</v>
      </c>
      <c r="C994">
        <v>46</v>
      </c>
      <c r="D994">
        <v>1</v>
      </c>
      <c r="E994">
        <v>71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1</v>
      </c>
      <c r="P994">
        <v>1</v>
      </c>
      <c r="Q994">
        <v>5.1359000000000004</v>
      </c>
      <c r="R994">
        <v>1.8875999999999999</v>
      </c>
      <c r="S994">
        <v>226.97</v>
      </c>
      <c r="T994">
        <v>13.91</v>
      </c>
      <c r="U994">
        <v>27.28</v>
      </c>
      <c r="V994">
        <v>0.91110000000000002</v>
      </c>
      <c r="W994">
        <v>0.51280000000000003</v>
      </c>
      <c r="X994">
        <v>0.80369999999999997</v>
      </c>
      <c r="Y994">
        <v>3.91</v>
      </c>
      <c r="Z994">
        <v>0.89280000000000004</v>
      </c>
      <c r="AA994">
        <v>160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1</v>
      </c>
      <c r="AI994">
        <v>0</v>
      </c>
      <c r="AJ994">
        <v>0</v>
      </c>
      <c r="AK994">
        <v>2.6320000000000001</v>
      </c>
      <c r="AL994">
        <v>4.1500000000000004</v>
      </c>
      <c r="AM994">
        <v>0</v>
      </c>
    </row>
    <row r="995" spans="1:39" x14ac:dyDescent="0.25">
      <c r="A995">
        <v>856</v>
      </c>
      <c r="B995">
        <v>1</v>
      </c>
      <c r="C995">
        <v>55</v>
      </c>
      <c r="D995">
        <v>1</v>
      </c>
      <c r="E995">
        <v>64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0</v>
      </c>
      <c r="L995">
        <v>1</v>
      </c>
      <c r="M995">
        <v>0</v>
      </c>
      <c r="N995">
        <v>0</v>
      </c>
      <c r="O995">
        <v>1</v>
      </c>
      <c r="P995">
        <v>1</v>
      </c>
      <c r="Q995">
        <v>5.0475000000000003</v>
      </c>
      <c r="R995">
        <v>1.6384000000000001</v>
      </c>
      <c r="S995">
        <v>269.63</v>
      </c>
      <c r="T995">
        <v>13.82</v>
      </c>
      <c r="U995">
        <v>32.78</v>
      </c>
      <c r="V995">
        <v>0.91159999999999997</v>
      </c>
      <c r="W995">
        <v>0.47989999999999999</v>
      </c>
      <c r="X995">
        <v>0.72719999999999996</v>
      </c>
      <c r="Y995">
        <v>3.97</v>
      </c>
      <c r="Z995">
        <v>0.91659999999999997</v>
      </c>
      <c r="AA995">
        <v>153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0</v>
      </c>
      <c r="AJ995">
        <v>0</v>
      </c>
      <c r="AK995">
        <v>2.5567000000000002</v>
      </c>
      <c r="AL995">
        <v>4.0199999999999996</v>
      </c>
      <c r="AM995">
        <v>0</v>
      </c>
    </row>
    <row r="996" spans="1:39" x14ac:dyDescent="0.25">
      <c r="A996">
        <v>123</v>
      </c>
      <c r="B996">
        <v>0</v>
      </c>
      <c r="C996">
        <v>8</v>
      </c>
      <c r="D996">
        <v>0</v>
      </c>
      <c r="E996">
        <v>114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16.96</v>
      </c>
      <c r="R996">
        <v>7.69</v>
      </c>
      <c r="S996">
        <v>11.91</v>
      </c>
      <c r="T996">
        <v>18.7</v>
      </c>
      <c r="U996">
        <v>72.05</v>
      </c>
      <c r="V996">
        <v>35.049999999999997</v>
      </c>
      <c r="W996">
        <v>0.21</v>
      </c>
      <c r="X996">
        <v>0.22</v>
      </c>
      <c r="Y996">
        <v>19.7</v>
      </c>
      <c r="Z996">
        <v>10.93</v>
      </c>
      <c r="AA996">
        <v>208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3.18</v>
      </c>
      <c r="AL996">
        <v>0.11</v>
      </c>
      <c r="AM996">
        <v>0</v>
      </c>
    </row>
    <row r="997" spans="1:39" x14ac:dyDescent="0.25">
      <c r="A997">
        <v>968</v>
      </c>
      <c r="B997">
        <v>1</v>
      </c>
      <c r="C997">
        <v>51</v>
      </c>
      <c r="D997">
        <v>1</v>
      </c>
      <c r="E997">
        <v>111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</v>
      </c>
      <c r="Q997">
        <v>7.3</v>
      </c>
      <c r="R997">
        <v>1.93</v>
      </c>
      <c r="S997">
        <v>154</v>
      </c>
      <c r="T997">
        <v>15</v>
      </c>
      <c r="U997">
        <v>44.11</v>
      </c>
      <c r="V997">
        <v>7.93</v>
      </c>
      <c r="W997">
        <v>0.71</v>
      </c>
      <c r="X997">
        <v>0.76</v>
      </c>
      <c r="Y997">
        <v>12.78</v>
      </c>
      <c r="Z997">
        <v>1.98</v>
      </c>
      <c r="AA997">
        <v>286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6.02</v>
      </c>
      <c r="AL997">
        <v>3.04</v>
      </c>
      <c r="AM997">
        <v>1</v>
      </c>
    </row>
    <row r="998" spans="1:39" x14ac:dyDescent="0.25">
      <c r="A998">
        <v>464</v>
      </c>
      <c r="B998">
        <v>1</v>
      </c>
      <c r="C998">
        <v>52</v>
      </c>
      <c r="D998">
        <v>1</v>
      </c>
      <c r="E998">
        <v>74</v>
      </c>
      <c r="F998">
        <v>1</v>
      </c>
      <c r="G998">
        <v>1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4.29</v>
      </c>
      <c r="R998">
        <v>1.66</v>
      </c>
      <c r="S998">
        <v>216</v>
      </c>
      <c r="T998">
        <v>12.474</v>
      </c>
      <c r="U998">
        <v>35.18</v>
      </c>
      <c r="V998">
        <v>8.4339999999999993</v>
      </c>
      <c r="W998">
        <v>0.109</v>
      </c>
      <c r="X998">
        <v>0.52600000000000002</v>
      </c>
      <c r="Y998">
        <v>3</v>
      </c>
      <c r="Z998">
        <v>0.95</v>
      </c>
      <c r="AA998">
        <v>219</v>
      </c>
      <c r="AB998">
        <v>1</v>
      </c>
      <c r="AC998">
        <v>1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1.1100000000000001</v>
      </c>
      <c r="AL998">
        <v>3.49</v>
      </c>
      <c r="AM998">
        <v>1</v>
      </c>
    </row>
    <row r="999" spans="1:39" x14ac:dyDescent="0.25">
      <c r="A999">
        <v>393</v>
      </c>
      <c r="B999">
        <v>0</v>
      </c>
      <c r="C999">
        <v>63</v>
      </c>
      <c r="D999">
        <v>1</v>
      </c>
      <c r="E999">
        <v>83</v>
      </c>
      <c r="F999">
        <v>0</v>
      </c>
      <c r="G999">
        <v>1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4.25</v>
      </c>
      <c r="R999">
        <v>2.02</v>
      </c>
      <c r="S999">
        <v>335</v>
      </c>
      <c r="T999">
        <v>16.2</v>
      </c>
      <c r="U999">
        <v>43.65</v>
      </c>
      <c r="V999">
        <v>8.1780000000000008</v>
      </c>
      <c r="W999">
        <v>0.1</v>
      </c>
      <c r="X999">
        <v>1.82</v>
      </c>
      <c r="Y999">
        <v>4.9800000000000004</v>
      </c>
      <c r="Z999">
        <v>1.58</v>
      </c>
      <c r="AA999">
        <v>202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3.15</v>
      </c>
      <c r="AL999">
        <v>1.42</v>
      </c>
      <c r="AM999">
        <v>1</v>
      </c>
    </row>
    <row r="1000" spans="1:39" x14ac:dyDescent="0.25">
      <c r="A1000">
        <v>483</v>
      </c>
      <c r="B1000">
        <v>1</v>
      </c>
      <c r="C1000">
        <v>56</v>
      </c>
      <c r="D1000">
        <v>1</v>
      </c>
      <c r="E1000">
        <v>89</v>
      </c>
      <c r="F1000">
        <v>1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3.67</v>
      </c>
      <c r="R1000">
        <v>1.1299999999999999</v>
      </c>
      <c r="S1000">
        <v>257</v>
      </c>
      <c r="T1000">
        <v>13.215999999999999</v>
      </c>
      <c r="U1000">
        <v>37.96</v>
      </c>
      <c r="V1000">
        <v>8.0090000000000003</v>
      </c>
      <c r="W1000">
        <v>0.15</v>
      </c>
      <c r="X1000">
        <v>0.48599999999999999</v>
      </c>
      <c r="Y1000">
        <v>2.69</v>
      </c>
      <c r="Z1000">
        <v>0.52</v>
      </c>
      <c r="AA1000">
        <v>186</v>
      </c>
      <c r="AB1000">
        <v>1</v>
      </c>
      <c r="AC1000">
        <v>1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1.02</v>
      </c>
      <c r="AL1000">
        <v>2.36</v>
      </c>
      <c r="AM1000">
        <v>1</v>
      </c>
    </row>
    <row r="1001" spans="1:39" x14ac:dyDescent="0.25">
      <c r="A1001" s="1">
        <v>7</v>
      </c>
      <c r="B1001">
        <v>1</v>
      </c>
      <c r="C1001">
        <v>65</v>
      </c>
      <c r="D1001">
        <v>1</v>
      </c>
      <c r="E1001">
        <v>94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5</v>
      </c>
      <c r="R1001">
        <v>0.65</v>
      </c>
      <c r="S1001">
        <v>170</v>
      </c>
      <c r="T1001">
        <v>11.347</v>
      </c>
      <c r="U1001">
        <v>56.66</v>
      </c>
      <c r="V1001">
        <v>67.7</v>
      </c>
      <c r="W1001">
        <v>0.47</v>
      </c>
      <c r="X1001">
        <v>1.2369000000000001</v>
      </c>
      <c r="Y1001">
        <v>5.27</v>
      </c>
      <c r="Z1001">
        <v>1.258</v>
      </c>
      <c r="AA1001">
        <v>273</v>
      </c>
      <c r="AB1001">
        <v>1</v>
      </c>
      <c r="AC1001">
        <v>0</v>
      </c>
      <c r="AD1001">
        <v>1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1</v>
      </c>
      <c r="AK1001">
        <v>3.7</v>
      </c>
      <c r="AL1001">
        <v>2.4500000000000002</v>
      </c>
      <c r="AM1001">
        <v>1</v>
      </c>
    </row>
    <row r="1002" spans="1:39" x14ac:dyDescent="0.25">
      <c r="A1002">
        <v>924</v>
      </c>
      <c r="B1002">
        <v>1</v>
      </c>
      <c r="C1002">
        <v>59</v>
      </c>
      <c r="D1002">
        <v>1</v>
      </c>
      <c r="E1002">
        <v>102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</v>
      </c>
      <c r="Q1002">
        <v>7.14</v>
      </c>
      <c r="R1002">
        <v>1.41</v>
      </c>
      <c r="S1002">
        <v>167</v>
      </c>
      <c r="T1002">
        <v>16</v>
      </c>
      <c r="U1002">
        <v>43.55</v>
      </c>
      <c r="V1002">
        <v>7.1040000000000001</v>
      </c>
      <c r="W1002">
        <v>0.52</v>
      </c>
      <c r="X1002">
        <v>1.06</v>
      </c>
      <c r="Y1002">
        <v>10.98</v>
      </c>
      <c r="Z1002">
        <v>1.2</v>
      </c>
      <c r="AA1002">
        <v>256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6.02</v>
      </c>
      <c r="AL1002">
        <v>2.0499999999999998</v>
      </c>
      <c r="AM1002">
        <v>1</v>
      </c>
    </row>
    <row r="1003" spans="1:39" x14ac:dyDescent="0.25">
      <c r="A1003">
        <v>222</v>
      </c>
      <c r="B1003">
        <v>1</v>
      </c>
      <c r="C1003">
        <v>40</v>
      </c>
      <c r="D1003">
        <v>1</v>
      </c>
      <c r="E1003">
        <v>96</v>
      </c>
      <c r="F1003">
        <v>1</v>
      </c>
      <c r="G1003">
        <v>1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7.89</v>
      </c>
      <c r="R1003">
        <v>2.2799999999999998</v>
      </c>
      <c r="S1003">
        <v>343</v>
      </c>
      <c r="T1003">
        <v>14</v>
      </c>
      <c r="U1003">
        <v>149</v>
      </c>
      <c r="V1003">
        <v>9.4</v>
      </c>
      <c r="W1003">
        <v>0.03</v>
      </c>
      <c r="X1003">
        <v>1.25</v>
      </c>
      <c r="Y1003">
        <v>7.2472000000000003</v>
      </c>
      <c r="Z1003">
        <v>2.4306000000000001</v>
      </c>
      <c r="AA1003">
        <v>243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4.96</v>
      </c>
      <c r="AL1003">
        <v>2.08</v>
      </c>
      <c r="AM1003">
        <v>1</v>
      </c>
    </row>
    <row r="1004" spans="1:39" x14ac:dyDescent="0.25">
      <c r="A1004">
        <v>108</v>
      </c>
      <c r="B1004">
        <v>0</v>
      </c>
      <c r="C1004">
        <v>10</v>
      </c>
      <c r="D1004">
        <v>0</v>
      </c>
      <c r="E1004">
        <v>106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14.76</v>
      </c>
      <c r="R1004">
        <v>8.0399999999999991</v>
      </c>
      <c r="S1004">
        <v>10.78</v>
      </c>
      <c r="T1004">
        <v>19.399999999999999</v>
      </c>
      <c r="U1004">
        <v>71.75</v>
      </c>
      <c r="V1004">
        <v>42.83</v>
      </c>
      <c r="W1004">
        <v>0.12</v>
      </c>
      <c r="X1004">
        <v>0.83</v>
      </c>
      <c r="Y1004">
        <v>20.100000000000001</v>
      </c>
      <c r="Z1004">
        <v>13.59</v>
      </c>
      <c r="AA1004">
        <v>235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2.2400000000000002</v>
      </c>
      <c r="AL1004">
        <v>0.28000000000000003</v>
      </c>
      <c r="AM1004">
        <v>0</v>
      </c>
    </row>
    <row r="1005" spans="1:39" x14ac:dyDescent="0.25">
      <c r="A1005">
        <v>864</v>
      </c>
      <c r="B1005">
        <v>1</v>
      </c>
      <c r="C1005">
        <v>30</v>
      </c>
      <c r="D1005">
        <v>1</v>
      </c>
      <c r="E1005">
        <v>76</v>
      </c>
      <c r="F1005">
        <v>1</v>
      </c>
      <c r="G1005">
        <v>1</v>
      </c>
      <c r="H1005">
        <v>1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1</v>
      </c>
      <c r="P1005">
        <v>1</v>
      </c>
      <c r="Q1005">
        <v>5.9531999999999998</v>
      </c>
      <c r="R1005">
        <v>1.8874</v>
      </c>
      <c r="S1005">
        <v>225.97</v>
      </c>
      <c r="T1005">
        <v>18.93</v>
      </c>
      <c r="U1005">
        <v>40.07</v>
      </c>
      <c r="V1005">
        <v>0.77890000000000004</v>
      </c>
      <c r="W1005">
        <v>0.49969999999999998</v>
      </c>
      <c r="X1005">
        <v>0.75329999999999997</v>
      </c>
      <c r="Y1005">
        <v>3.89</v>
      </c>
      <c r="Z1005">
        <v>0.80610000000000004</v>
      </c>
      <c r="AA1005">
        <v>190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0</v>
      </c>
      <c r="AJ1005">
        <v>0</v>
      </c>
      <c r="AK1005">
        <v>2.605</v>
      </c>
      <c r="AL1005">
        <v>3.54</v>
      </c>
      <c r="AM1005">
        <v>0</v>
      </c>
    </row>
    <row r="1006" spans="1:39" x14ac:dyDescent="0.25">
      <c r="A1006">
        <v>743</v>
      </c>
      <c r="B1006">
        <v>1</v>
      </c>
      <c r="C1006">
        <v>38</v>
      </c>
      <c r="D1006">
        <v>1</v>
      </c>
      <c r="E1006">
        <v>61</v>
      </c>
      <c r="F1006">
        <v>1</v>
      </c>
      <c r="G1006">
        <v>1</v>
      </c>
      <c r="H1006">
        <v>1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v>0</v>
      </c>
      <c r="O1006">
        <v>1</v>
      </c>
      <c r="P1006">
        <v>1</v>
      </c>
      <c r="Q1006">
        <v>5.9762000000000004</v>
      </c>
      <c r="R1006">
        <v>1.5005999999999999</v>
      </c>
      <c r="S1006">
        <v>251.92</v>
      </c>
      <c r="T1006">
        <v>11.97</v>
      </c>
      <c r="U1006">
        <v>32.6</v>
      </c>
      <c r="V1006">
        <v>0.87890000000000001</v>
      </c>
      <c r="W1006">
        <v>0.49969999999999998</v>
      </c>
      <c r="X1006">
        <v>0.8407</v>
      </c>
      <c r="Y1006">
        <v>3.66</v>
      </c>
      <c r="Z1006">
        <v>0.94089999999999996</v>
      </c>
      <c r="AA1006">
        <v>197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0</v>
      </c>
      <c r="AJ1006">
        <v>0</v>
      </c>
      <c r="AK1006">
        <v>2.9434999999999998</v>
      </c>
      <c r="AL1006">
        <v>3.56</v>
      </c>
      <c r="AM1006">
        <v>0</v>
      </c>
    </row>
    <row r="1007" spans="1:39" x14ac:dyDescent="0.25">
      <c r="A1007">
        <v>413</v>
      </c>
      <c r="B1007">
        <v>1</v>
      </c>
      <c r="C1007">
        <v>20</v>
      </c>
      <c r="D1007">
        <v>0</v>
      </c>
      <c r="E1007">
        <v>117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6.1</v>
      </c>
      <c r="R1007">
        <v>2.99</v>
      </c>
      <c r="S1007">
        <v>307</v>
      </c>
      <c r="T1007">
        <v>24.51</v>
      </c>
      <c r="U1007">
        <v>96</v>
      </c>
      <c r="V1007">
        <v>23.46</v>
      </c>
      <c r="W1007">
        <v>8.0439999999999998E-2</v>
      </c>
      <c r="X1007">
        <v>0.60140000000000005</v>
      </c>
      <c r="Y1007">
        <v>6.4980000000000002</v>
      </c>
      <c r="Z1007">
        <v>3.3820000000000001</v>
      </c>
      <c r="AA1007">
        <v>255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1.1839999999999999</v>
      </c>
      <c r="AL1007">
        <v>0.28000000000000003</v>
      </c>
      <c r="AM1007">
        <v>0</v>
      </c>
    </row>
    <row r="1008" spans="1:39" x14ac:dyDescent="0.25">
      <c r="A1008">
        <v>950</v>
      </c>
      <c r="B1008">
        <v>1</v>
      </c>
      <c r="C1008">
        <v>56</v>
      </c>
      <c r="D1008">
        <v>1</v>
      </c>
      <c r="E1008">
        <v>97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7.08</v>
      </c>
      <c r="R1008">
        <v>1.06</v>
      </c>
      <c r="S1008">
        <v>162</v>
      </c>
      <c r="T1008">
        <v>14.5</v>
      </c>
      <c r="U1008">
        <v>43.75</v>
      </c>
      <c r="V1008">
        <v>7.4809999999999999</v>
      </c>
      <c r="W1008">
        <v>0.69</v>
      </c>
      <c r="X1008">
        <v>1.1599999999999999</v>
      </c>
      <c r="Y1008">
        <v>17.100000000000001</v>
      </c>
      <c r="Z1008">
        <v>1.98</v>
      </c>
      <c r="AA1008">
        <v>254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5.57</v>
      </c>
      <c r="AL1008">
        <v>2.16</v>
      </c>
      <c r="AM1008">
        <v>1</v>
      </c>
    </row>
    <row r="1009" spans="1:39" x14ac:dyDescent="0.25">
      <c r="A1009">
        <v>921</v>
      </c>
      <c r="B1009">
        <v>1</v>
      </c>
      <c r="C1009">
        <v>45</v>
      </c>
      <c r="D1009">
        <v>1</v>
      </c>
      <c r="E1009">
        <v>117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7.52</v>
      </c>
      <c r="R1009">
        <v>1.28</v>
      </c>
      <c r="S1009">
        <v>150</v>
      </c>
      <c r="T1009">
        <v>14.5</v>
      </c>
      <c r="U1009">
        <v>39.619999999999997</v>
      </c>
      <c r="V1009">
        <v>7.7439999999999998</v>
      </c>
      <c r="W1009">
        <v>0.28999999999999998</v>
      </c>
      <c r="X1009">
        <v>0.85</v>
      </c>
      <c r="Y1009">
        <v>11.48</v>
      </c>
      <c r="Z1009">
        <v>1.72</v>
      </c>
      <c r="AA1009">
        <v>248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5.62</v>
      </c>
      <c r="AL1009">
        <v>2.2599999999999998</v>
      </c>
      <c r="AM1009">
        <v>1</v>
      </c>
    </row>
    <row r="1010" spans="1:39" x14ac:dyDescent="0.25">
      <c r="A1010">
        <v>662</v>
      </c>
      <c r="B1010">
        <v>1</v>
      </c>
      <c r="C1010">
        <v>15</v>
      </c>
      <c r="D1010">
        <v>0</v>
      </c>
      <c r="E1010">
        <v>110</v>
      </c>
      <c r="F1010">
        <v>0</v>
      </c>
      <c r="G1010">
        <v>1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16.61</v>
      </c>
      <c r="R1010">
        <v>28.61</v>
      </c>
      <c r="S1010">
        <v>285</v>
      </c>
      <c r="T1010">
        <v>15.89</v>
      </c>
      <c r="U1010">
        <v>113</v>
      </c>
      <c r="V1010">
        <v>22.07</v>
      </c>
      <c r="W1010">
        <v>0.19</v>
      </c>
      <c r="X1010">
        <v>0.92</v>
      </c>
      <c r="Y1010">
        <v>5.8609999999999998</v>
      </c>
      <c r="Z1010">
        <v>2.7589999999999999</v>
      </c>
      <c r="AA1010">
        <v>340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1.67</v>
      </c>
      <c r="AL1010">
        <v>1.68</v>
      </c>
      <c r="AM1010">
        <v>0</v>
      </c>
    </row>
    <row r="1011" spans="1:39" x14ac:dyDescent="0.25">
      <c r="A1011">
        <v>132</v>
      </c>
      <c r="B1011">
        <v>0</v>
      </c>
      <c r="C1011">
        <v>1</v>
      </c>
      <c r="D1011">
        <v>0</v>
      </c>
      <c r="E1011">
        <v>100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10.199999999999999</v>
      </c>
      <c r="R1011">
        <v>8.59</v>
      </c>
      <c r="S1011">
        <v>10.29</v>
      </c>
      <c r="T1011">
        <v>20.3</v>
      </c>
      <c r="U1011">
        <v>77.78</v>
      </c>
      <c r="V1011">
        <v>42.28</v>
      </c>
      <c r="W1011">
        <v>0.1</v>
      </c>
      <c r="X1011">
        <v>0.7</v>
      </c>
      <c r="Y1011">
        <v>15.2</v>
      </c>
      <c r="Z1011">
        <v>10.029999999999999</v>
      </c>
      <c r="AA1011">
        <v>252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1.71</v>
      </c>
      <c r="AL1011">
        <v>0.11</v>
      </c>
      <c r="AM1011">
        <v>0</v>
      </c>
    </row>
    <row r="1012" spans="1:39" x14ac:dyDescent="0.25">
      <c r="A1012">
        <v>538</v>
      </c>
      <c r="B1012">
        <v>0</v>
      </c>
      <c r="C1012">
        <v>49</v>
      </c>
      <c r="D1012">
        <v>1</v>
      </c>
      <c r="E1012">
        <v>81</v>
      </c>
      <c r="F1012">
        <v>0</v>
      </c>
      <c r="G1012">
        <v>1</v>
      </c>
      <c r="H1012">
        <v>1</v>
      </c>
      <c r="I1012">
        <v>1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5.0766999999999998</v>
      </c>
      <c r="R1012">
        <v>1.7068000000000001</v>
      </c>
      <c r="S1012">
        <v>234.1</v>
      </c>
      <c r="T1012">
        <v>10.167</v>
      </c>
      <c r="U1012">
        <v>34.82</v>
      </c>
      <c r="V1012">
        <v>8.99</v>
      </c>
      <c r="W1012">
        <v>0.14560000000000001</v>
      </c>
      <c r="X1012">
        <v>0.52380000000000004</v>
      </c>
      <c r="Y1012">
        <v>5.1216999999999997</v>
      </c>
      <c r="Z1012">
        <v>2.2982</v>
      </c>
      <c r="AA1012">
        <v>279</v>
      </c>
      <c r="AB1012">
        <v>0</v>
      </c>
      <c r="AC1012">
        <v>0</v>
      </c>
      <c r="AD1012">
        <v>0</v>
      </c>
      <c r="AE1012">
        <v>1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2.1072000000000002</v>
      </c>
      <c r="AL1012">
        <v>2.2000000000000002</v>
      </c>
      <c r="AM1012">
        <v>1</v>
      </c>
    </row>
    <row r="1013" spans="1:39" x14ac:dyDescent="0.25">
      <c r="A1013">
        <v>279</v>
      </c>
      <c r="B1013">
        <v>1</v>
      </c>
      <c r="C1013">
        <v>45</v>
      </c>
      <c r="D1013">
        <v>1</v>
      </c>
      <c r="E1013">
        <v>106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7.56</v>
      </c>
      <c r="R1013">
        <v>2.2400000000000002</v>
      </c>
      <c r="S1013">
        <v>383</v>
      </c>
      <c r="T1013">
        <v>20</v>
      </c>
      <c r="U1013">
        <v>147</v>
      </c>
      <c r="V1013">
        <v>8.6</v>
      </c>
      <c r="W1013">
        <v>0.09</v>
      </c>
      <c r="X1013">
        <v>1.56</v>
      </c>
      <c r="Y1013">
        <v>7.4234</v>
      </c>
      <c r="Z1013">
        <v>2.4308999999999998</v>
      </c>
      <c r="AA1013">
        <v>242</v>
      </c>
      <c r="AB1013">
        <v>1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4.62</v>
      </c>
      <c r="AL1013">
        <v>1.83</v>
      </c>
      <c r="AM1013">
        <v>1</v>
      </c>
    </row>
    <row r="1014" spans="1:39" x14ac:dyDescent="0.25">
      <c r="A1014">
        <v>885</v>
      </c>
      <c r="B1014">
        <v>1</v>
      </c>
      <c r="C1014">
        <v>37</v>
      </c>
      <c r="D1014">
        <v>1</v>
      </c>
      <c r="E1014">
        <v>66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0</v>
      </c>
      <c r="L1014">
        <v>1</v>
      </c>
      <c r="M1014">
        <v>0</v>
      </c>
      <c r="N1014">
        <v>0</v>
      </c>
      <c r="O1014">
        <v>1</v>
      </c>
      <c r="P1014">
        <v>1</v>
      </c>
      <c r="Q1014">
        <v>4.9875999999999996</v>
      </c>
      <c r="R1014">
        <v>1.5734999999999999</v>
      </c>
      <c r="S1014">
        <v>246.36</v>
      </c>
      <c r="T1014">
        <v>16.690000000000001</v>
      </c>
      <c r="U1014">
        <v>25.6</v>
      </c>
      <c r="V1014">
        <v>0.82730000000000004</v>
      </c>
      <c r="W1014">
        <v>0.48759999999999998</v>
      </c>
      <c r="X1014">
        <v>0.76259999999999994</v>
      </c>
      <c r="Y1014">
        <v>3.9</v>
      </c>
      <c r="Z1014">
        <v>0.89780000000000004</v>
      </c>
      <c r="AA1014">
        <v>193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1</v>
      </c>
      <c r="AI1014">
        <v>0</v>
      </c>
      <c r="AJ1014">
        <v>0</v>
      </c>
      <c r="AK1014">
        <v>2.6890000000000001</v>
      </c>
      <c r="AL1014">
        <v>3.17</v>
      </c>
      <c r="AM1014">
        <v>0</v>
      </c>
    </row>
    <row r="1015" spans="1:39" x14ac:dyDescent="0.25">
      <c r="A1015">
        <v>4</v>
      </c>
      <c r="B1015">
        <v>0</v>
      </c>
      <c r="C1015">
        <v>79</v>
      </c>
      <c r="D1015">
        <v>1</v>
      </c>
      <c r="E1015">
        <v>87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4.8</v>
      </c>
      <c r="R1015">
        <v>0.64</v>
      </c>
      <c r="S1015">
        <v>177</v>
      </c>
      <c r="T1015">
        <v>11.847</v>
      </c>
      <c r="U1015">
        <v>58.21</v>
      </c>
      <c r="V1015">
        <v>79.75</v>
      </c>
      <c r="W1015">
        <v>0.52</v>
      </c>
      <c r="X1015">
        <v>1.5995999999999999</v>
      </c>
      <c r="Y1015">
        <v>5.72</v>
      </c>
      <c r="Z1015">
        <v>1.286</v>
      </c>
      <c r="AA1015">
        <v>261</v>
      </c>
      <c r="AB1015">
        <v>1</v>
      </c>
      <c r="AC1015">
        <v>0</v>
      </c>
      <c r="AD1015">
        <v>1</v>
      </c>
      <c r="AE1015">
        <v>0</v>
      </c>
      <c r="AF1015">
        <v>1</v>
      </c>
      <c r="AG1015">
        <v>0</v>
      </c>
      <c r="AH1015">
        <v>0</v>
      </c>
      <c r="AI1015">
        <v>0</v>
      </c>
      <c r="AJ1015">
        <v>1</v>
      </c>
      <c r="AK1015">
        <v>3.57</v>
      </c>
      <c r="AL1015">
        <v>2.48</v>
      </c>
      <c r="AM1015">
        <v>1</v>
      </c>
    </row>
    <row r="1016" spans="1:39" x14ac:dyDescent="0.25">
      <c r="A1016">
        <v>830</v>
      </c>
      <c r="B1016">
        <v>1</v>
      </c>
      <c r="C1016">
        <v>38</v>
      </c>
      <c r="D1016">
        <v>1</v>
      </c>
      <c r="E1016">
        <v>75</v>
      </c>
      <c r="F1016">
        <v>1</v>
      </c>
      <c r="G1016">
        <v>1</v>
      </c>
      <c r="H1016">
        <v>1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v>0</v>
      </c>
      <c r="O1016">
        <v>1</v>
      </c>
      <c r="P1016">
        <v>1</v>
      </c>
      <c r="Q1016">
        <v>5.0140000000000002</v>
      </c>
      <c r="R1016">
        <v>1.8716999999999999</v>
      </c>
      <c r="S1016">
        <v>244.51</v>
      </c>
      <c r="T1016">
        <v>11.39</v>
      </c>
      <c r="U1016">
        <v>34.28</v>
      </c>
      <c r="V1016">
        <v>0.85370000000000001</v>
      </c>
      <c r="W1016">
        <v>0.4778</v>
      </c>
      <c r="X1016">
        <v>0.67889999999999995</v>
      </c>
      <c r="Y1016">
        <v>4.12</v>
      </c>
      <c r="Z1016">
        <v>0.80200000000000005</v>
      </c>
      <c r="AA1016">
        <v>162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</v>
      </c>
      <c r="AI1016">
        <v>0</v>
      </c>
      <c r="AJ1016">
        <v>0</v>
      </c>
      <c r="AK1016">
        <v>2.5344000000000002</v>
      </c>
      <c r="AL1016">
        <v>3.99</v>
      </c>
      <c r="AM1016">
        <v>0</v>
      </c>
    </row>
    <row r="1017" spans="1:39" x14ac:dyDescent="0.25">
      <c r="A1017">
        <v>708</v>
      </c>
      <c r="B1017">
        <v>0</v>
      </c>
      <c r="C1017">
        <v>70</v>
      </c>
      <c r="D1017">
        <v>1</v>
      </c>
      <c r="E1017">
        <v>78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1</v>
      </c>
      <c r="N1017">
        <v>0</v>
      </c>
      <c r="O1017">
        <v>0</v>
      </c>
      <c r="P1017">
        <v>1</v>
      </c>
      <c r="Q1017">
        <v>5.6566999999999998</v>
      </c>
      <c r="R1017">
        <v>1.56</v>
      </c>
      <c r="S1017">
        <v>212.4</v>
      </c>
      <c r="T1017">
        <v>17.619</v>
      </c>
      <c r="U1017">
        <v>35.159999999999997</v>
      </c>
      <c r="V1017">
        <v>7.0750000000000002</v>
      </c>
      <c r="W1017">
        <v>0.1323</v>
      </c>
      <c r="X1017">
        <v>0.76419999999999999</v>
      </c>
      <c r="Y1017">
        <v>4.32</v>
      </c>
      <c r="Z1017">
        <v>0.55000000000000004</v>
      </c>
      <c r="AA1017">
        <v>196</v>
      </c>
      <c r="AB1017">
        <v>1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2.6269999999999998</v>
      </c>
      <c r="AL1017">
        <v>3.97</v>
      </c>
      <c r="AM1017">
        <v>1</v>
      </c>
    </row>
    <row r="1018" spans="1:39" x14ac:dyDescent="0.25">
      <c r="A1018">
        <v>353</v>
      </c>
      <c r="B1018">
        <v>1</v>
      </c>
      <c r="C1018">
        <v>17</v>
      </c>
      <c r="D1018">
        <v>0</v>
      </c>
      <c r="E1018">
        <v>52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5.6</v>
      </c>
      <c r="R1018">
        <v>1.82</v>
      </c>
      <c r="S1018">
        <v>207</v>
      </c>
      <c r="T1018">
        <v>15</v>
      </c>
      <c r="U1018">
        <v>119</v>
      </c>
      <c r="V1018">
        <v>25.88</v>
      </c>
      <c r="W1018">
        <v>8.0600000000000005E-2</v>
      </c>
      <c r="X1018">
        <v>0.34</v>
      </c>
      <c r="Y1018">
        <v>2.5</v>
      </c>
      <c r="Z1018">
        <v>2.9308999999999998</v>
      </c>
      <c r="AA1018">
        <v>210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2.5099999999999998</v>
      </c>
      <c r="AL1018">
        <v>1.31</v>
      </c>
      <c r="AM1018">
        <v>0</v>
      </c>
    </row>
    <row r="1019" spans="1:39" x14ac:dyDescent="0.25">
      <c r="A1019">
        <v>962</v>
      </c>
      <c r="B1019">
        <v>1</v>
      </c>
      <c r="C1019">
        <v>58</v>
      </c>
      <c r="D1019">
        <v>1</v>
      </c>
      <c r="E1019">
        <v>120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8.0399999999999991</v>
      </c>
      <c r="R1019">
        <v>1.1100000000000001</v>
      </c>
      <c r="S1019">
        <v>129</v>
      </c>
      <c r="T1019">
        <v>14.7</v>
      </c>
      <c r="U1019">
        <v>41</v>
      </c>
      <c r="V1019">
        <v>7.08</v>
      </c>
      <c r="W1019">
        <v>0.71</v>
      </c>
      <c r="X1019">
        <v>0.99</v>
      </c>
      <c r="Y1019">
        <v>17.84</v>
      </c>
      <c r="Z1019">
        <v>2.3199999999999998</v>
      </c>
      <c r="AA1019">
        <v>292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5.38</v>
      </c>
      <c r="AL1019">
        <v>2.37</v>
      </c>
      <c r="AM1019">
        <v>1</v>
      </c>
    </row>
    <row r="1020" spans="1:39" x14ac:dyDescent="0.25">
      <c r="A1020">
        <v>418</v>
      </c>
      <c r="B1020">
        <v>1</v>
      </c>
      <c r="C1020">
        <v>13</v>
      </c>
      <c r="D1020">
        <v>0</v>
      </c>
      <c r="E1020">
        <v>92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0</v>
      </c>
      <c r="P1020">
        <v>0</v>
      </c>
      <c r="Q1020">
        <v>4.74</v>
      </c>
      <c r="R1020">
        <v>3.38</v>
      </c>
      <c r="S1020">
        <v>366</v>
      </c>
      <c r="T1020">
        <v>18.05</v>
      </c>
      <c r="U1020">
        <v>81</v>
      </c>
      <c r="V1020">
        <v>23.52</v>
      </c>
      <c r="W1020">
        <v>5.1889999999999999E-2</v>
      </c>
      <c r="X1020">
        <v>0.627</v>
      </c>
      <c r="Y1020">
        <v>7.383</v>
      </c>
      <c r="Z1020">
        <v>3.024</v>
      </c>
      <c r="AA1020">
        <v>205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1.54</v>
      </c>
      <c r="AL1020">
        <v>0.87</v>
      </c>
      <c r="AM1020">
        <v>0</v>
      </c>
    </row>
    <row r="1021" spans="1:39" x14ac:dyDescent="0.25">
      <c r="A1021">
        <v>799</v>
      </c>
      <c r="B1021">
        <v>1</v>
      </c>
      <c r="C1021">
        <v>33</v>
      </c>
      <c r="D1021">
        <v>1</v>
      </c>
      <c r="E1021">
        <v>75</v>
      </c>
      <c r="F1021">
        <v>1</v>
      </c>
      <c r="G1021">
        <v>1</v>
      </c>
      <c r="H1021">
        <v>1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v>1</v>
      </c>
      <c r="P1021">
        <v>1</v>
      </c>
      <c r="Q1021">
        <v>5.9196999999999997</v>
      </c>
      <c r="R1021">
        <v>1.7109000000000001</v>
      </c>
      <c r="S1021">
        <v>250.34</v>
      </c>
      <c r="T1021">
        <v>13.46</v>
      </c>
      <c r="U1021">
        <v>27.68</v>
      </c>
      <c r="V1021">
        <v>0.79290000000000005</v>
      </c>
      <c r="W1021">
        <v>0.54149999999999998</v>
      </c>
      <c r="X1021">
        <v>0.81</v>
      </c>
      <c r="Y1021">
        <v>3.89</v>
      </c>
      <c r="Z1021">
        <v>0.8105</v>
      </c>
      <c r="AA1021">
        <v>197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1</v>
      </c>
      <c r="AI1021">
        <v>0</v>
      </c>
      <c r="AJ1021">
        <v>0</v>
      </c>
      <c r="AK1021">
        <v>2.8083</v>
      </c>
      <c r="AL1021">
        <v>3.7</v>
      </c>
      <c r="AM1021">
        <v>0</v>
      </c>
    </row>
    <row r="1022" spans="1:39" x14ac:dyDescent="0.25">
      <c r="A1022">
        <v>787</v>
      </c>
      <c r="B1022">
        <v>1</v>
      </c>
      <c r="C1022">
        <v>45</v>
      </c>
      <c r="D1022">
        <v>1</v>
      </c>
      <c r="E1022">
        <v>68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v>1</v>
      </c>
      <c r="P1022">
        <v>1</v>
      </c>
      <c r="Q1022">
        <v>4.9499000000000004</v>
      </c>
      <c r="R1022">
        <v>1.7755000000000001</v>
      </c>
      <c r="S1022">
        <v>273.58</v>
      </c>
      <c r="T1022">
        <v>10.61</v>
      </c>
      <c r="U1022">
        <v>40.18</v>
      </c>
      <c r="V1022">
        <v>0.82940000000000003</v>
      </c>
      <c r="W1022">
        <v>0.50970000000000004</v>
      </c>
      <c r="X1022">
        <v>0.73480000000000001</v>
      </c>
      <c r="Y1022">
        <v>3.53</v>
      </c>
      <c r="Z1022">
        <v>0.85729999999999995</v>
      </c>
      <c r="AA1022">
        <v>174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1</v>
      </c>
      <c r="AI1022">
        <v>0</v>
      </c>
      <c r="AJ1022">
        <v>0</v>
      </c>
      <c r="AK1022">
        <v>2.6715</v>
      </c>
      <c r="AL1022">
        <v>3.52</v>
      </c>
      <c r="AM1022">
        <v>0</v>
      </c>
    </row>
    <row r="1023" spans="1:39" x14ac:dyDescent="0.25">
      <c r="A1023">
        <v>114</v>
      </c>
      <c r="B1023">
        <v>0</v>
      </c>
      <c r="C1023">
        <v>9</v>
      </c>
      <c r="D1023">
        <v>0</v>
      </c>
      <c r="E1023">
        <v>115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20.329999999999998</v>
      </c>
      <c r="R1023">
        <v>8.2799999999999994</v>
      </c>
      <c r="S1023">
        <v>10.07</v>
      </c>
      <c r="T1023">
        <v>11</v>
      </c>
      <c r="U1023">
        <v>79.91</v>
      </c>
      <c r="V1023">
        <v>44.57</v>
      </c>
      <c r="W1023">
        <v>0.17</v>
      </c>
      <c r="X1023">
        <v>0.28999999999999998</v>
      </c>
      <c r="Y1023">
        <v>13.6</v>
      </c>
      <c r="Z1023">
        <v>11.6</v>
      </c>
      <c r="AA1023">
        <v>203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2.19</v>
      </c>
      <c r="AL1023">
        <v>0.76</v>
      </c>
      <c r="AM1023">
        <v>0</v>
      </c>
    </row>
    <row r="1024" spans="1:39" x14ac:dyDescent="0.25">
      <c r="A1024">
        <v>499</v>
      </c>
      <c r="B1024">
        <v>1</v>
      </c>
      <c r="C1024">
        <v>57</v>
      </c>
      <c r="D1024">
        <v>1</v>
      </c>
      <c r="E1024">
        <v>82</v>
      </c>
      <c r="F1024">
        <v>1</v>
      </c>
      <c r="G1024">
        <v>1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0</v>
      </c>
      <c r="P1024">
        <v>0</v>
      </c>
      <c r="Q1024">
        <v>3.77</v>
      </c>
      <c r="R1024">
        <v>1.1299999999999999</v>
      </c>
      <c r="S1024">
        <v>214</v>
      </c>
      <c r="T1024">
        <v>10.238</v>
      </c>
      <c r="U1024">
        <v>33.61</v>
      </c>
      <c r="V1024">
        <v>8.625</v>
      </c>
      <c r="W1024">
        <v>0.13</v>
      </c>
      <c r="X1024">
        <v>0.40300000000000002</v>
      </c>
      <c r="Y1024">
        <v>2.0699999999999998</v>
      </c>
      <c r="Z1024">
        <v>0.1</v>
      </c>
      <c r="AA1024">
        <v>186</v>
      </c>
      <c r="AB1024">
        <v>1</v>
      </c>
      <c r="AC1024">
        <v>1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1.19</v>
      </c>
      <c r="AL1024">
        <v>3.09</v>
      </c>
      <c r="AM1024">
        <v>1</v>
      </c>
    </row>
    <row r="1025" spans="1:39" x14ac:dyDescent="0.25">
      <c r="A1025">
        <v>1011</v>
      </c>
      <c r="B1025">
        <v>1</v>
      </c>
      <c r="C1025">
        <v>59</v>
      </c>
      <c r="D1025">
        <v>1</v>
      </c>
      <c r="E1025">
        <v>54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5.94</v>
      </c>
      <c r="R1025">
        <v>1.9056</v>
      </c>
      <c r="S1025">
        <v>231.86</v>
      </c>
      <c r="T1025">
        <v>13.122</v>
      </c>
      <c r="U1025">
        <v>43.18</v>
      </c>
      <c r="V1025">
        <v>6.5670000000000002</v>
      </c>
      <c r="W1025">
        <v>0.18779999999999999</v>
      </c>
      <c r="X1025">
        <v>0.46679999999999999</v>
      </c>
      <c r="Y1025">
        <v>5.6</v>
      </c>
      <c r="Z1025">
        <v>1.29</v>
      </c>
      <c r="AA1025">
        <v>257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3.0525000000000002</v>
      </c>
      <c r="AL1025">
        <v>3.05</v>
      </c>
      <c r="AM1025">
        <v>1</v>
      </c>
    </row>
    <row r="1026" spans="1:39" x14ac:dyDescent="0.25">
      <c r="A1026">
        <v>778</v>
      </c>
      <c r="B1026">
        <v>1</v>
      </c>
      <c r="C1026">
        <v>39</v>
      </c>
      <c r="D1026">
        <v>1</v>
      </c>
      <c r="E1026">
        <v>79</v>
      </c>
      <c r="F1026">
        <v>1</v>
      </c>
      <c r="G1026">
        <v>1</v>
      </c>
      <c r="H1026">
        <v>1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v>1</v>
      </c>
      <c r="P1026">
        <v>1</v>
      </c>
      <c r="Q1026">
        <v>5.1631</v>
      </c>
      <c r="R1026">
        <v>1.7846</v>
      </c>
      <c r="S1026">
        <v>266.45</v>
      </c>
      <c r="T1026">
        <v>14.84</v>
      </c>
      <c r="U1026">
        <v>37.06</v>
      </c>
      <c r="V1026">
        <v>0.8911</v>
      </c>
      <c r="W1026">
        <v>0.51100000000000001</v>
      </c>
      <c r="X1026">
        <v>0.79279999999999995</v>
      </c>
      <c r="Y1026">
        <v>3.7</v>
      </c>
      <c r="Z1026">
        <v>0.79979999999999996</v>
      </c>
      <c r="AA1026">
        <v>159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0</v>
      </c>
      <c r="AJ1026">
        <v>0</v>
      </c>
      <c r="AK1026">
        <v>2.9969000000000001</v>
      </c>
      <c r="AL1026">
        <v>4.07</v>
      </c>
      <c r="AM1026">
        <v>0</v>
      </c>
    </row>
    <row r="1027" spans="1:39" x14ac:dyDescent="0.25">
      <c r="A1027">
        <v>415</v>
      </c>
      <c r="B1027">
        <v>1</v>
      </c>
      <c r="C1027">
        <v>12</v>
      </c>
      <c r="D1027">
        <v>0</v>
      </c>
      <c r="E1027">
        <v>103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5.14</v>
      </c>
      <c r="R1027">
        <v>3.38</v>
      </c>
      <c r="S1027">
        <v>377</v>
      </c>
      <c r="T1027">
        <v>20.11</v>
      </c>
      <c r="U1027">
        <v>67</v>
      </c>
      <c r="V1027">
        <v>21.52</v>
      </c>
      <c r="W1027">
        <v>5.4609999999999999E-2</v>
      </c>
      <c r="X1027">
        <v>0.62719999999999998</v>
      </c>
      <c r="Y1027">
        <v>5.282</v>
      </c>
      <c r="Z1027">
        <v>2.161</v>
      </c>
      <c r="AA1027">
        <v>227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1.714</v>
      </c>
      <c r="AL1027">
        <v>0.9</v>
      </c>
      <c r="AM1027">
        <v>0</v>
      </c>
    </row>
    <row r="1028" spans="1:39" x14ac:dyDescent="0.25">
      <c r="A1028">
        <v>261</v>
      </c>
      <c r="B1028">
        <v>1</v>
      </c>
      <c r="C1028">
        <v>38</v>
      </c>
      <c r="D1028">
        <v>1</v>
      </c>
      <c r="E1028">
        <v>107</v>
      </c>
      <c r="F1028">
        <v>1</v>
      </c>
      <c r="G1028">
        <v>1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7.55</v>
      </c>
      <c r="R1028">
        <v>2.65</v>
      </c>
      <c r="S1028">
        <v>351</v>
      </c>
      <c r="T1028">
        <v>19</v>
      </c>
      <c r="U1028">
        <v>144</v>
      </c>
      <c r="V1028">
        <v>9.4</v>
      </c>
      <c r="W1028">
        <v>0.01</v>
      </c>
      <c r="X1028">
        <v>1.22</v>
      </c>
      <c r="Y1028">
        <v>6.9055</v>
      </c>
      <c r="Z1028">
        <v>2.3209</v>
      </c>
      <c r="AA1028">
        <v>248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4.8099999999999996</v>
      </c>
      <c r="AL1028">
        <v>1.91</v>
      </c>
      <c r="AM1028">
        <v>1</v>
      </c>
    </row>
    <row r="1029" spans="1:39" x14ac:dyDescent="0.25">
      <c r="A1029">
        <v>790</v>
      </c>
      <c r="B1029">
        <v>1</v>
      </c>
      <c r="C1029">
        <v>49</v>
      </c>
      <c r="D1029">
        <v>1</v>
      </c>
      <c r="E1029">
        <v>68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v>0</v>
      </c>
      <c r="O1029">
        <v>1</v>
      </c>
      <c r="P1029">
        <v>1</v>
      </c>
      <c r="Q1029">
        <v>5.2051999999999996</v>
      </c>
      <c r="R1029">
        <v>1.8795999999999999</v>
      </c>
      <c r="S1029">
        <v>296.51</v>
      </c>
      <c r="T1029">
        <v>11.24</v>
      </c>
      <c r="U1029">
        <v>30.33</v>
      </c>
      <c r="V1029">
        <v>0.78080000000000005</v>
      </c>
      <c r="W1029">
        <v>0.48070000000000002</v>
      </c>
      <c r="X1029">
        <v>0.73180000000000001</v>
      </c>
      <c r="Y1029">
        <v>3.85</v>
      </c>
      <c r="Z1029">
        <v>0.80049999999999999</v>
      </c>
      <c r="AA1029">
        <v>173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</v>
      </c>
      <c r="AI1029">
        <v>0</v>
      </c>
      <c r="AJ1029">
        <v>0</v>
      </c>
      <c r="AK1029">
        <v>2.5023</v>
      </c>
      <c r="AL1029">
        <v>4.0999999999999996</v>
      </c>
      <c r="AM1029">
        <v>0</v>
      </c>
    </row>
    <row r="1030" spans="1:39" x14ac:dyDescent="0.25">
      <c r="A1030">
        <v>470</v>
      </c>
      <c r="B1030">
        <v>1</v>
      </c>
      <c r="C1030">
        <v>59</v>
      </c>
      <c r="D1030">
        <v>1</v>
      </c>
      <c r="E1030">
        <v>90</v>
      </c>
      <c r="F1030">
        <v>1</v>
      </c>
      <c r="G1030">
        <v>1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3.33</v>
      </c>
      <c r="R1030">
        <v>1.72</v>
      </c>
      <c r="S1030">
        <v>206</v>
      </c>
      <c r="T1030">
        <v>13.763999999999999</v>
      </c>
      <c r="U1030">
        <v>39.51</v>
      </c>
      <c r="V1030">
        <v>8.3070000000000004</v>
      </c>
      <c r="W1030">
        <v>0.16400000000000001</v>
      </c>
      <c r="X1030">
        <v>0.43099999999999999</v>
      </c>
      <c r="Y1030">
        <v>2.96</v>
      </c>
      <c r="Z1030">
        <v>0.63</v>
      </c>
      <c r="AA1030">
        <v>154</v>
      </c>
      <c r="AB1030">
        <v>1</v>
      </c>
      <c r="AC1030">
        <v>1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1.61</v>
      </c>
      <c r="AL1030">
        <v>2.02</v>
      </c>
      <c r="AM1030">
        <v>1</v>
      </c>
    </row>
    <row r="1031" spans="1:39" x14ac:dyDescent="0.25">
      <c r="A1031">
        <v>770</v>
      </c>
      <c r="B1031">
        <v>1</v>
      </c>
      <c r="C1031">
        <v>34</v>
      </c>
      <c r="D1031">
        <v>1</v>
      </c>
      <c r="E1031">
        <v>61</v>
      </c>
      <c r="F1031">
        <v>1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1</v>
      </c>
      <c r="M1031">
        <v>0</v>
      </c>
      <c r="N1031">
        <v>0</v>
      </c>
      <c r="O1031">
        <v>1</v>
      </c>
      <c r="P1031">
        <v>1</v>
      </c>
      <c r="Q1031">
        <v>5.4256000000000002</v>
      </c>
      <c r="R1031">
        <v>1.6145</v>
      </c>
      <c r="S1031">
        <v>259.92</v>
      </c>
      <c r="T1031">
        <v>16.850000000000001</v>
      </c>
      <c r="U1031">
        <v>32.11</v>
      </c>
      <c r="V1031">
        <v>0.89339999999999997</v>
      </c>
      <c r="W1031">
        <v>0.50249999999999995</v>
      </c>
      <c r="X1031">
        <v>0.68969999999999998</v>
      </c>
      <c r="Y1031">
        <v>4.0999999999999996</v>
      </c>
      <c r="Z1031">
        <v>0.87729999999999997</v>
      </c>
      <c r="AA1031">
        <v>164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1</v>
      </c>
      <c r="AI1031">
        <v>0</v>
      </c>
      <c r="AJ1031">
        <v>0</v>
      </c>
      <c r="AK1031">
        <v>2.9228999999999998</v>
      </c>
      <c r="AL1031">
        <v>3.7</v>
      </c>
      <c r="AM1031">
        <v>0</v>
      </c>
    </row>
    <row r="1032" spans="1:39" x14ac:dyDescent="0.25">
      <c r="A1032">
        <v>187</v>
      </c>
      <c r="B1032">
        <v>1</v>
      </c>
      <c r="C1032">
        <v>53</v>
      </c>
      <c r="D1032">
        <v>0</v>
      </c>
      <c r="E1032">
        <v>93</v>
      </c>
      <c r="F1032">
        <v>1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8</v>
      </c>
      <c r="R1032">
        <v>2.02</v>
      </c>
      <c r="S1032">
        <v>209</v>
      </c>
      <c r="T1032">
        <v>5.0999999999999996</v>
      </c>
      <c r="U1032">
        <v>82</v>
      </c>
      <c r="V1032">
        <v>15.4</v>
      </c>
      <c r="W1032">
        <v>0.24</v>
      </c>
      <c r="X1032">
        <v>0.93</v>
      </c>
      <c r="Y1032">
        <v>4.41</v>
      </c>
      <c r="Z1032">
        <v>1.05</v>
      </c>
      <c r="AA1032">
        <v>161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4.3899999999999997</v>
      </c>
      <c r="AL1032">
        <v>4.3099999999999996</v>
      </c>
      <c r="AM1032">
        <v>1</v>
      </c>
    </row>
    <row r="1033" spans="1:39" x14ac:dyDescent="0.25">
      <c r="A1033">
        <v>469</v>
      </c>
      <c r="B1033">
        <v>1</v>
      </c>
      <c r="C1033">
        <v>47</v>
      </c>
      <c r="D1033">
        <v>1</v>
      </c>
      <c r="E1033">
        <v>71</v>
      </c>
      <c r="F1033">
        <v>1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3.16</v>
      </c>
      <c r="R1033">
        <v>1.78</v>
      </c>
      <c r="S1033">
        <v>222</v>
      </c>
      <c r="T1033">
        <v>12.507999999999999</v>
      </c>
      <c r="U1033">
        <v>33.049999999999997</v>
      </c>
      <c r="V1033">
        <v>8.5559999999999992</v>
      </c>
      <c r="W1033">
        <v>0.17499999999999999</v>
      </c>
      <c r="X1033">
        <v>0.501</v>
      </c>
      <c r="Y1033">
        <v>1.95</v>
      </c>
      <c r="Z1033">
        <v>1.03</v>
      </c>
      <c r="AA1033">
        <v>205</v>
      </c>
      <c r="AB1033">
        <v>1</v>
      </c>
      <c r="AC1033">
        <v>1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1.03</v>
      </c>
      <c r="AL1033">
        <v>2.9</v>
      </c>
      <c r="AM1033">
        <v>1</v>
      </c>
    </row>
    <row r="1034" spans="1:39" x14ac:dyDescent="0.25">
      <c r="A1034">
        <v>682</v>
      </c>
      <c r="B1034">
        <v>1</v>
      </c>
      <c r="C1034">
        <v>15</v>
      </c>
      <c r="D1034">
        <v>0</v>
      </c>
      <c r="E1034">
        <v>102</v>
      </c>
      <c r="F1034">
        <v>0</v>
      </c>
      <c r="G1034">
        <v>1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15.24</v>
      </c>
      <c r="R1034">
        <v>22.13</v>
      </c>
      <c r="S1034">
        <v>212</v>
      </c>
      <c r="T1034">
        <v>14.2</v>
      </c>
      <c r="U1034">
        <v>85</v>
      </c>
      <c r="V1034">
        <v>22.05</v>
      </c>
      <c r="W1034">
        <v>0.13</v>
      </c>
      <c r="X1034">
        <v>0.75</v>
      </c>
      <c r="Y1034">
        <v>5.6870000000000003</v>
      </c>
      <c r="Z1034">
        <v>2.7930000000000001</v>
      </c>
      <c r="AA1034">
        <v>338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2.97</v>
      </c>
      <c r="AL1034">
        <v>1.69</v>
      </c>
      <c r="AM1034">
        <v>0</v>
      </c>
    </row>
    <row r="1035" spans="1:39" x14ac:dyDescent="0.25">
      <c r="A1035">
        <v>747</v>
      </c>
      <c r="B1035">
        <v>1</v>
      </c>
      <c r="C1035">
        <v>37</v>
      </c>
      <c r="D1035">
        <v>1</v>
      </c>
      <c r="E1035">
        <v>79</v>
      </c>
      <c r="F1035">
        <v>1</v>
      </c>
      <c r="G1035">
        <v>1</v>
      </c>
      <c r="H1035">
        <v>1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1</v>
      </c>
      <c r="P1035">
        <v>1</v>
      </c>
      <c r="Q1035">
        <v>5.5288000000000004</v>
      </c>
      <c r="R1035">
        <v>1.784</v>
      </c>
      <c r="S1035">
        <v>251.67</v>
      </c>
      <c r="T1035">
        <v>10.93</v>
      </c>
      <c r="U1035">
        <v>29.71</v>
      </c>
      <c r="V1035">
        <v>0.94910000000000005</v>
      </c>
      <c r="W1035">
        <v>0.49130000000000001</v>
      </c>
      <c r="X1035">
        <v>0.72440000000000004</v>
      </c>
      <c r="Y1035">
        <v>3.77</v>
      </c>
      <c r="Z1035">
        <v>0.93810000000000004</v>
      </c>
      <c r="AA1035">
        <v>158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1</v>
      </c>
      <c r="AI1035">
        <v>0</v>
      </c>
      <c r="AJ1035">
        <v>0</v>
      </c>
      <c r="AK1035">
        <v>2.548</v>
      </c>
      <c r="AL1035">
        <v>3.67</v>
      </c>
      <c r="AM1035">
        <v>0</v>
      </c>
    </row>
    <row r="1036" spans="1:39" x14ac:dyDescent="0.25">
      <c r="A1036">
        <v>170</v>
      </c>
      <c r="B1036">
        <v>0</v>
      </c>
      <c r="C1036">
        <v>8</v>
      </c>
      <c r="D1036">
        <v>0</v>
      </c>
      <c r="E1036">
        <v>109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11.47</v>
      </c>
      <c r="R1036">
        <v>8.6300000000000008</v>
      </c>
      <c r="S1036">
        <v>11.24</v>
      </c>
      <c r="T1036">
        <v>10</v>
      </c>
      <c r="U1036">
        <v>76.5</v>
      </c>
      <c r="V1036">
        <v>36.020000000000003</v>
      </c>
      <c r="W1036">
        <v>0.23</v>
      </c>
      <c r="X1036">
        <v>0.11</v>
      </c>
      <c r="Y1036">
        <v>16.3</v>
      </c>
      <c r="Z1036">
        <v>14.24</v>
      </c>
      <c r="AA1036">
        <v>228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2.31</v>
      </c>
      <c r="AL1036">
        <v>0.34</v>
      </c>
      <c r="AM1036">
        <v>0</v>
      </c>
    </row>
    <row r="1037" spans="1:39" x14ac:dyDescent="0.25">
      <c r="A1037">
        <v>534</v>
      </c>
      <c r="B1037">
        <v>0</v>
      </c>
      <c r="C1037">
        <v>52</v>
      </c>
      <c r="D1037">
        <v>1</v>
      </c>
      <c r="E1037">
        <v>88</v>
      </c>
      <c r="F1037">
        <v>0</v>
      </c>
      <c r="G1037">
        <v>1</v>
      </c>
      <c r="H1037">
        <v>1</v>
      </c>
      <c r="I1037">
        <v>1</v>
      </c>
      <c r="J1037">
        <v>0</v>
      </c>
      <c r="K1037">
        <v>0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4.1268000000000002</v>
      </c>
      <c r="R1037">
        <v>1.7007000000000001</v>
      </c>
      <c r="S1037">
        <v>285</v>
      </c>
      <c r="T1037">
        <v>12.157</v>
      </c>
      <c r="U1037">
        <v>32.979999999999997</v>
      </c>
      <c r="V1037">
        <v>8.8629999999999995</v>
      </c>
      <c r="W1037">
        <v>0.1401</v>
      </c>
      <c r="X1037">
        <v>0.45350000000000001</v>
      </c>
      <c r="Y1037">
        <v>5.4455</v>
      </c>
      <c r="Z1037">
        <v>2.3689</v>
      </c>
      <c r="AA1037">
        <v>211</v>
      </c>
      <c r="AB1037">
        <v>0</v>
      </c>
      <c r="AC1037">
        <v>0</v>
      </c>
      <c r="AD1037">
        <v>0</v>
      </c>
      <c r="AE1037">
        <v>1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3.2480000000000002</v>
      </c>
      <c r="AL1037">
        <v>2</v>
      </c>
      <c r="AM1037">
        <v>1</v>
      </c>
    </row>
    <row r="1038" spans="1:39" x14ac:dyDescent="0.25">
      <c r="A1038">
        <v>494</v>
      </c>
      <c r="B1038">
        <v>1</v>
      </c>
      <c r="C1038">
        <v>48</v>
      </c>
      <c r="D1038">
        <v>1</v>
      </c>
      <c r="E1038">
        <v>90</v>
      </c>
      <c r="F1038">
        <v>1</v>
      </c>
      <c r="G1038">
        <v>1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4.09</v>
      </c>
      <c r="R1038">
        <v>1.8</v>
      </c>
      <c r="S1038">
        <v>214</v>
      </c>
      <c r="T1038">
        <v>13.712999999999999</v>
      </c>
      <c r="U1038">
        <v>32.909999999999997</v>
      </c>
      <c r="V1038">
        <v>8.0250000000000004</v>
      </c>
      <c r="W1038">
        <v>0.155</v>
      </c>
      <c r="X1038">
        <v>0.53900000000000003</v>
      </c>
      <c r="Y1038">
        <v>1.81</v>
      </c>
      <c r="Z1038">
        <v>0.25</v>
      </c>
      <c r="AA1038">
        <v>145</v>
      </c>
      <c r="AB1038">
        <v>1</v>
      </c>
      <c r="AC1038">
        <v>1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1.26</v>
      </c>
      <c r="AL1038">
        <v>2.92</v>
      </c>
      <c r="AM1038">
        <v>1</v>
      </c>
    </row>
    <row r="1039" spans="1:39" x14ac:dyDescent="0.25">
      <c r="A1039">
        <v>43</v>
      </c>
      <c r="B1039">
        <v>0</v>
      </c>
      <c r="C1039">
        <v>1</v>
      </c>
      <c r="D1039">
        <v>0</v>
      </c>
      <c r="E1039">
        <v>111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20.14</v>
      </c>
      <c r="R1039">
        <v>8.15</v>
      </c>
      <c r="S1039">
        <v>10.46</v>
      </c>
      <c r="T1039">
        <v>10</v>
      </c>
      <c r="U1039">
        <v>75.12</v>
      </c>
      <c r="V1039">
        <v>45.94</v>
      </c>
      <c r="W1039">
        <v>0.24</v>
      </c>
      <c r="X1039">
        <v>0.67</v>
      </c>
      <c r="Y1039">
        <v>10.4</v>
      </c>
      <c r="Z1039">
        <v>11.41</v>
      </c>
      <c r="AA1039">
        <v>209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2.4</v>
      </c>
      <c r="AL1039">
        <v>0.73</v>
      </c>
      <c r="AM1039">
        <v>0</v>
      </c>
    </row>
    <row r="1040" spans="1:39" x14ac:dyDescent="0.25">
      <c r="A1040">
        <v>758</v>
      </c>
      <c r="B1040">
        <v>1</v>
      </c>
      <c r="C1040">
        <v>43</v>
      </c>
      <c r="D1040">
        <v>1</v>
      </c>
      <c r="E1040">
        <v>78</v>
      </c>
      <c r="F1040">
        <v>1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1</v>
      </c>
      <c r="P1040">
        <v>1</v>
      </c>
      <c r="Q1040">
        <v>4.7549000000000001</v>
      </c>
      <c r="R1040">
        <v>1.6162000000000001</v>
      </c>
      <c r="S1040">
        <v>282.14</v>
      </c>
      <c r="T1040">
        <v>17.13</v>
      </c>
      <c r="U1040">
        <v>28.66</v>
      </c>
      <c r="V1040">
        <v>0.8105</v>
      </c>
      <c r="W1040">
        <v>0.48570000000000002</v>
      </c>
      <c r="X1040">
        <v>0.81359999999999999</v>
      </c>
      <c r="Y1040">
        <v>4.12</v>
      </c>
      <c r="Z1040">
        <v>0.93689999999999996</v>
      </c>
      <c r="AA1040">
        <v>159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1</v>
      </c>
      <c r="AI1040">
        <v>0</v>
      </c>
      <c r="AJ1040">
        <v>0</v>
      </c>
      <c r="AK1040">
        <v>2.9333999999999998</v>
      </c>
      <c r="AL1040">
        <v>3.74</v>
      </c>
      <c r="AM1040">
        <v>0</v>
      </c>
    </row>
    <row r="1041" spans="1:39" x14ac:dyDescent="0.25">
      <c r="A1041">
        <v>403</v>
      </c>
      <c r="B1041">
        <v>1</v>
      </c>
      <c r="C1041">
        <v>47</v>
      </c>
      <c r="D1041">
        <v>1</v>
      </c>
      <c r="E1041">
        <v>81</v>
      </c>
      <c r="F1041">
        <v>1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3.47</v>
      </c>
      <c r="R1041">
        <v>1.56</v>
      </c>
      <c r="S1041">
        <v>213</v>
      </c>
      <c r="T1041">
        <v>12.192</v>
      </c>
      <c r="U1041">
        <v>38.36</v>
      </c>
      <c r="V1041">
        <v>8.8149999999999995</v>
      </c>
      <c r="W1041">
        <v>0.1</v>
      </c>
      <c r="X1041">
        <v>0.46700000000000003</v>
      </c>
      <c r="Y1041">
        <v>2.63</v>
      </c>
      <c r="Z1041">
        <v>0.65</v>
      </c>
      <c r="AA1041">
        <v>191</v>
      </c>
      <c r="AB1041">
        <v>1</v>
      </c>
      <c r="AC1041"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1.8</v>
      </c>
      <c r="AL1041">
        <v>2.84</v>
      </c>
      <c r="AM1041">
        <v>1</v>
      </c>
    </row>
    <row r="1042" spans="1:39" x14ac:dyDescent="0.25">
      <c r="A1042">
        <v>1072</v>
      </c>
      <c r="B1042">
        <v>1</v>
      </c>
      <c r="C1042">
        <v>24</v>
      </c>
      <c r="D1042">
        <v>0</v>
      </c>
      <c r="E1042">
        <v>98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7.7</v>
      </c>
      <c r="R1042">
        <v>1.64</v>
      </c>
      <c r="S1042">
        <v>245</v>
      </c>
      <c r="T1042">
        <v>19.36</v>
      </c>
      <c r="U1042">
        <v>139</v>
      </c>
      <c r="V1042">
        <v>1</v>
      </c>
      <c r="W1042">
        <v>0.44</v>
      </c>
      <c r="X1042">
        <v>0.50570000000000004</v>
      </c>
      <c r="Y1042">
        <v>6.7359</v>
      </c>
      <c r="Z1042">
        <v>1.9091</v>
      </c>
      <c r="AA1042">
        <v>255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9.14</v>
      </c>
      <c r="AL1042">
        <v>5.39</v>
      </c>
      <c r="AM1042">
        <v>0</v>
      </c>
    </row>
    <row r="1043" spans="1:39" x14ac:dyDescent="0.25">
      <c r="A1043">
        <v>183</v>
      </c>
      <c r="B1043">
        <v>0</v>
      </c>
      <c r="C1043">
        <v>6</v>
      </c>
      <c r="D1043">
        <v>0</v>
      </c>
      <c r="E1043">
        <v>119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15.85</v>
      </c>
      <c r="R1043">
        <v>8.65</v>
      </c>
      <c r="S1043">
        <v>11.21</v>
      </c>
      <c r="T1043">
        <v>12.7</v>
      </c>
      <c r="U1043">
        <v>79.290000000000006</v>
      </c>
      <c r="V1043">
        <v>40.11</v>
      </c>
      <c r="W1043">
        <v>0.03</v>
      </c>
      <c r="X1043">
        <v>0.34</v>
      </c>
      <c r="Y1043">
        <v>20.5</v>
      </c>
      <c r="Z1043">
        <v>10.45</v>
      </c>
      <c r="AA1043">
        <v>238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1.86</v>
      </c>
      <c r="AL1043">
        <v>0.28000000000000003</v>
      </c>
      <c r="AM1043">
        <v>0</v>
      </c>
    </row>
    <row r="1044" spans="1:39" x14ac:dyDescent="0.25">
      <c r="A1044">
        <v>189</v>
      </c>
      <c r="B1044">
        <v>1</v>
      </c>
      <c r="C1044">
        <v>52</v>
      </c>
      <c r="D1044">
        <v>0</v>
      </c>
      <c r="E1044">
        <v>94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7</v>
      </c>
      <c r="R1044">
        <v>1.99</v>
      </c>
      <c r="S1044">
        <v>219</v>
      </c>
      <c r="T1044">
        <v>9</v>
      </c>
      <c r="U1044">
        <v>84</v>
      </c>
      <c r="V1044">
        <v>15.9</v>
      </c>
      <c r="W1044">
        <v>0.26</v>
      </c>
      <c r="X1044">
        <v>0.89</v>
      </c>
      <c r="Y1044">
        <v>4.5</v>
      </c>
      <c r="Z1044">
        <v>1.24</v>
      </c>
      <c r="AA1044">
        <v>156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4.97</v>
      </c>
      <c r="AL1044">
        <v>4.3499999999999996</v>
      </c>
      <c r="AM1044">
        <v>1</v>
      </c>
    </row>
    <row r="1045" spans="1:39" x14ac:dyDescent="0.25">
      <c r="A1045">
        <v>861</v>
      </c>
      <c r="B1045">
        <v>1</v>
      </c>
      <c r="C1045">
        <v>30</v>
      </c>
      <c r="D1045">
        <v>1</v>
      </c>
      <c r="E1045">
        <v>60</v>
      </c>
      <c r="F1045">
        <v>1</v>
      </c>
      <c r="G1045">
        <v>1</v>
      </c>
      <c r="H1045">
        <v>1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1</v>
      </c>
      <c r="P1045">
        <v>1</v>
      </c>
      <c r="Q1045">
        <v>5.2133000000000003</v>
      </c>
      <c r="R1045">
        <v>1.9839</v>
      </c>
      <c r="S1045">
        <v>251.34</v>
      </c>
      <c r="T1045">
        <v>17.03</v>
      </c>
      <c r="U1045">
        <v>32.79</v>
      </c>
      <c r="V1045">
        <v>0.91139999999999999</v>
      </c>
      <c r="W1045">
        <v>0.5333</v>
      </c>
      <c r="X1045">
        <v>0.79500000000000004</v>
      </c>
      <c r="Y1045">
        <v>4.1399999999999997</v>
      </c>
      <c r="Z1045">
        <v>0.8569</v>
      </c>
      <c r="AA1045">
        <v>178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1</v>
      </c>
      <c r="AI1045">
        <v>0</v>
      </c>
      <c r="AJ1045">
        <v>0</v>
      </c>
      <c r="AK1045">
        <v>2.9323000000000001</v>
      </c>
      <c r="AL1045">
        <v>3.62</v>
      </c>
      <c r="AM1045">
        <v>0</v>
      </c>
    </row>
    <row r="1046" spans="1:39" x14ac:dyDescent="0.25">
      <c r="A1046">
        <v>239</v>
      </c>
      <c r="B1046">
        <v>1</v>
      </c>
      <c r="C1046">
        <v>36</v>
      </c>
      <c r="D1046">
        <v>1</v>
      </c>
      <c r="E1046">
        <v>96</v>
      </c>
      <c r="F1046">
        <v>1</v>
      </c>
      <c r="G1046">
        <v>1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7.6</v>
      </c>
      <c r="R1046">
        <v>2.3199999999999998</v>
      </c>
      <c r="S1046">
        <v>351</v>
      </c>
      <c r="T1046">
        <v>16</v>
      </c>
      <c r="U1046">
        <v>137</v>
      </c>
      <c r="V1046">
        <v>9.6999999999999993</v>
      </c>
      <c r="W1046">
        <v>7.0000000000000007E-2</v>
      </c>
      <c r="X1046">
        <v>1.25</v>
      </c>
      <c r="Y1046">
        <v>6.9047000000000001</v>
      </c>
      <c r="Z1046">
        <v>2.2048000000000001</v>
      </c>
      <c r="AA1046">
        <v>245</v>
      </c>
      <c r="AB1046">
        <v>1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4.87</v>
      </c>
      <c r="AL1046">
        <v>2.14</v>
      </c>
      <c r="AM1046">
        <v>1</v>
      </c>
    </row>
    <row r="1047" spans="1:39" x14ac:dyDescent="0.25">
      <c r="A1047">
        <v>493</v>
      </c>
      <c r="B1047">
        <v>1</v>
      </c>
      <c r="C1047">
        <v>48</v>
      </c>
      <c r="D1047">
        <v>1</v>
      </c>
      <c r="E1047">
        <v>78</v>
      </c>
      <c r="F1047">
        <v>1</v>
      </c>
      <c r="G1047">
        <v>1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3.34</v>
      </c>
      <c r="R1047">
        <v>2.06</v>
      </c>
      <c r="S1047">
        <v>253</v>
      </c>
      <c r="T1047">
        <v>14.191000000000001</v>
      </c>
      <c r="U1047">
        <v>33.520000000000003</v>
      </c>
      <c r="V1047">
        <v>8.8689999999999998</v>
      </c>
      <c r="W1047">
        <v>0.14799999999999999</v>
      </c>
      <c r="X1047">
        <v>0.443</v>
      </c>
      <c r="Y1047">
        <v>2.81</v>
      </c>
      <c r="Z1047">
        <v>0.74</v>
      </c>
      <c r="AA1047">
        <v>179</v>
      </c>
      <c r="AB1047">
        <v>1</v>
      </c>
      <c r="AC1047">
        <v>1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1.24</v>
      </c>
      <c r="AL1047">
        <v>2.2999999999999998</v>
      </c>
      <c r="AM1047">
        <v>1</v>
      </c>
    </row>
    <row r="1048" spans="1:39" x14ac:dyDescent="0.25">
      <c r="A1048">
        <v>740</v>
      </c>
      <c r="B1048">
        <v>1</v>
      </c>
      <c r="C1048">
        <v>40</v>
      </c>
      <c r="D1048">
        <v>1</v>
      </c>
      <c r="E1048">
        <v>66</v>
      </c>
      <c r="F1048">
        <v>1</v>
      </c>
      <c r="G1048">
        <v>1</v>
      </c>
      <c r="H1048">
        <v>1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v>1</v>
      </c>
      <c r="P1048">
        <v>1</v>
      </c>
      <c r="Q1048">
        <v>4.8452999999999999</v>
      </c>
      <c r="R1048">
        <v>1.5699000000000001</v>
      </c>
      <c r="S1048">
        <v>284.67</v>
      </c>
      <c r="T1048">
        <v>13.62</v>
      </c>
      <c r="U1048">
        <v>37.65</v>
      </c>
      <c r="V1048">
        <v>0.87160000000000004</v>
      </c>
      <c r="W1048">
        <v>0.53539999999999999</v>
      </c>
      <c r="X1048">
        <v>0.72050000000000003</v>
      </c>
      <c r="Y1048">
        <v>4.2</v>
      </c>
      <c r="Z1048">
        <v>0.92820000000000003</v>
      </c>
      <c r="AA1048">
        <v>157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1</v>
      </c>
      <c r="AI1048">
        <v>0</v>
      </c>
      <c r="AJ1048">
        <v>0</v>
      </c>
      <c r="AK1048">
        <v>2.5066000000000002</v>
      </c>
      <c r="AL1048">
        <v>3.45</v>
      </c>
      <c r="AM1048">
        <v>0</v>
      </c>
    </row>
    <row r="1049" spans="1:39" x14ac:dyDescent="0.25">
      <c r="A1049">
        <v>1080</v>
      </c>
      <c r="B1049">
        <v>1</v>
      </c>
      <c r="C1049">
        <v>57</v>
      </c>
      <c r="D1049">
        <v>1</v>
      </c>
      <c r="E1049">
        <v>54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5.9747000000000003</v>
      </c>
      <c r="R1049">
        <v>1.4904999999999999</v>
      </c>
      <c r="S1049">
        <v>274.18</v>
      </c>
      <c r="T1049">
        <v>12.669</v>
      </c>
      <c r="U1049">
        <v>40.479999999999997</v>
      </c>
      <c r="V1049">
        <v>6.2039999999999997</v>
      </c>
      <c r="W1049">
        <v>9.5799999999999996E-2</v>
      </c>
      <c r="X1049">
        <v>0.4667</v>
      </c>
      <c r="Y1049">
        <v>5.9</v>
      </c>
      <c r="Z1049">
        <v>1.2</v>
      </c>
      <c r="AA1049">
        <v>224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3.0041000000000002</v>
      </c>
      <c r="AL1049">
        <v>3.21</v>
      </c>
      <c r="AM1049">
        <v>1</v>
      </c>
    </row>
    <row r="1050" spans="1:39" x14ac:dyDescent="0.25">
      <c r="A1050">
        <v>537</v>
      </c>
      <c r="B1050">
        <v>0</v>
      </c>
      <c r="C1050">
        <v>49</v>
      </c>
      <c r="D1050">
        <v>1</v>
      </c>
      <c r="E1050">
        <v>77</v>
      </c>
      <c r="F1050">
        <v>0</v>
      </c>
      <c r="G1050">
        <v>1</v>
      </c>
      <c r="H1050">
        <v>1</v>
      </c>
      <c r="I1050">
        <v>1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4.7369000000000003</v>
      </c>
      <c r="R1050">
        <v>1.6761999999999999</v>
      </c>
      <c r="S1050">
        <v>226.9</v>
      </c>
      <c r="T1050">
        <v>11.912000000000001</v>
      </c>
      <c r="U1050">
        <v>32.64</v>
      </c>
      <c r="V1050">
        <v>8.0809999999999995</v>
      </c>
      <c r="W1050">
        <v>0.1482</v>
      </c>
      <c r="X1050">
        <v>0.52959999999999996</v>
      </c>
      <c r="Y1050">
        <v>4.1165000000000003</v>
      </c>
      <c r="Z1050">
        <v>1.5835999999999999</v>
      </c>
      <c r="AA1050">
        <v>274</v>
      </c>
      <c r="AB1050">
        <v>0</v>
      </c>
      <c r="AC1050">
        <v>0</v>
      </c>
      <c r="AD1050">
        <v>0</v>
      </c>
      <c r="AE1050">
        <v>1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2.5135000000000001</v>
      </c>
      <c r="AL1050">
        <v>3.04</v>
      </c>
      <c r="AM1050">
        <v>1</v>
      </c>
    </row>
    <row r="1051" spans="1:39" x14ac:dyDescent="0.25">
      <c r="A1051">
        <v>701</v>
      </c>
      <c r="B1051">
        <v>1</v>
      </c>
      <c r="C1051">
        <v>30</v>
      </c>
      <c r="D1051">
        <v>0</v>
      </c>
      <c r="E1051">
        <v>78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3.56</v>
      </c>
      <c r="R1051">
        <v>1</v>
      </c>
      <c r="S1051">
        <v>216</v>
      </c>
      <c r="T1051">
        <v>12.3</v>
      </c>
      <c r="U1051">
        <v>48</v>
      </c>
      <c r="V1051">
        <v>0.5</v>
      </c>
      <c r="W1051">
        <v>0.31969999999999998</v>
      </c>
      <c r="X1051">
        <v>0.75</v>
      </c>
      <c r="Y1051">
        <v>3.7</v>
      </c>
      <c r="Z1051">
        <v>0.95</v>
      </c>
      <c r="AA1051">
        <v>208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2.8</v>
      </c>
      <c r="AL1051">
        <v>2.66</v>
      </c>
      <c r="AM1051">
        <v>1</v>
      </c>
    </row>
    <row r="1052" spans="1:39" x14ac:dyDescent="0.25">
      <c r="A1052">
        <v>844</v>
      </c>
      <c r="B1052">
        <v>1</v>
      </c>
      <c r="C1052">
        <v>36</v>
      </c>
      <c r="D1052">
        <v>1</v>
      </c>
      <c r="E1052">
        <v>76</v>
      </c>
      <c r="F1052">
        <v>1</v>
      </c>
      <c r="G1052">
        <v>1</v>
      </c>
      <c r="H1052">
        <v>1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0</v>
      </c>
      <c r="O1052">
        <v>1</v>
      </c>
      <c r="P1052">
        <v>1</v>
      </c>
      <c r="Q1052">
        <v>5.9676</v>
      </c>
      <c r="R1052">
        <v>1.5858000000000001</v>
      </c>
      <c r="S1052">
        <v>244.95</v>
      </c>
      <c r="T1052">
        <v>18.920000000000002</v>
      </c>
      <c r="U1052">
        <v>35.42</v>
      </c>
      <c r="V1052">
        <v>0.82909999999999995</v>
      </c>
      <c r="W1052">
        <v>0.51529999999999998</v>
      </c>
      <c r="X1052">
        <v>0.81920000000000004</v>
      </c>
      <c r="Y1052">
        <v>4.1900000000000004</v>
      </c>
      <c r="Z1052">
        <v>0.8599</v>
      </c>
      <c r="AA1052">
        <v>150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0</v>
      </c>
      <c r="AJ1052">
        <v>0</v>
      </c>
      <c r="AK1052">
        <v>2.8096000000000001</v>
      </c>
      <c r="AL1052">
        <v>3.74</v>
      </c>
      <c r="AM1052">
        <v>0</v>
      </c>
    </row>
    <row r="1053" spans="1:39" x14ac:dyDescent="0.25">
      <c r="A1053">
        <v>906</v>
      </c>
      <c r="B1053">
        <v>1</v>
      </c>
      <c r="C1053">
        <v>45</v>
      </c>
      <c r="D1053">
        <v>1</v>
      </c>
      <c r="E1053">
        <v>102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</v>
      </c>
      <c r="Q1053">
        <v>7.98</v>
      </c>
      <c r="R1053">
        <v>1.65</v>
      </c>
      <c r="S1053">
        <v>149</v>
      </c>
      <c r="T1053">
        <v>13.3</v>
      </c>
      <c r="U1053">
        <v>39.979999999999997</v>
      </c>
      <c r="V1053">
        <v>7.7530000000000001</v>
      </c>
      <c r="W1053">
        <v>0.16</v>
      </c>
      <c r="X1053">
        <v>1.1299999999999999</v>
      </c>
      <c r="Y1053">
        <v>17.989999999999998</v>
      </c>
      <c r="Z1053">
        <v>1.1499999999999999</v>
      </c>
      <c r="AA1053">
        <v>297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5.2</v>
      </c>
      <c r="AL1053">
        <v>2.73</v>
      </c>
      <c r="AM1053">
        <v>1</v>
      </c>
    </row>
    <row r="1054" spans="1:39" x14ac:dyDescent="0.25">
      <c r="A1054">
        <v>304</v>
      </c>
      <c r="B1054">
        <v>1</v>
      </c>
      <c r="C1054">
        <v>17</v>
      </c>
      <c r="D1054">
        <v>0</v>
      </c>
      <c r="E1054">
        <v>101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5.8</v>
      </c>
      <c r="R1054">
        <v>1.94</v>
      </c>
      <c r="S1054">
        <v>235</v>
      </c>
      <c r="T1054">
        <v>14.8</v>
      </c>
      <c r="U1054">
        <v>143</v>
      </c>
      <c r="V1054">
        <v>23.68</v>
      </c>
      <c r="W1054">
        <v>7.9100000000000004E-2</v>
      </c>
      <c r="X1054">
        <v>0.36</v>
      </c>
      <c r="Y1054">
        <v>3.4</v>
      </c>
      <c r="Z1054">
        <v>2.5659999999999998</v>
      </c>
      <c r="AA1054">
        <v>237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2.46</v>
      </c>
      <c r="AL1054">
        <v>1.35</v>
      </c>
      <c r="AM1054">
        <v>0</v>
      </c>
    </row>
    <row r="1055" spans="1:39" x14ac:dyDescent="0.25">
      <c r="A1055">
        <v>912</v>
      </c>
      <c r="B1055">
        <v>1</v>
      </c>
      <c r="C1055">
        <v>46</v>
      </c>
      <c r="D1055">
        <v>1</v>
      </c>
      <c r="E1055">
        <v>98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</v>
      </c>
      <c r="Q1055">
        <v>7.33</v>
      </c>
      <c r="R1055">
        <v>1.55</v>
      </c>
      <c r="S1055">
        <v>178</v>
      </c>
      <c r="T1055">
        <v>16.5</v>
      </c>
      <c r="U1055">
        <v>43.25</v>
      </c>
      <c r="V1055">
        <v>7.5030000000000001</v>
      </c>
      <c r="W1055">
        <v>0.31</v>
      </c>
      <c r="X1055">
        <v>0.75</v>
      </c>
      <c r="Y1055">
        <v>15.42</v>
      </c>
      <c r="Z1055">
        <v>2.2799999999999998</v>
      </c>
      <c r="AA1055">
        <v>216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5.05</v>
      </c>
      <c r="AL1055">
        <v>2.33</v>
      </c>
      <c r="AM1055">
        <v>1</v>
      </c>
    </row>
    <row r="1056" spans="1:39" x14ac:dyDescent="0.25">
      <c r="A1056">
        <v>1005</v>
      </c>
      <c r="B1056">
        <v>1</v>
      </c>
      <c r="C1056">
        <v>63</v>
      </c>
      <c r="D1056">
        <v>1</v>
      </c>
      <c r="E1056">
        <v>66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5.4090999999999996</v>
      </c>
      <c r="R1056">
        <v>1.3273999999999999</v>
      </c>
      <c r="S1056">
        <v>246.92</v>
      </c>
      <c r="T1056">
        <v>13.004</v>
      </c>
      <c r="U1056">
        <v>42.89</v>
      </c>
      <c r="V1056">
        <v>6.7140000000000004</v>
      </c>
      <c r="W1056">
        <v>0.16750000000000001</v>
      </c>
      <c r="X1056">
        <v>0.58030000000000004</v>
      </c>
      <c r="Y1056">
        <v>5.94</v>
      </c>
      <c r="Z1056">
        <v>1.07</v>
      </c>
      <c r="AA1056">
        <v>257</v>
      </c>
      <c r="AB1056">
        <v>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3.2252000000000001</v>
      </c>
      <c r="AL1056">
        <v>2.97</v>
      </c>
      <c r="AM1056">
        <v>1</v>
      </c>
    </row>
    <row r="1057" spans="1:39" x14ac:dyDescent="0.25">
      <c r="A1057">
        <v>450</v>
      </c>
      <c r="B1057">
        <v>1</v>
      </c>
      <c r="C1057">
        <v>55</v>
      </c>
      <c r="D1057">
        <v>1</v>
      </c>
      <c r="E1057">
        <v>89</v>
      </c>
      <c r="F1057">
        <v>1</v>
      </c>
      <c r="G1057">
        <v>1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0</v>
      </c>
      <c r="Q1057">
        <v>4.05</v>
      </c>
      <c r="R1057">
        <v>1.68</v>
      </c>
      <c r="S1057">
        <v>221</v>
      </c>
      <c r="T1057">
        <v>12.002000000000001</v>
      </c>
      <c r="U1057">
        <v>33.08</v>
      </c>
      <c r="V1057">
        <v>8.673</v>
      </c>
      <c r="W1057">
        <v>0.13300000000000001</v>
      </c>
      <c r="X1057">
        <v>0.46500000000000002</v>
      </c>
      <c r="Y1057">
        <v>2</v>
      </c>
      <c r="Z1057">
        <v>0.61</v>
      </c>
      <c r="AA1057">
        <v>158</v>
      </c>
      <c r="AB1057">
        <v>1</v>
      </c>
      <c r="AC1057">
        <v>1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1.76</v>
      </c>
      <c r="AL1057">
        <v>3.15</v>
      </c>
      <c r="AM1057">
        <v>1</v>
      </c>
    </row>
    <row r="1058" spans="1:39" x14ac:dyDescent="0.25">
      <c r="A1058">
        <v>152</v>
      </c>
      <c r="B1058">
        <v>0</v>
      </c>
      <c r="C1058">
        <v>5</v>
      </c>
      <c r="D1058">
        <v>0</v>
      </c>
      <c r="E1058">
        <v>108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13.08</v>
      </c>
      <c r="R1058">
        <v>8.75</v>
      </c>
      <c r="S1058">
        <v>12.23</v>
      </c>
      <c r="T1058">
        <v>11.9</v>
      </c>
      <c r="U1058">
        <v>80.489999999999995</v>
      </c>
      <c r="V1058">
        <v>39.380000000000003</v>
      </c>
      <c r="W1058">
        <v>0.11</v>
      </c>
      <c r="X1058">
        <v>0.6</v>
      </c>
      <c r="Y1058">
        <v>11.2</v>
      </c>
      <c r="Z1058">
        <v>11.85</v>
      </c>
      <c r="AA1058">
        <v>253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1.81</v>
      </c>
      <c r="AL1058">
        <v>0.71</v>
      </c>
      <c r="AM1058">
        <v>0</v>
      </c>
    </row>
    <row r="1059" spans="1:39" x14ac:dyDescent="0.25">
      <c r="A1059">
        <v>395</v>
      </c>
      <c r="B1059">
        <v>0</v>
      </c>
      <c r="C1059">
        <v>69</v>
      </c>
      <c r="D1059">
        <v>1</v>
      </c>
      <c r="E1059">
        <v>83</v>
      </c>
      <c r="F1059">
        <v>0</v>
      </c>
      <c r="G1059">
        <v>1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1</v>
      </c>
      <c r="Q1059">
        <v>5.07</v>
      </c>
      <c r="R1059">
        <v>2.82</v>
      </c>
      <c r="S1059">
        <v>370</v>
      </c>
      <c r="T1059">
        <v>16.829999999999998</v>
      </c>
      <c r="U1059">
        <v>43.32</v>
      </c>
      <c r="V1059">
        <v>8.4320000000000004</v>
      </c>
      <c r="W1059">
        <v>7.0000000000000007E-2</v>
      </c>
      <c r="X1059">
        <v>1.3</v>
      </c>
      <c r="Y1059">
        <v>5.69</v>
      </c>
      <c r="Z1059">
        <v>1.1399999999999999</v>
      </c>
      <c r="AA1059">
        <v>215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3.01</v>
      </c>
      <c r="AL1059">
        <v>1.62</v>
      </c>
      <c r="AM1059">
        <v>1</v>
      </c>
    </row>
    <row r="1060" spans="1:39" x14ac:dyDescent="0.25">
      <c r="A1060">
        <v>715</v>
      </c>
      <c r="B1060">
        <v>0</v>
      </c>
      <c r="C1060">
        <v>68</v>
      </c>
      <c r="D1060">
        <v>1</v>
      </c>
      <c r="E1060">
        <v>94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1</v>
      </c>
      <c r="L1060">
        <v>0</v>
      </c>
      <c r="M1060">
        <v>1</v>
      </c>
      <c r="N1060">
        <v>0</v>
      </c>
      <c r="O1060">
        <v>0</v>
      </c>
      <c r="P1060">
        <v>1</v>
      </c>
      <c r="Q1060">
        <v>5.9157000000000002</v>
      </c>
      <c r="R1060">
        <v>1.847</v>
      </c>
      <c r="S1060">
        <v>203.9</v>
      </c>
      <c r="T1060">
        <v>14.095000000000001</v>
      </c>
      <c r="U1060">
        <v>38.729999999999997</v>
      </c>
      <c r="V1060">
        <v>8.8829999999999991</v>
      </c>
      <c r="W1060">
        <v>0.1651</v>
      </c>
      <c r="X1060">
        <v>0.86370000000000002</v>
      </c>
      <c r="Y1060">
        <v>3.2</v>
      </c>
      <c r="Z1060">
        <v>0.57999999999999996</v>
      </c>
      <c r="AA1060">
        <v>190</v>
      </c>
      <c r="AB1060">
        <v>1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2.7877000000000001</v>
      </c>
      <c r="AL1060">
        <v>4.03</v>
      </c>
      <c r="AM1060">
        <v>1</v>
      </c>
    </row>
    <row r="1061" spans="1:39" x14ac:dyDescent="0.25">
      <c r="A1061">
        <v>1027</v>
      </c>
      <c r="B1061">
        <v>1</v>
      </c>
      <c r="C1061">
        <v>59</v>
      </c>
      <c r="D1061">
        <v>1</v>
      </c>
      <c r="E1061">
        <v>65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5.1840999999999999</v>
      </c>
      <c r="R1061">
        <v>1.1600999999999999</v>
      </c>
      <c r="S1061">
        <v>256.98</v>
      </c>
      <c r="T1061">
        <v>12.898999999999999</v>
      </c>
      <c r="U1061">
        <v>39.28</v>
      </c>
      <c r="V1061">
        <v>6.7080000000000002</v>
      </c>
      <c r="W1061">
        <v>0.19040000000000001</v>
      </c>
      <c r="X1061">
        <v>0.49270000000000003</v>
      </c>
      <c r="Y1061">
        <v>6.21</v>
      </c>
      <c r="Z1061">
        <v>1.1599999999999999</v>
      </c>
      <c r="AA1061">
        <v>232</v>
      </c>
      <c r="AB1061">
        <v>1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3.02</v>
      </c>
      <c r="AL1061">
        <v>2.82</v>
      </c>
      <c r="AM1061">
        <v>1</v>
      </c>
    </row>
    <row r="1062" spans="1:39" x14ac:dyDescent="0.25">
      <c r="A1062">
        <v>326</v>
      </c>
      <c r="B1062">
        <v>1</v>
      </c>
      <c r="C1062">
        <v>21</v>
      </c>
      <c r="D1062">
        <v>0</v>
      </c>
      <c r="E1062">
        <v>94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4.5999999999999996</v>
      </c>
      <c r="R1062">
        <v>1.63</v>
      </c>
      <c r="S1062">
        <v>252</v>
      </c>
      <c r="T1062">
        <v>12</v>
      </c>
      <c r="U1062">
        <v>111</v>
      </c>
      <c r="V1062">
        <v>27.05</v>
      </c>
      <c r="W1062">
        <v>8.72E-2</v>
      </c>
      <c r="X1062">
        <v>0.38</v>
      </c>
      <c r="Y1062">
        <v>5</v>
      </c>
      <c r="Z1062">
        <v>2.3422000000000001</v>
      </c>
      <c r="AA1062">
        <v>225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2.44</v>
      </c>
      <c r="AL1062">
        <v>1.35</v>
      </c>
      <c r="AM1062">
        <v>0</v>
      </c>
    </row>
    <row r="1063" spans="1:39" x14ac:dyDescent="0.25">
      <c r="A1063">
        <v>254</v>
      </c>
      <c r="B1063">
        <v>1</v>
      </c>
      <c r="C1063">
        <v>45</v>
      </c>
      <c r="D1063">
        <v>1</v>
      </c>
      <c r="E1063">
        <v>100</v>
      </c>
      <c r="F1063">
        <v>1</v>
      </c>
      <c r="G1063">
        <v>1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7.61</v>
      </c>
      <c r="R1063">
        <v>2.25</v>
      </c>
      <c r="S1063">
        <v>383</v>
      </c>
      <c r="T1063">
        <v>13</v>
      </c>
      <c r="U1063">
        <v>132</v>
      </c>
      <c r="V1063">
        <v>8.6999999999999993</v>
      </c>
      <c r="W1063">
        <v>0.1</v>
      </c>
      <c r="X1063">
        <v>1.28</v>
      </c>
      <c r="Y1063">
        <v>7.4904000000000002</v>
      </c>
      <c r="Z1063">
        <v>2.4283999999999999</v>
      </c>
      <c r="AA1063">
        <v>237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4.72</v>
      </c>
      <c r="AL1063">
        <v>1.98</v>
      </c>
      <c r="AM1063">
        <v>1</v>
      </c>
    </row>
    <row r="1064" spans="1:39" x14ac:dyDescent="0.25">
      <c r="A1064">
        <v>174</v>
      </c>
      <c r="B1064">
        <v>0</v>
      </c>
      <c r="C1064">
        <v>10</v>
      </c>
      <c r="D1064">
        <v>0</v>
      </c>
      <c r="E1064">
        <v>112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13.66</v>
      </c>
      <c r="R1064">
        <v>8.3000000000000007</v>
      </c>
      <c r="S1064">
        <v>10.8</v>
      </c>
      <c r="T1064">
        <v>12.7</v>
      </c>
      <c r="U1064">
        <v>75.31</v>
      </c>
      <c r="V1064">
        <v>40.25</v>
      </c>
      <c r="W1064">
        <v>0.1</v>
      </c>
      <c r="X1064">
        <v>0.82</v>
      </c>
      <c r="Y1064">
        <v>16.8</v>
      </c>
      <c r="Z1064">
        <v>13.81</v>
      </c>
      <c r="AA1064">
        <v>277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1.96</v>
      </c>
      <c r="AL1064">
        <v>0.3</v>
      </c>
      <c r="AM1064">
        <v>0</v>
      </c>
    </row>
    <row r="1065" spans="1:39" x14ac:dyDescent="0.25">
      <c r="A1065">
        <v>76</v>
      </c>
      <c r="B1065">
        <v>0</v>
      </c>
      <c r="C1065">
        <v>8</v>
      </c>
      <c r="D1065">
        <v>0</v>
      </c>
      <c r="E1065">
        <v>102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12.46</v>
      </c>
      <c r="R1065">
        <v>8.9499999999999993</v>
      </c>
      <c r="S1065">
        <v>11.56</v>
      </c>
      <c r="T1065">
        <v>11.4</v>
      </c>
      <c r="U1065">
        <v>79.349999999999994</v>
      </c>
      <c r="V1065">
        <v>36.42</v>
      </c>
      <c r="W1065">
        <v>0.11</v>
      </c>
      <c r="X1065">
        <v>0.61</v>
      </c>
      <c r="Y1065">
        <v>17</v>
      </c>
      <c r="Z1065">
        <v>13.62</v>
      </c>
      <c r="AA1065">
        <v>214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3.12</v>
      </c>
      <c r="AL1065">
        <v>0.19</v>
      </c>
      <c r="AM1065">
        <v>0</v>
      </c>
    </row>
    <row r="1066" spans="1:39" x14ac:dyDescent="0.25">
      <c r="A1066">
        <v>129</v>
      </c>
      <c r="B1066">
        <v>0</v>
      </c>
      <c r="C1066">
        <v>8</v>
      </c>
      <c r="D1066">
        <v>0</v>
      </c>
      <c r="E1066">
        <v>105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15.29</v>
      </c>
      <c r="R1066">
        <v>7.95</v>
      </c>
      <c r="S1066">
        <v>11.37</v>
      </c>
      <c r="T1066">
        <v>13</v>
      </c>
      <c r="U1066">
        <v>73.84</v>
      </c>
      <c r="V1066">
        <v>45.5</v>
      </c>
      <c r="W1066">
        <v>7.0000000000000007E-2</v>
      </c>
      <c r="X1066">
        <v>0.68</v>
      </c>
      <c r="Y1066">
        <v>17.8</v>
      </c>
      <c r="Z1066">
        <v>14.29</v>
      </c>
      <c r="AA1066">
        <v>251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1.5</v>
      </c>
      <c r="AL1066">
        <v>0.22</v>
      </c>
      <c r="AM1066">
        <v>0</v>
      </c>
    </row>
    <row r="1067" spans="1:39" x14ac:dyDescent="0.25">
      <c r="A1067">
        <v>1090</v>
      </c>
      <c r="B1067">
        <v>1</v>
      </c>
      <c r="C1067">
        <v>59</v>
      </c>
      <c r="D1067">
        <v>1</v>
      </c>
      <c r="E1067">
        <v>53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5.9678000000000004</v>
      </c>
      <c r="R1067">
        <v>1.508</v>
      </c>
      <c r="S1067">
        <v>239.79</v>
      </c>
      <c r="T1067">
        <v>13.441000000000001</v>
      </c>
      <c r="U1067">
        <v>41.21</v>
      </c>
      <c r="V1067">
        <v>6.798</v>
      </c>
      <c r="W1067">
        <v>0.1179</v>
      </c>
      <c r="X1067">
        <v>0.58509999999999995</v>
      </c>
      <c r="Y1067">
        <v>5.97</v>
      </c>
      <c r="Z1067">
        <v>1.28</v>
      </c>
      <c r="AA1067">
        <v>289</v>
      </c>
      <c r="AB1067">
        <v>1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3.1126999999999998</v>
      </c>
      <c r="AL1067">
        <v>2.54</v>
      </c>
      <c r="AM1067">
        <v>1</v>
      </c>
    </row>
    <row r="1068" spans="1:39" x14ac:dyDescent="0.25">
      <c r="A1068">
        <v>267</v>
      </c>
      <c r="B1068">
        <v>1</v>
      </c>
      <c r="C1068">
        <v>37</v>
      </c>
      <c r="D1068">
        <v>1</v>
      </c>
      <c r="E1068">
        <v>117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7.38</v>
      </c>
      <c r="R1068">
        <v>2.61</v>
      </c>
      <c r="S1068">
        <v>341</v>
      </c>
      <c r="T1068">
        <v>15</v>
      </c>
      <c r="U1068">
        <v>120</v>
      </c>
      <c r="V1068">
        <v>9.8000000000000007</v>
      </c>
      <c r="W1068">
        <v>0.05</v>
      </c>
      <c r="X1068">
        <v>1.51</v>
      </c>
      <c r="Y1068">
        <v>7.1826999999999996</v>
      </c>
      <c r="Z1068">
        <v>2.4329999999999998</v>
      </c>
      <c r="AA1068">
        <v>244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4.8899999999999997</v>
      </c>
      <c r="AL1068">
        <v>2.06</v>
      </c>
      <c r="AM1068">
        <v>1</v>
      </c>
    </row>
    <row r="1069" spans="1:39" x14ac:dyDescent="0.25">
      <c r="A1069">
        <v>500</v>
      </c>
      <c r="B1069">
        <v>1</v>
      </c>
      <c r="C1069">
        <v>54</v>
      </c>
      <c r="D1069">
        <v>1</v>
      </c>
      <c r="E1069">
        <v>79</v>
      </c>
      <c r="F1069">
        <v>1</v>
      </c>
      <c r="G1069">
        <v>1</v>
      </c>
      <c r="H1069">
        <v>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0</v>
      </c>
      <c r="P1069">
        <v>0</v>
      </c>
      <c r="Q1069">
        <v>4.4000000000000004</v>
      </c>
      <c r="R1069">
        <v>1.46</v>
      </c>
      <c r="S1069">
        <v>265</v>
      </c>
      <c r="T1069">
        <v>10.369</v>
      </c>
      <c r="U1069">
        <v>39.57</v>
      </c>
      <c r="V1069">
        <v>8.2530000000000001</v>
      </c>
      <c r="W1069">
        <v>0.14499999999999999</v>
      </c>
      <c r="X1069">
        <v>0.45</v>
      </c>
      <c r="Y1069">
        <v>2.09</v>
      </c>
      <c r="Z1069">
        <v>0.13</v>
      </c>
      <c r="AA1069">
        <v>132</v>
      </c>
      <c r="AB1069">
        <v>1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2.31</v>
      </c>
      <c r="AL1069">
        <v>2.94</v>
      </c>
      <c r="AM1069">
        <v>1</v>
      </c>
    </row>
    <row r="1070" spans="1:39" x14ac:dyDescent="0.25">
      <c r="A1070">
        <v>365</v>
      </c>
      <c r="B1070">
        <v>1</v>
      </c>
      <c r="C1070">
        <v>14</v>
      </c>
      <c r="D1070">
        <v>0</v>
      </c>
      <c r="E1070">
        <v>120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5.5</v>
      </c>
      <c r="R1070">
        <v>1.53</v>
      </c>
      <c r="S1070">
        <v>224</v>
      </c>
      <c r="T1070">
        <v>15.3</v>
      </c>
      <c r="U1070">
        <v>76</v>
      </c>
      <c r="V1070">
        <v>21.86</v>
      </c>
      <c r="W1070">
        <v>7.6399999999999996E-2</v>
      </c>
      <c r="X1070">
        <v>0.27</v>
      </c>
      <c r="Y1070">
        <v>4.8</v>
      </c>
      <c r="Z1070">
        <v>2.262</v>
      </c>
      <c r="AA1070">
        <v>231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2.33</v>
      </c>
      <c r="AL1070">
        <v>1.92</v>
      </c>
      <c r="AM1070">
        <v>0</v>
      </c>
    </row>
    <row r="1071" spans="1:39" x14ac:dyDescent="0.25">
      <c r="A1071">
        <v>932</v>
      </c>
      <c r="B1071">
        <v>1</v>
      </c>
      <c r="C1071">
        <v>56</v>
      </c>
      <c r="D1071">
        <v>1</v>
      </c>
      <c r="E1071">
        <v>93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7.2</v>
      </c>
      <c r="R1071">
        <v>1.36</v>
      </c>
      <c r="S1071">
        <v>148</v>
      </c>
      <c r="T1071">
        <v>10.6</v>
      </c>
      <c r="U1071">
        <v>44.3</v>
      </c>
      <c r="V1071">
        <v>7.13</v>
      </c>
      <c r="W1071">
        <v>0.56999999999999995</v>
      </c>
      <c r="X1071">
        <v>0.76</v>
      </c>
      <c r="Y1071">
        <v>18.78</v>
      </c>
      <c r="Z1071">
        <v>1.38</v>
      </c>
      <c r="AA1071">
        <v>262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5.0599999999999996</v>
      </c>
      <c r="AL1071">
        <v>2.56</v>
      </c>
      <c r="AM1071">
        <v>1</v>
      </c>
    </row>
    <row r="1072" spans="1:39" x14ac:dyDescent="0.25">
      <c r="A1072">
        <v>277</v>
      </c>
      <c r="B1072">
        <v>1</v>
      </c>
      <c r="C1072">
        <v>39</v>
      </c>
      <c r="D1072">
        <v>1</v>
      </c>
      <c r="E1072">
        <v>96</v>
      </c>
      <c r="F1072">
        <v>1</v>
      </c>
      <c r="G1072">
        <v>1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7.38</v>
      </c>
      <c r="R1072">
        <v>2.7</v>
      </c>
      <c r="S1072">
        <v>330</v>
      </c>
      <c r="T1072">
        <v>9</v>
      </c>
      <c r="U1072">
        <v>137</v>
      </c>
      <c r="V1072">
        <v>9.4</v>
      </c>
      <c r="W1072">
        <v>0.1</v>
      </c>
      <c r="X1072">
        <v>1.6</v>
      </c>
      <c r="Y1072">
        <v>6.9893999999999998</v>
      </c>
      <c r="Z1072">
        <v>2.2997999999999998</v>
      </c>
      <c r="AA1072">
        <v>246</v>
      </c>
      <c r="AB1072">
        <v>1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4.71</v>
      </c>
      <c r="AL1072">
        <v>2.2400000000000002</v>
      </c>
      <c r="AM1072">
        <v>1</v>
      </c>
    </row>
    <row r="1073" spans="1:39" x14ac:dyDescent="0.25">
      <c r="A1073">
        <v>859</v>
      </c>
      <c r="B1073">
        <v>1</v>
      </c>
      <c r="C1073">
        <v>42</v>
      </c>
      <c r="D1073">
        <v>1</v>
      </c>
      <c r="E1073">
        <v>67</v>
      </c>
      <c r="F1073">
        <v>1</v>
      </c>
      <c r="G1073">
        <v>1</v>
      </c>
      <c r="H1073">
        <v>1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v>1</v>
      </c>
      <c r="P1073">
        <v>1</v>
      </c>
      <c r="Q1073">
        <v>5.7407000000000004</v>
      </c>
      <c r="R1073">
        <v>1.9739</v>
      </c>
      <c r="S1073">
        <v>294.37</v>
      </c>
      <c r="T1073">
        <v>16.989999999999998</v>
      </c>
      <c r="U1073">
        <v>35.58</v>
      </c>
      <c r="V1073">
        <v>0.90790000000000004</v>
      </c>
      <c r="W1073">
        <v>0.49990000000000001</v>
      </c>
      <c r="X1073">
        <v>0.75839999999999996</v>
      </c>
      <c r="Y1073">
        <v>3.68</v>
      </c>
      <c r="Z1073">
        <v>0.90600000000000003</v>
      </c>
      <c r="AA1073">
        <v>175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0</v>
      </c>
      <c r="AJ1073">
        <v>0</v>
      </c>
      <c r="AK1073">
        <v>2.6429</v>
      </c>
      <c r="AL1073">
        <v>4.1100000000000003</v>
      </c>
      <c r="AM1073">
        <v>0</v>
      </c>
    </row>
    <row r="1074" spans="1:39" x14ac:dyDescent="0.25">
      <c r="A1074">
        <v>532</v>
      </c>
      <c r="B1074">
        <v>0</v>
      </c>
      <c r="C1074">
        <v>42</v>
      </c>
      <c r="D1074">
        <v>1</v>
      </c>
      <c r="E1074">
        <v>90</v>
      </c>
      <c r="F1074">
        <v>0</v>
      </c>
      <c r="G1074">
        <v>1</v>
      </c>
      <c r="H1074">
        <v>1</v>
      </c>
      <c r="I1074">
        <v>1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5.3226000000000004</v>
      </c>
      <c r="R1074">
        <v>1.1907000000000001</v>
      </c>
      <c r="S1074">
        <v>271.5</v>
      </c>
      <c r="T1074">
        <v>14.884</v>
      </c>
      <c r="U1074">
        <v>34.01</v>
      </c>
      <c r="V1074">
        <v>8.34</v>
      </c>
      <c r="W1074">
        <v>0.22209999999999999</v>
      </c>
      <c r="X1074">
        <v>0.49609999999999999</v>
      </c>
      <c r="Y1074">
        <v>4.5533999999999999</v>
      </c>
      <c r="Z1074">
        <v>1.2232000000000001</v>
      </c>
      <c r="AA1074">
        <v>209</v>
      </c>
      <c r="AB1074">
        <v>0</v>
      </c>
      <c r="AC1074">
        <v>0</v>
      </c>
      <c r="AD1074">
        <v>0</v>
      </c>
      <c r="AE1074">
        <v>1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2.3752</v>
      </c>
      <c r="AL1074">
        <v>2.79</v>
      </c>
      <c r="AM1074">
        <v>1</v>
      </c>
    </row>
    <row r="1075" spans="1:39" x14ac:dyDescent="0.25">
      <c r="A1075">
        <v>81</v>
      </c>
      <c r="B1075">
        <v>0</v>
      </c>
      <c r="C1075">
        <v>10</v>
      </c>
      <c r="D1075">
        <v>0</v>
      </c>
      <c r="E1075">
        <v>108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20.5</v>
      </c>
      <c r="R1075">
        <v>8.57</v>
      </c>
      <c r="S1075">
        <v>11.52</v>
      </c>
      <c r="T1075">
        <v>15.2</v>
      </c>
      <c r="U1075">
        <v>77.22</v>
      </c>
      <c r="V1075">
        <v>38.51</v>
      </c>
      <c r="W1075">
        <v>0.13</v>
      </c>
      <c r="X1075">
        <v>0.33</v>
      </c>
      <c r="Y1075">
        <v>14.5</v>
      </c>
      <c r="Z1075">
        <v>13.52</v>
      </c>
      <c r="AA1075">
        <v>258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2.57</v>
      </c>
      <c r="AL1075">
        <v>0.41</v>
      </c>
      <c r="AM1075">
        <v>0</v>
      </c>
    </row>
    <row r="1076" spans="1:39" x14ac:dyDescent="0.25">
      <c r="A1076">
        <v>773</v>
      </c>
      <c r="B1076">
        <v>1</v>
      </c>
      <c r="C1076">
        <v>49</v>
      </c>
      <c r="D1076">
        <v>1</v>
      </c>
      <c r="E1076">
        <v>72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0</v>
      </c>
      <c r="O1076">
        <v>1</v>
      </c>
      <c r="P1076">
        <v>1</v>
      </c>
      <c r="Q1076">
        <v>5.3658999999999999</v>
      </c>
      <c r="R1076">
        <v>1.9841</v>
      </c>
      <c r="S1076">
        <v>249.74</v>
      </c>
      <c r="T1076">
        <v>15.18</v>
      </c>
      <c r="U1076">
        <v>33.409999999999997</v>
      </c>
      <c r="V1076">
        <v>0.84650000000000003</v>
      </c>
      <c r="W1076">
        <v>0.5323</v>
      </c>
      <c r="X1076">
        <v>0.7298</v>
      </c>
      <c r="Y1076">
        <v>3.61</v>
      </c>
      <c r="Z1076">
        <v>0.85370000000000001</v>
      </c>
      <c r="AA1076">
        <v>172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</v>
      </c>
      <c r="AI1076">
        <v>0</v>
      </c>
      <c r="AJ1076">
        <v>0</v>
      </c>
      <c r="AK1076">
        <v>2.7530999999999999</v>
      </c>
      <c r="AL1076">
        <v>3.23</v>
      </c>
      <c r="AM1076">
        <v>0</v>
      </c>
    </row>
    <row r="1077" spans="1:39" x14ac:dyDescent="0.25">
      <c r="A1077">
        <v>900</v>
      </c>
      <c r="B1077">
        <v>0</v>
      </c>
      <c r="C1077">
        <v>33</v>
      </c>
      <c r="D1077">
        <v>0</v>
      </c>
      <c r="E1077">
        <v>114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5.8741000000000003</v>
      </c>
      <c r="R1077">
        <v>1.3887</v>
      </c>
      <c r="S1077">
        <v>200.43</v>
      </c>
      <c r="T1077">
        <v>15.664999999999999</v>
      </c>
      <c r="U1077">
        <v>39.770000000000003</v>
      </c>
      <c r="V1077">
        <v>7.9379999999999997</v>
      </c>
      <c r="W1077">
        <v>0.104</v>
      </c>
      <c r="X1077">
        <v>0.71540000000000004</v>
      </c>
      <c r="Y1077">
        <v>4.9000000000000004</v>
      </c>
      <c r="Z1077">
        <v>0.35</v>
      </c>
      <c r="AA1077">
        <v>227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4.0393999999999997</v>
      </c>
      <c r="AL1077">
        <v>4.5199999999999996</v>
      </c>
      <c r="AM1077">
        <v>1</v>
      </c>
    </row>
    <row r="1078" spans="1:39" x14ac:dyDescent="0.25">
      <c r="A1078">
        <v>397</v>
      </c>
      <c r="B1078">
        <v>0</v>
      </c>
      <c r="C1078">
        <v>53</v>
      </c>
      <c r="D1078">
        <v>1</v>
      </c>
      <c r="E1078">
        <v>70</v>
      </c>
      <c r="F1078">
        <v>0</v>
      </c>
      <c r="G1078">
        <v>1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v>5.3</v>
      </c>
      <c r="R1078">
        <v>2.4900000000000002</v>
      </c>
      <c r="S1078">
        <v>370</v>
      </c>
      <c r="T1078">
        <v>17.22</v>
      </c>
      <c r="U1078">
        <v>47.13</v>
      </c>
      <c r="V1078">
        <v>8.5489999999999995</v>
      </c>
      <c r="W1078">
        <v>0.03</v>
      </c>
      <c r="X1078">
        <v>1.61</v>
      </c>
      <c r="Y1078">
        <v>3.51</v>
      </c>
      <c r="Z1078">
        <v>1.61</v>
      </c>
      <c r="AA1078">
        <v>139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2.85</v>
      </c>
      <c r="AL1078">
        <v>1.48</v>
      </c>
      <c r="AM1078">
        <v>1</v>
      </c>
    </row>
    <row r="1079" spans="1:39" x14ac:dyDescent="0.25">
      <c r="A1079">
        <v>930</v>
      </c>
      <c r="B1079">
        <v>1</v>
      </c>
      <c r="C1079">
        <v>57</v>
      </c>
      <c r="D1079">
        <v>1</v>
      </c>
      <c r="E1079">
        <v>94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8.34</v>
      </c>
      <c r="R1079">
        <v>1.32</v>
      </c>
      <c r="S1079">
        <v>180</v>
      </c>
      <c r="T1079">
        <v>17.7</v>
      </c>
      <c r="U1079">
        <v>39.81</v>
      </c>
      <c r="V1079">
        <v>7.7539999999999996</v>
      </c>
      <c r="W1079">
        <v>0.23</v>
      </c>
      <c r="X1079">
        <v>1.04</v>
      </c>
      <c r="Y1079">
        <v>11.14</v>
      </c>
      <c r="Z1079">
        <v>1.3</v>
      </c>
      <c r="AA1079">
        <v>235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5.92</v>
      </c>
      <c r="AL1079">
        <v>2.08</v>
      </c>
      <c r="AM1079">
        <v>1</v>
      </c>
    </row>
    <row r="1080" spans="1:39" x14ac:dyDescent="0.25">
      <c r="A1080">
        <v>557</v>
      </c>
      <c r="B1080">
        <v>0</v>
      </c>
      <c r="C1080">
        <v>51</v>
      </c>
      <c r="D1080">
        <v>1</v>
      </c>
      <c r="E1080">
        <v>78</v>
      </c>
      <c r="F1080">
        <v>0</v>
      </c>
      <c r="G1080">
        <v>1</v>
      </c>
      <c r="H1080">
        <v>1</v>
      </c>
      <c r="I1080">
        <v>1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4.6959999999999997</v>
      </c>
      <c r="R1080">
        <v>2.0518999999999998</v>
      </c>
      <c r="S1080">
        <v>299.7</v>
      </c>
      <c r="T1080">
        <v>10.271000000000001</v>
      </c>
      <c r="U1080">
        <v>36.32</v>
      </c>
      <c r="V1080">
        <v>8.31</v>
      </c>
      <c r="W1080">
        <v>0.1825</v>
      </c>
      <c r="X1080">
        <v>0.53590000000000004</v>
      </c>
      <c r="Y1080">
        <v>4.4438000000000004</v>
      </c>
      <c r="Z1080">
        <v>2.4205000000000001</v>
      </c>
      <c r="AA1080">
        <v>207</v>
      </c>
      <c r="AB1080">
        <v>0</v>
      </c>
      <c r="AC1080">
        <v>0</v>
      </c>
      <c r="AD1080">
        <v>0</v>
      </c>
      <c r="AE1080">
        <v>1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2.2585000000000002</v>
      </c>
      <c r="AL1080">
        <v>2.0099999999999998</v>
      </c>
      <c r="AM1080">
        <v>1</v>
      </c>
    </row>
    <row r="1081" spans="1:39" x14ac:dyDescent="0.25">
      <c r="A1081">
        <v>461</v>
      </c>
      <c r="B1081">
        <v>1</v>
      </c>
      <c r="C1081">
        <v>60</v>
      </c>
      <c r="D1081">
        <v>1</v>
      </c>
      <c r="E1081">
        <v>76</v>
      </c>
      <c r="F1081">
        <v>1</v>
      </c>
      <c r="G1081">
        <v>1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3.93</v>
      </c>
      <c r="R1081">
        <v>1.43</v>
      </c>
      <c r="S1081">
        <v>270</v>
      </c>
      <c r="T1081">
        <v>15.324999999999999</v>
      </c>
      <c r="U1081">
        <v>34.01</v>
      </c>
      <c r="V1081">
        <v>8.2940000000000005</v>
      </c>
      <c r="W1081">
        <v>0.115</v>
      </c>
      <c r="X1081">
        <v>0.42799999999999999</v>
      </c>
      <c r="Y1081">
        <v>1.55</v>
      </c>
      <c r="Z1081">
        <v>0.67</v>
      </c>
      <c r="AA1081">
        <v>205</v>
      </c>
      <c r="AB1081">
        <v>1</v>
      </c>
      <c r="AC1081">
        <v>1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1.79</v>
      </c>
      <c r="AL1081">
        <v>3.43</v>
      </c>
      <c r="AM1081">
        <v>1</v>
      </c>
    </row>
    <row r="1082" spans="1:39" x14ac:dyDescent="0.25">
      <c r="A1082">
        <v>522</v>
      </c>
      <c r="B1082">
        <v>0</v>
      </c>
      <c r="C1082">
        <v>44</v>
      </c>
      <c r="D1082">
        <v>1</v>
      </c>
      <c r="E1082">
        <v>78</v>
      </c>
      <c r="F1082">
        <v>0</v>
      </c>
      <c r="G1082">
        <v>1</v>
      </c>
      <c r="H1082">
        <v>1</v>
      </c>
      <c r="I1082">
        <v>1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5.3929</v>
      </c>
      <c r="R1082">
        <v>1.5879000000000001</v>
      </c>
      <c r="S1082">
        <v>214.1</v>
      </c>
      <c r="T1082">
        <v>13.222</v>
      </c>
      <c r="U1082">
        <v>35.340000000000003</v>
      </c>
      <c r="V1082">
        <v>8.5280000000000005</v>
      </c>
      <c r="W1082">
        <v>0.20730000000000001</v>
      </c>
      <c r="X1082">
        <v>0.48759999999999998</v>
      </c>
      <c r="Y1082">
        <v>4.6672000000000002</v>
      </c>
      <c r="Z1082">
        <v>1.7195</v>
      </c>
      <c r="AA1082">
        <v>209</v>
      </c>
      <c r="AB1082">
        <v>0</v>
      </c>
      <c r="AC1082">
        <v>0</v>
      </c>
      <c r="AD1082">
        <v>0</v>
      </c>
      <c r="AE1082">
        <v>1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2.7355</v>
      </c>
      <c r="AL1082">
        <v>3.21</v>
      </c>
      <c r="AM1082">
        <v>1</v>
      </c>
    </row>
    <row r="1083" spans="1:39" x14ac:dyDescent="0.25">
      <c r="A1083">
        <v>1066</v>
      </c>
      <c r="B1083">
        <v>1</v>
      </c>
      <c r="C1083">
        <v>20</v>
      </c>
      <c r="D1083">
        <v>0</v>
      </c>
      <c r="E1083">
        <v>88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6.7</v>
      </c>
      <c r="R1083">
        <v>1.52</v>
      </c>
      <c r="S1083">
        <v>276</v>
      </c>
      <c r="T1083">
        <v>16.78</v>
      </c>
      <c r="U1083">
        <v>103</v>
      </c>
      <c r="V1083">
        <v>1</v>
      </c>
      <c r="W1083">
        <v>0.59</v>
      </c>
      <c r="X1083">
        <v>0.50029999999999997</v>
      </c>
      <c r="Y1083">
        <v>5.6306000000000003</v>
      </c>
      <c r="Z1083">
        <v>1.0261</v>
      </c>
      <c r="AA1083">
        <v>251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8.91</v>
      </c>
      <c r="AL1083">
        <v>4.83</v>
      </c>
      <c r="AM1083">
        <v>0</v>
      </c>
    </row>
    <row r="1084" spans="1:39" x14ac:dyDescent="0.25">
      <c r="A1084">
        <v>1015</v>
      </c>
      <c r="B1084">
        <v>1</v>
      </c>
      <c r="C1084">
        <v>69</v>
      </c>
      <c r="D1084">
        <v>1</v>
      </c>
      <c r="E1084">
        <v>48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5.4116999999999997</v>
      </c>
      <c r="R1084">
        <v>1.2888999999999999</v>
      </c>
      <c r="S1084">
        <v>242.2</v>
      </c>
      <c r="T1084">
        <v>12.196</v>
      </c>
      <c r="U1084">
        <v>40.590000000000003</v>
      </c>
      <c r="V1084">
        <v>6.093</v>
      </c>
      <c r="W1084">
        <v>0.1303</v>
      </c>
      <c r="X1084">
        <v>0.5645</v>
      </c>
      <c r="Y1084">
        <v>5.92</v>
      </c>
      <c r="Z1084">
        <v>1.28</v>
      </c>
      <c r="AA1084">
        <v>240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3.1701000000000001</v>
      </c>
      <c r="AL1084">
        <v>2.77</v>
      </c>
      <c r="AM1084">
        <v>1</v>
      </c>
    </row>
    <row r="1085" spans="1:39" x14ac:dyDescent="0.25">
      <c r="A1085">
        <v>636</v>
      </c>
      <c r="B1085">
        <v>1</v>
      </c>
      <c r="C1085">
        <v>15</v>
      </c>
      <c r="D1085">
        <v>0</v>
      </c>
      <c r="E1085">
        <v>110</v>
      </c>
      <c r="F1085">
        <v>0</v>
      </c>
      <c r="G1085">
        <v>1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12.81</v>
      </c>
      <c r="R1085">
        <v>29.93</v>
      </c>
      <c r="S1085">
        <v>254</v>
      </c>
      <c r="T1085">
        <v>19.059999999999999</v>
      </c>
      <c r="U1085">
        <v>85</v>
      </c>
      <c r="V1085">
        <v>21.58</v>
      </c>
      <c r="W1085">
        <v>0.17</v>
      </c>
      <c r="X1085">
        <v>0.5</v>
      </c>
      <c r="Y1085">
        <v>5.1239999999999997</v>
      </c>
      <c r="Z1085">
        <v>2.4260000000000002</v>
      </c>
      <c r="AA1085">
        <v>376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1.63</v>
      </c>
      <c r="AL1085">
        <v>1.8</v>
      </c>
      <c r="AM1085">
        <v>0</v>
      </c>
    </row>
    <row r="1086" spans="1:39" x14ac:dyDescent="0.25">
      <c r="A1086">
        <v>657</v>
      </c>
      <c r="B1086">
        <v>1</v>
      </c>
      <c r="C1086">
        <v>13</v>
      </c>
      <c r="D1086">
        <v>0</v>
      </c>
      <c r="E1086">
        <v>98</v>
      </c>
      <c r="F1086">
        <v>0</v>
      </c>
      <c r="G1086">
        <v>1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17.59</v>
      </c>
      <c r="R1086">
        <v>20.53</v>
      </c>
      <c r="S1086">
        <v>312</v>
      </c>
      <c r="T1086">
        <v>18.2</v>
      </c>
      <c r="U1086">
        <v>114</v>
      </c>
      <c r="V1086">
        <v>22.41</v>
      </c>
      <c r="W1086">
        <v>0.13</v>
      </c>
      <c r="X1086">
        <v>0.26</v>
      </c>
      <c r="Y1086">
        <v>5.76</v>
      </c>
      <c r="Z1086">
        <v>2.1040000000000001</v>
      </c>
      <c r="AA1086">
        <v>367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3.11</v>
      </c>
      <c r="AL1086">
        <v>1.55</v>
      </c>
      <c r="AM1086">
        <v>0</v>
      </c>
    </row>
    <row r="1087" spans="1:39" x14ac:dyDescent="0.25">
      <c r="A1087">
        <v>414</v>
      </c>
      <c r="B1087">
        <v>1</v>
      </c>
      <c r="C1087">
        <v>22</v>
      </c>
      <c r="D1087">
        <v>0</v>
      </c>
      <c r="E1087">
        <v>89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0</v>
      </c>
      <c r="P1087">
        <v>0</v>
      </c>
      <c r="Q1087">
        <v>5.38</v>
      </c>
      <c r="R1087">
        <v>3.78</v>
      </c>
      <c r="S1087">
        <v>308</v>
      </c>
      <c r="T1087">
        <v>21.69</v>
      </c>
      <c r="U1087">
        <v>76</v>
      </c>
      <c r="V1087">
        <v>21.38</v>
      </c>
      <c r="W1087">
        <v>8.0339999999999995E-2</v>
      </c>
      <c r="X1087">
        <v>0.59399999999999997</v>
      </c>
      <c r="Y1087">
        <v>6.3769999999999998</v>
      </c>
      <c r="Z1087">
        <v>3.3109999999999999</v>
      </c>
      <c r="AA1087">
        <v>220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1.181</v>
      </c>
      <c r="AL1087">
        <v>0.87</v>
      </c>
      <c r="AM1087">
        <v>0</v>
      </c>
    </row>
    <row r="1088" spans="1:39" x14ac:dyDescent="0.25">
      <c r="A1088">
        <v>191</v>
      </c>
      <c r="B1088">
        <v>1</v>
      </c>
      <c r="C1088">
        <v>57</v>
      </c>
      <c r="D1088">
        <v>0</v>
      </c>
      <c r="E1088">
        <v>93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</v>
      </c>
      <c r="Q1088">
        <v>7.2</v>
      </c>
      <c r="R1088">
        <v>1.59</v>
      </c>
      <c r="S1088">
        <v>215</v>
      </c>
      <c r="T1088">
        <v>13.6</v>
      </c>
      <c r="U1088">
        <v>78</v>
      </c>
      <c r="V1088">
        <v>15.6</v>
      </c>
      <c r="W1088">
        <v>0.27</v>
      </c>
      <c r="X1088">
        <v>0.89</v>
      </c>
      <c r="Y1088">
        <v>4.41</v>
      </c>
      <c r="Z1088">
        <v>1.3</v>
      </c>
      <c r="AA1088">
        <v>151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4.79</v>
      </c>
      <c r="AL1088">
        <v>4.97</v>
      </c>
      <c r="AM1088">
        <v>1</v>
      </c>
    </row>
    <row r="1089" spans="1:39" x14ac:dyDescent="0.25">
      <c r="A1089">
        <v>107</v>
      </c>
      <c r="B1089">
        <v>0</v>
      </c>
      <c r="C1089">
        <v>8</v>
      </c>
      <c r="D1089">
        <v>0</v>
      </c>
      <c r="E1089">
        <v>110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20.32</v>
      </c>
      <c r="R1089">
        <v>8.09</v>
      </c>
      <c r="S1089">
        <v>10.33</v>
      </c>
      <c r="T1089">
        <v>19</v>
      </c>
      <c r="U1089">
        <v>80.06</v>
      </c>
      <c r="V1089">
        <v>45.65</v>
      </c>
      <c r="W1089">
        <v>0.16</v>
      </c>
      <c r="X1089">
        <v>0.4</v>
      </c>
      <c r="Y1089">
        <v>18.600000000000001</v>
      </c>
      <c r="Z1089">
        <v>10.130000000000001</v>
      </c>
      <c r="AA1089">
        <v>233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2.71</v>
      </c>
      <c r="AL1089">
        <v>0.04</v>
      </c>
      <c r="AM1089">
        <v>0</v>
      </c>
    </row>
    <row r="1090" spans="1:39" x14ac:dyDescent="0.25">
      <c r="A1090">
        <v>596</v>
      </c>
      <c r="B1090">
        <v>0</v>
      </c>
      <c r="C1090">
        <v>55</v>
      </c>
      <c r="D1090">
        <v>1</v>
      </c>
      <c r="E1090">
        <v>85</v>
      </c>
      <c r="F1090">
        <v>0</v>
      </c>
      <c r="G1090">
        <v>1</v>
      </c>
      <c r="H1090">
        <v>1</v>
      </c>
      <c r="I1090">
        <v>1</v>
      </c>
      <c r="J1090">
        <v>0</v>
      </c>
      <c r="K1090">
        <v>0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5.4092000000000002</v>
      </c>
      <c r="R1090">
        <v>2.0699000000000001</v>
      </c>
      <c r="S1090">
        <v>280.7</v>
      </c>
      <c r="T1090">
        <v>14.09</v>
      </c>
      <c r="U1090">
        <v>35.06</v>
      </c>
      <c r="V1090">
        <v>8.8719999999999999</v>
      </c>
      <c r="W1090">
        <v>0.20280000000000001</v>
      </c>
      <c r="X1090">
        <v>0.45350000000000001</v>
      </c>
      <c r="Y1090">
        <v>5.1902999999999997</v>
      </c>
      <c r="Z1090">
        <v>1.4006000000000001</v>
      </c>
      <c r="AA1090">
        <v>228</v>
      </c>
      <c r="AB1090">
        <v>0</v>
      </c>
      <c r="AC1090">
        <v>0</v>
      </c>
      <c r="AD1090">
        <v>0</v>
      </c>
      <c r="AE1090">
        <v>1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2.4466000000000001</v>
      </c>
      <c r="AL1090">
        <v>2.89</v>
      </c>
      <c r="AM1090">
        <v>1</v>
      </c>
    </row>
    <row r="1091" spans="1:39" x14ac:dyDescent="0.25">
      <c r="A1091">
        <v>130</v>
      </c>
      <c r="B1091">
        <v>0</v>
      </c>
      <c r="C1091">
        <v>9</v>
      </c>
      <c r="D1091">
        <v>0</v>
      </c>
      <c r="E1091">
        <v>108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15.16</v>
      </c>
      <c r="R1091">
        <v>8.4499999999999993</v>
      </c>
      <c r="S1091">
        <v>10.96</v>
      </c>
      <c r="T1091">
        <v>17.100000000000001</v>
      </c>
      <c r="U1091">
        <v>75.59</v>
      </c>
      <c r="V1091">
        <v>40.08</v>
      </c>
      <c r="W1091">
        <v>0.04</v>
      </c>
      <c r="X1091">
        <v>0.36</v>
      </c>
      <c r="Y1091">
        <v>20.399999999999999</v>
      </c>
      <c r="Z1091">
        <v>11.06</v>
      </c>
      <c r="AA1091">
        <v>211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1.59</v>
      </c>
      <c r="AL1091">
        <v>0.08</v>
      </c>
      <c r="AM1091">
        <v>0</v>
      </c>
    </row>
    <row r="1092" spans="1:39" x14ac:dyDescent="0.25">
      <c r="A1092">
        <v>245</v>
      </c>
      <c r="B1092">
        <v>1</v>
      </c>
      <c r="C1092">
        <v>44</v>
      </c>
      <c r="D1092">
        <v>1</v>
      </c>
      <c r="E1092">
        <v>118</v>
      </c>
      <c r="F1092">
        <v>1</v>
      </c>
      <c r="G1092">
        <v>1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7.32</v>
      </c>
      <c r="R1092">
        <v>2.17</v>
      </c>
      <c r="S1092">
        <v>366</v>
      </c>
      <c r="T1092">
        <v>11</v>
      </c>
      <c r="U1092">
        <v>162</v>
      </c>
      <c r="V1092">
        <v>9.8000000000000007</v>
      </c>
      <c r="W1092">
        <v>7.0000000000000007E-2</v>
      </c>
      <c r="X1092">
        <v>1.29</v>
      </c>
      <c r="Y1092">
        <v>7.3628</v>
      </c>
      <c r="Z1092">
        <v>2.1404000000000001</v>
      </c>
      <c r="AA1092">
        <v>240</v>
      </c>
      <c r="AB1092">
        <v>1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5</v>
      </c>
      <c r="AL1092">
        <v>2.39</v>
      </c>
      <c r="AM1092">
        <v>1</v>
      </c>
    </row>
    <row r="1093" spans="1:39" x14ac:dyDescent="0.25">
      <c r="A1093">
        <v>901</v>
      </c>
      <c r="B1093">
        <v>0</v>
      </c>
      <c r="C1093">
        <v>36</v>
      </c>
      <c r="D1093">
        <v>0</v>
      </c>
      <c r="E1093">
        <v>103</v>
      </c>
      <c r="F1093">
        <v>1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5.7332000000000001</v>
      </c>
      <c r="R1093">
        <v>1.7490000000000001</v>
      </c>
      <c r="S1093">
        <v>221.64</v>
      </c>
      <c r="T1093">
        <v>11.629</v>
      </c>
      <c r="U1093">
        <v>40.61</v>
      </c>
      <c r="V1093">
        <v>7.54</v>
      </c>
      <c r="W1093">
        <v>0.26800000000000002</v>
      </c>
      <c r="X1093">
        <v>0.64190000000000003</v>
      </c>
      <c r="Y1093">
        <v>3.5</v>
      </c>
      <c r="Z1093">
        <v>0.66</v>
      </c>
      <c r="AA1093">
        <v>272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3.6191</v>
      </c>
      <c r="AL1093">
        <v>4.68</v>
      </c>
      <c r="AM1093">
        <v>1</v>
      </c>
    </row>
    <row r="1094" spans="1:39" x14ac:dyDescent="0.25">
      <c r="A1094">
        <v>362</v>
      </c>
      <c r="B1094">
        <v>1</v>
      </c>
      <c r="C1094">
        <v>20</v>
      </c>
      <c r="D1094">
        <v>0</v>
      </c>
      <c r="E1094">
        <v>107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4.5</v>
      </c>
      <c r="R1094">
        <v>1.63</v>
      </c>
      <c r="S1094">
        <v>202</v>
      </c>
      <c r="T1094">
        <v>12.7</v>
      </c>
      <c r="U1094">
        <v>123</v>
      </c>
      <c r="V1094">
        <v>24.75</v>
      </c>
      <c r="W1094">
        <v>7.8E-2</v>
      </c>
      <c r="X1094">
        <v>0.41</v>
      </c>
      <c r="Y1094">
        <v>3.1</v>
      </c>
      <c r="Z1094">
        <v>2.8140000000000001</v>
      </c>
      <c r="AA1094">
        <v>239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2.02</v>
      </c>
      <c r="AL1094">
        <v>1.02</v>
      </c>
      <c r="AM1094">
        <v>0</v>
      </c>
    </row>
    <row r="1095" spans="1:39" x14ac:dyDescent="0.25">
      <c r="A1095">
        <v>1002</v>
      </c>
      <c r="B1095">
        <v>1</v>
      </c>
      <c r="C1095">
        <v>57</v>
      </c>
      <c r="D1095">
        <v>1</v>
      </c>
      <c r="E1095">
        <v>43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5.4493</v>
      </c>
      <c r="R1095">
        <v>1.4657</v>
      </c>
      <c r="S1095">
        <v>267.38</v>
      </c>
      <c r="T1095">
        <v>12.717000000000001</v>
      </c>
      <c r="U1095">
        <v>39.950000000000003</v>
      </c>
      <c r="V1095">
        <v>6.2549999999999999</v>
      </c>
      <c r="W1095">
        <v>0.19919999999999999</v>
      </c>
      <c r="X1095">
        <v>0.45519999999999999</v>
      </c>
      <c r="Y1095">
        <v>6</v>
      </c>
      <c r="Z1095">
        <v>1.48</v>
      </c>
      <c r="AA1095">
        <v>204</v>
      </c>
      <c r="AB1095">
        <v>1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3.2014999999999998</v>
      </c>
      <c r="AL1095">
        <v>3.24</v>
      </c>
      <c r="AM1095">
        <v>1</v>
      </c>
    </row>
    <row r="1096" spans="1:39" x14ac:dyDescent="0.25">
      <c r="A1096">
        <v>79</v>
      </c>
      <c r="B1096">
        <v>0</v>
      </c>
      <c r="C1096">
        <v>10</v>
      </c>
      <c r="D1096">
        <v>0</v>
      </c>
      <c r="E1096">
        <v>115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20.47</v>
      </c>
      <c r="R1096">
        <v>9.02</v>
      </c>
      <c r="S1096">
        <v>11.38</v>
      </c>
      <c r="T1096">
        <v>10</v>
      </c>
      <c r="U1096">
        <v>75.510000000000005</v>
      </c>
      <c r="V1096">
        <v>44.44</v>
      </c>
      <c r="W1096">
        <v>0.13</v>
      </c>
      <c r="X1096">
        <v>0.34</v>
      </c>
      <c r="Y1096">
        <v>15.7</v>
      </c>
      <c r="Z1096">
        <v>10.64</v>
      </c>
      <c r="AA1096">
        <v>273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2.54</v>
      </c>
      <c r="AL1096">
        <v>0.28000000000000003</v>
      </c>
      <c r="AM1096">
        <v>0</v>
      </c>
    </row>
    <row r="1097" spans="1:39" x14ac:dyDescent="0.25">
      <c r="A1097">
        <v>685</v>
      </c>
      <c r="B1097">
        <v>1</v>
      </c>
      <c r="C1097">
        <v>7</v>
      </c>
      <c r="D1097">
        <v>0</v>
      </c>
      <c r="E1097">
        <v>95</v>
      </c>
      <c r="F1097">
        <v>0</v>
      </c>
      <c r="G1097">
        <v>1</v>
      </c>
      <c r="H1097">
        <v>1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11.05</v>
      </c>
      <c r="R1097">
        <v>25.3</v>
      </c>
      <c r="S1097">
        <v>267</v>
      </c>
      <c r="T1097">
        <v>13.87</v>
      </c>
      <c r="U1097">
        <v>104</v>
      </c>
      <c r="V1097">
        <v>25.8</v>
      </c>
      <c r="W1097">
        <v>0.15</v>
      </c>
      <c r="X1097">
        <v>0.65</v>
      </c>
      <c r="Y1097">
        <v>5.5709999999999997</v>
      </c>
      <c r="Z1097">
        <v>2.4710000000000001</v>
      </c>
      <c r="AA1097">
        <v>332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1.99</v>
      </c>
      <c r="AL1097">
        <v>2</v>
      </c>
      <c r="AM1097">
        <v>0</v>
      </c>
    </row>
    <row r="1098" spans="1:39" x14ac:dyDescent="0.25">
      <c r="A1098">
        <v>1045</v>
      </c>
      <c r="B1098">
        <v>1</v>
      </c>
      <c r="C1098">
        <v>21</v>
      </c>
      <c r="D1098">
        <v>0</v>
      </c>
      <c r="E1098">
        <v>60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8.6999999999999993</v>
      </c>
      <c r="R1098">
        <v>1.38</v>
      </c>
      <c r="S1098">
        <v>232</v>
      </c>
      <c r="T1098">
        <v>12.64</v>
      </c>
      <c r="U1098">
        <v>129</v>
      </c>
      <c r="V1098">
        <v>1</v>
      </c>
      <c r="W1098">
        <v>0.6</v>
      </c>
      <c r="X1098">
        <v>0.53480000000000005</v>
      </c>
      <c r="Y1098">
        <v>6.6231999999999998</v>
      </c>
      <c r="Z1098">
        <v>1.7481</v>
      </c>
      <c r="AA1098">
        <v>246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9.18</v>
      </c>
      <c r="AL1098">
        <v>4.53</v>
      </c>
      <c r="AM1098">
        <v>0</v>
      </c>
    </row>
    <row r="1099" spans="1:39" x14ac:dyDescent="0.25">
      <c r="A1099">
        <v>737</v>
      </c>
      <c r="B1099">
        <v>1</v>
      </c>
      <c r="C1099">
        <v>34</v>
      </c>
      <c r="D1099">
        <v>1</v>
      </c>
      <c r="E1099">
        <v>71</v>
      </c>
      <c r="F1099">
        <v>1</v>
      </c>
      <c r="G1099">
        <v>1</v>
      </c>
      <c r="H1099">
        <v>1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v>1</v>
      </c>
      <c r="P1099">
        <v>1</v>
      </c>
      <c r="Q1099">
        <v>5.8411999999999997</v>
      </c>
      <c r="R1099">
        <v>1.5838000000000001</v>
      </c>
      <c r="S1099">
        <v>263.25</v>
      </c>
      <c r="T1099">
        <v>10.89</v>
      </c>
      <c r="U1099">
        <v>36.21</v>
      </c>
      <c r="V1099">
        <v>0.88429999999999997</v>
      </c>
      <c r="W1099">
        <v>0.48980000000000001</v>
      </c>
      <c r="X1099">
        <v>0.7268</v>
      </c>
      <c r="Y1099">
        <v>3.78</v>
      </c>
      <c r="Z1099">
        <v>0.79069999999999996</v>
      </c>
      <c r="AA1099">
        <v>182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1</v>
      </c>
      <c r="AI1099">
        <v>0</v>
      </c>
      <c r="AJ1099">
        <v>0</v>
      </c>
      <c r="AK1099">
        <v>2.9144999999999999</v>
      </c>
      <c r="AL1099">
        <v>3.19</v>
      </c>
      <c r="AM1099">
        <v>0</v>
      </c>
    </row>
    <row r="1100" spans="1:39" x14ac:dyDescent="0.25">
      <c r="A1100">
        <v>541</v>
      </c>
      <c r="B1100">
        <v>0</v>
      </c>
      <c r="C1100">
        <v>40</v>
      </c>
      <c r="D1100">
        <v>1</v>
      </c>
      <c r="E1100">
        <v>88</v>
      </c>
      <c r="F1100">
        <v>0</v>
      </c>
      <c r="G1100">
        <v>1</v>
      </c>
      <c r="H1100">
        <v>1</v>
      </c>
      <c r="I1100">
        <v>1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4.298</v>
      </c>
      <c r="R1100">
        <v>1.4881</v>
      </c>
      <c r="S1100">
        <v>208.1</v>
      </c>
      <c r="T1100">
        <v>12.436</v>
      </c>
      <c r="U1100">
        <v>37.07</v>
      </c>
      <c r="V1100">
        <v>8.9640000000000004</v>
      </c>
      <c r="W1100">
        <v>0.1981</v>
      </c>
      <c r="X1100">
        <v>0.46</v>
      </c>
      <c r="Y1100">
        <v>5.1405000000000003</v>
      </c>
      <c r="Z1100">
        <v>1.4048</v>
      </c>
      <c r="AA1100">
        <v>188</v>
      </c>
      <c r="AB1100">
        <v>0</v>
      </c>
      <c r="AC1100">
        <v>0</v>
      </c>
      <c r="AD1100">
        <v>0</v>
      </c>
      <c r="AE1100">
        <v>1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3.0318000000000001</v>
      </c>
      <c r="AL1100">
        <v>2.3199999999999998</v>
      </c>
      <c r="AM1100">
        <v>1</v>
      </c>
    </row>
  </sheetData>
  <autoFilter ref="C1:AM1" xr:uid="{DC5DE708-A813-4165-BFC7-1F1061745A2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8AC8-AEEF-4142-A70A-55F46270AACC}">
  <dimension ref="A1:AM1100"/>
  <sheetViews>
    <sheetView zoomScale="51" zoomScaleNormal="51" workbookViewId="0">
      <selection activeCell="A2" sqref="A2:AM1100"/>
    </sheetView>
  </sheetViews>
  <sheetFormatPr defaultRowHeight="15" x14ac:dyDescent="0.25"/>
  <cols>
    <col min="4" max="4" width="11.5703125" customWidth="1"/>
  </cols>
  <sheetData>
    <row r="1" spans="1:39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</row>
    <row r="2" spans="1:39" x14ac:dyDescent="0.25">
      <c r="A2">
        <v>0</v>
      </c>
      <c r="B2">
        <f t="shared" ref="B2:B29" ca="1" si="0">RANDBETWEEN(0,1)</f>
        <v>1</v>
      </c>
      <c r="C2">
        <f t="shared" ref="C2:C29" ca="1" si="1">RANDBETWEEN(60,80)</f>
        <v>60</v>
      </c>
      <c r="D2">
        <v>1</v>
      </c>
      <c r="E2">
        <f t="shared" ref="E2:E29" ca="1" si="2">RANDBETWEEN(85,95)</f>
        <v>93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29" ca="1" si="3">RANDBETWEEN(40,60)/10</f>
        <v>4.0999999999999996</v>
      </c>
      <c r="R2">
        <f t="shared" ref="R2:R29" ca="1" si="4">RANDBETWEEN(60,80)/100</f>
        <v>0.66</v>
      </c>
      <c r="S2">
        <f t="shared" ref="S2:S29" ca="1" si="5">RANDBETWEEN(155, 180)</f>
        <v>180</v>
      </c>
      <c r="T2">
        <f t="shared" ref="T2:T29" ca="1" si="6">RANDBETWEEN(11000, 13000)/1000</f>
        <v>11.186999999999999</v>
      </c>
      <c r="U2">
        <f t="shared" ref="U2:U29" ca="1" si="7">RANDBETWEEN(5500,6000)/100</f>
        <v>56.59</v>
      </c>
      <c r="V2">
        <f t="shared" ref="V2:V29" ca="1" si="8">RANDBETWEEN(6000,8000)/100</f>
        <v>70.959999999999994</v>
      </c>
      <c r="W2">
        <f t="shared" ref="W2:W29" ca="1" si="9">RANDBETWEEN(7,90)/100</f>
        <v>0.89</v>
      </c>
      <c r="X2">
        <f t="shared" ref="X2:X29" ca="1" si="10">RANDBETWEEN(12000, 17000)/10000</f>
        <v>1.2706</v>
      </c>
      <c r="Y2">
        <f t="shared" ref="Y2:Y29" ca="1" si="11">RANDBETWEEN(500,600)/100</f>
        <v>5.26</v>
      </c>
      <c r="Z2">
        <f t="shared" ref="Z2:Z29" ca="1" si="12">RANDBETWEEN(1250, 1400)/1000</f>
        <v>1.2909999999999999</v>
      </c>
      <c r="AA2">
        <f t="shared" ref="AA2:AA29" ca="1" si="13">RANDBETWEEN(260, 280)</f>
        <v>261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1</v>
      </c>
      <c r="AK2">
        <f t="shared" ref="AK2:AK29" ca="1" si="14">RANDBETWEEN(320,370)/100</f>
        <v>3.25</v>
      </c>
      <c r="AL2">
        <f t="shared" ref="AL2:AL29" ca="1" si="15">RANDBETWEEN(245,265)/100</f>
        <v>2.65</v>
      </c>
      <c r="AM2">
        <v>1</v>
      </c>
    </row>
    <row r="3" spans="1:39" x14ac:dyDescent="0.25">
      <c r="A3">
        <v>1</v>
      </c>
      <c r="B3">
        <f t="shared" ca="1" si="0"/>
        <v>0</v>
      </c>
      <c r="C3">
        <f t="shared" ca="1" si="1"/>
        <v>64</v>
      </c>
      <c r="D3">
        <v>1</v>
      </c>
      <c r="E3">
        <f t="shared" ca="1" si="2"/>
        <v>95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ca="1" si="3"/>
        <v>4.8</v>
      </c>
      <c r="R3">
        <f t="shared" ca="1" si="4"/>
        <v>0.78</v>
      </c>
      <c r="S3">
        <f t="shared" ca="1" si="5"/>
        <v>180</v>
      </c>
      <c r="T3">
        <f t="shared" ca="1" si="6"/>
        <v>12.526</v>
      </c>
      <c r="U3">
        <f t="shared" ca="1" si="7"/>
        <v>55.29</v>
      </c>
      <c r="V3">
        <f t="shared" ca="1" si="8"/>
        <v>61.87</v>
      </c>
      <c r="W3">
        <f t="shared" ca="1" si="9"/>
        <v>0.25</v>
      </c>
      <c r="X3">
        <f t="shared" ca="1" si="10"/>
        <v>1.405</v>
      </c>
      <c r="Y3">
        <f t="shared" ca="1" si="11"/>
        <v>5.69</v>
      </c>
      <c r="Z3">
        <f t="shared" ca="1" si="12"/>
        <v>1.3660000000000001</v>
      </c>
      <c r="AA3">
        <f t="shared" ca="1" si="13"/>
        <v>269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1</v>
      </c>
      <c r="AK3">
        <f t="shared" ca="1" si="14"/>
        <v>3.36</v>
      </c>
      <c r="AL3">
        <f t="shared" ca="1" si="15"/>
        <v>2.46</v>
      </c>
      <c r="AM3">
        <v>1</v>
      </c>
    </row>
    <row r="4" spans="1:39" x14ac:dyDescent="0.25">
      <c r="A4">
        <v>2</v>
      </c>
      <c r="B4">
        <f t="shared" ca="1" si="0"/>
        <v>0</v>
      </c>
      <c r="C4">
        <f t="shared" ca="1" si="1"/>
        <v>61</v>
      </c>
      <c r="D4">
        <v>1</v>
      </c>
      <c r="E4">
        <f t="shared" ca="1" si="2"/>
        <v>92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ca="1" si="3"/>
        <v>4</v>
      </c>
      <c r="R4">
        <f t="shared" ca="1" si="4"/>
        <v>0.73</v>
      </c>
      <c r="S4">
        <f t="shared" ca="1" si="5"/>
        <v>170</v>
      </c>
      <c r="T4">
        <f t="shared" ca="1" si="6"/>
        <v>11.464</v>
      </c>
      <c r="U4">
        <f t="shared" ca="1" si="7"/>
        <v>56.43</v>
      </c>
      <c r="V4">
        <f t="shared" ca="1" si="8"/>
        <v>62.73</v>
      </c>
      <c r="W4">
        <f t="shared" ca="1" si="9"/>
        <v>0.71</v>
      </c>
      <c r="X4">
        <f t="shared" ca="1" si="10"/>
        <v>1.4490000000000001</v>
      </c>
      <c r="Y4">
        <f t="shared" ca="1" si="11"/>
        <v>5.71</v>
      </c>
      <c r="Z4">
        <f t="shared" ca="1" si="12"/>
        <v>1.3540000000000001</v>
      </c>
      <c r="AA4">
        <f t="shared" ca="1" si="13"/>
        <v>273</v>
      </c>
      <c r="AB4">
        <v>1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>
        <f t="shared" ca="1" si="14"/>
        <v>3.54</v>
      </c>
      <c r="AL4">
        <f t="shared" ca="1" si="15"/>
        <v>2.58</v>
      </c>
      <c r="AM4">
        <v>1</v>
      </c>
    </row>
    <row r="5" spans="1:39" x14ac:dyDescent="0.25">
      <c r="A5">
        <v>3</v>
      </c>
      <c r="B5">
        <f t="shared" ca="1" si="0"/>
        <v>0</v>
      </c>
      <c r="C5">
        <f t="shared" ca="1" si="1"/>
        <v>76</v>
      </c>
      <c r="D5">
        <v>1</v>
      </c>
      <c r="E5">
        <f t="shared" ca="1" si="2"/>
        <v>90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ca="1" si="3"/>
        <v>5.0999999999999996</v>
      </c>
      <c r="R5">
        <f t="shared" ca="1" si="4"/>
        <v>0.67</v>
      </c>
      <c r="S5">
        <f t="shared" ca="1" si="5"/>
        <v>156</v>
      </c>
      <c r="T5">
        <f t="shared" ca="1" si="6"/>
        <v>11.455</v>
      </c>
      <c r="U5">
        <f t="shared" ca="1" si="7"/>
        <v>57.49</v>
      </c>
      <c r="V5">
        <f t="shared" ca="1" si="8"/>
        <v>75.62</v>
      </c>
      <c r="W5">
        <f t="shared" ca="1" si="9"/>
        <v>0.9</v>
      </c>
      <c r="X5">
        <f t="shared" ca="1" si="10"/>
        <v>1.4932000000000001</v>
      </c>
      <c r="Y5">
        <f t="shared" ca="1" si="11"/>
        <v>5.55</v>
      </c>
      <c r="Z5">
        <f t="shared" ca="1" si="12"/>
        <v>1.2949999999999999</v>
      </c>
      <c r="AA5">
        <f t="shared" ca="1" si="13"/>
        <v>272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f t="shared" ca="1" si="14"/>
        <v>3.28</v>
      </c>
      <c r="AL5">
        <f t="shared" ca="1" si="15"/>
        <v>2.52</v>
      </c>
      <c r="AM5">
        <v>1</v>
      </c>
    </row>
    <row r="6" spans="1:39" x14ac:dyDescent="0.25">
      <c r="A6">
        <v>4</v>
      </c>
      <c r="B6">
        <f t="shared" ca="1" si="0"/>
        <v>0</v>
      </c>
      <c r="C6">
        <f t="shared" ca="1" si="1"/>
        <v>65</v>
      </c>
      <c r="D6">
        <v>1</v>
      </c>
      <c r="E6">
        <f t="shared" ca="1" si="2"/>
        <v>90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ca="1" si="3"/>
        <v>5.9</v>
      </c>
      <c r="R6">
        <f t="shared" ca="1" si="4"/>
        <v>0.73</v>
      </c>
      <c r="S6">
        <f t="shared" ca="1" si="5"/>
        <v>174</v>
      </c>
      <c r="T6">
        <f t="shared" ca="1" si="6"/>
        <v>12.46</v>
      </c>
      <c r="U6">
        <f t="shared" ca="1" si="7"/>
        <v>58.09</v>
      </c>
      <c r="V6">
        <f t="shared" ca="1" si="8"/>
        <v>73.36</v>
      </c>
      <c r="W6">
        <f t="shared" ca="1" si="9"/>
        <v>0.23</v>
      </c>
      <c r="X6">
        <f t="shared" ca="1" si="10"/>
        <v>1.5137</v>
      </c>
      <c r="Y6">
        <f t="shared" ca="1" si="11"/>
        <v>5.55</v>
      </c>
      <c r="Z6">
        <f t="shared" ca="1" si="12"/>
        <v>1.2929999999999999</v>
      </c>
      <c r="AA6">
        <f t="shared" ca="1" si="13"/>
        <v>272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  <c r="AJ6">
        <v>1</v>
      </c>
      <c r="AK6">
        <f t="shared" ca="1" si="14"/>
        <v>3.58</v>
      </c>
      <c r="AL6">
        <f t="shared" ca="1" si="15"/>
        <v>2.64</v>
      </c>
      <c r="AM6">
        <v>1</v>
      </c>
    </row>
    <row r="7" spans="1:39" x14ac:dyDescent="0.25">
      <c r="A7">
        <v>5</v>
      </c>
      <c r="B7">
        <f t="shared" ca="1" si="0"/>
        <v>0</v>
      </c>
      <c r="C7">
        <f t="shared" ca="1" si="1"/>
        <v>75</v>
      </c>
      <c r="D7">
        <v>1</v>
      </c>
      <c r="E7">
        <f t="shared" ca="1" si="2"/>
        <v>91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ca="1" si="3"/>
        <v>5.9</v>
      </c>
      <c r="R7">
        <f t="shared" ca="1" si="4"/>
        <v>0.63</v>
      </c>
      <c r="S7">
        <f t="shared" ca="1" si="5"/>
        <v>157</v>
      </c>
      <c r="T7">
        <f t="shared" ca="1" si="6"/>
        <v>12.836</v>
      </c>
      <c r="U7">
        <f t="shared" ca="1" si="7"/>
        <v>55.67</v>
      </c>
      <c r="V7">
        <f t="shared" ca="1" si="8"/>
        <v>63.34</v>
      </c>
      <c r="W7">
        <f t="shared" ca="1" si="9"/>
        <v>0.41</v>
      </c>
      <c r="X7">
        <f t="shared" ca="1" si="10"/>
        <v>1.4639</v>
      </c>
      <c r="Y7">
        <f t="shared" ca="1" si="11"/>
        <v>5.18</v>
      </c>
      <c r="Z7">
        <f t="shared" ca="1" si="12"/>
        <v>1.331</v>
      </c>
      <c r="AA7">
        <f t="shared" ca="1" si="13"/>
        <v>273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1</v>
      </c>
      <c r="AK7">
        <f t="shared" ca="1" si="14"/>
        <v>3.69</v>
      </c>
      <c r="AL7">
        <f t="shared" ca="1" si="15"/>
        <v>2.63</v>
      </c>
      <c r="AM7">
        <v>1</v>
      </c>
    </row>
    <row r="8" spans="1:39" x14ac:dyDescent="0.25">
      <c r="A8">
        <v>6</v>
      </c>
      <c r="B8">
        <f t="shared" ca="1" si="0"/>
        <v>1</v>
      </c>
      <c r="C8">
        <f t="shared" ca="1" si="1"/>
        <v>60</v>
      </c>
      <c r="D8">
        <v>1</v>
      </c>
      <c r="E8">
        <f t="shared" ca="1" si="2"/>
        <v>92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ca="1" si="3"/>
        <v>5</v>
      </c>
      <c r="R8">
        <f t="shared" ca="1" si="4"/>
        <v>0.7</v>
      </c>
      <c r="S8">
        <f t="shared" ca="1" si="5"/>
        <v>161</v>
      </c>
      <c r="T8">
        <f t="shared" ca="1" si="6"/>
        <v>11.78</v>
      </c>
      <c r="U8">
        <f t="shared" ca="1" si="7"/>
        <v>57.59</v>
      </c>
      <c r="V8">
        <f t="shared" ca="1" si="8"/>
        <v>69.760000000000005</v>
      </c>
      <c r="W8">
        <f t="shared" ca="1" si="9"/>
        <v>0.47</v>
      </c>
      <c r="X8">
        <f t="shared" ca="1" si="10"/>
        <v>1.6156999999999999</v>
      </c>
      <c r="Y8">
        <f t="shared" ca="1" si="11"/>
        <v>5.36</v>
      </c>
      <c r="Z8">
        <f t="shared" ca="1" si="12"/>
        <v>1.393</v>
      </c>
      <c r="AA8">
        <f t="shared" ca="1" si="13"/>
        <v>262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f t="shared" ca="1" si="14"/>
        <v>3.69</v>
      </c>
      <c r="AL8">
        <f t="shared" ca="1" si="15"/>
        <v>2.6</v>
      </c>
      <c r="AM8">
        <v>1</v>
      </c>
    </row>
    <row r="9" spans="1:39" x14ac:dyDescent="0.25">
      <c r="A9">
        <v>7</v>
      </c>
      <c r="B9">
        <f t="shared" ca="1" si="0"/>
        <v>1</v>
      </c>
      <c r="C9">
        <f t="shared" ca="1" si="1"/>
        <v>71</v>
      </c>
      <c r="D9">
        <v>1</v>
      </c>
      <c r="E9">
        <f t="shared" ca="1" si="2"/>
        <v>85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ca="1" si="3"/>
        <v>4.4000000000000004</v>
      </c>
      <c r="R9">
        <f t="shared" ca="1" si="4"/>
        <v>0.63</v>
      </c>
      <c r="S9">
        <f t="shared" ca="1" si="5"/>
        <v>170</v>
      </c>
      <c r="T9">
        <f t="shared" ca="1" si="6"/>
        <v>11.818</v>
      </c>
      <c r="U9">
        <f t="shared" ca="1" si="7"/>
        <v>59.45</v>
      </c>
      <c r="V9">
        <f t="shared" ca="1" si="8"/>
        <v>67.25</v>
      </c>
      <c r="W9">
        <f t="shared" ca="1" si="9"/>
        <v>0.47</v>
      </c>
      <c r="X9">
        <f t="shared" ca="1" si="10"/>
        <v>1.4688000000000001</v>
      </c>
      <c r="Y9">
        <f t="shared" ca="1" si="11"/>
        <v>5.04</v>
      </c>
      <c r="Z9">
        <f t="shared" ca="1" si="12"/>
        <v>1.3759999999999999</v>
      </c>
      <c r="AA9">
        <f t="shared" ca="1" si="13"/>
        <v>261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f t="shared" ca="1" si="14"/>
        <v>3.29</v>
      </c>
      <c r="AL9">
        <f t="shared" ca="1" si="15"/>
        <v>2.62</v>
      </c>
      <c r="AM9">
        <v>1</v>
      </c>
    </row>
    <row r="10" spans="1:39" x14ac:dyDescent="0.25">
      <c r="A10">
        <v>8</v>
      </c>
      <c r="B10">
        <f t="shared" ca="1" si="0"/>
        <v>0</v>
      </c>
      <c r="C10">
        <f t="shared" ca="1" si="1"/>
        <v>78</v>
      </c>
      <c r="D10">
        <v>1</v>
      </c>
      <c r="E10">
        <f t="shared" ca="1" si="2"/>
        <v>85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ca="1" si="3"/>
        <v>5.0999999999999996</v>
      </c>
      <c r="R10">
        <f t="shared" ca="1" si="4"/>
        <v>0.64</v>
      </c>
      <c r="S10">
        <f t="shared" ca="1" si="5"/>
        <v>156</v>
      </c>
      <c r="T10">
        <f t="shared" ca="1" si="6"/>
        <v>12.159000000000001</v>
      </c>
      <c r="U10">
        <f t="shared" ca="1" si="7"/>
        <v>56.16</v>
      </c>
      <c r="V10">
        <f t="shared" ca="1" si="8"/>
        <v>73.400000000000006</v>
      </c>
      <c r="W10">
        <f t="shared" ca="1" si="9"/>
        <v>0.46</v>
      </c>
      <c r="X10">
        <f t="shared" ca="1" si="10"/>
        <v>1.3460000000000001</v>
      </c>
      <c r="Y10">
        <f t="shared" ca="1" si="11"/>
        <v>5.3</v>
      </c>
      <c r="Z10">
        <f t="shared" ca="1" si="12"/>
        <v>1.343</v>
      </c>
      <c r="AA10">
        <f t="shared" ca="1" si="13"/>
        <v>279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1</v>
      </c>
      <c r="AK10">
        <f t="shared" ca="1" si="14"/>
        <v>3.54</v>
      </c>
      <c r="AL10">
        <f t="shared" ca="1" si="15"/>
        <v>2.4700000000000002</v>
      </c>
      <c r="AM10">
        <v>1</v>
      </c>
    </row>
    <row r="11" spans="1:39" x14ac:dyDescent="0.25">
      <c r="A11">
        <v>9</v>
      </c>
      <c r="B11">
        <f t="shared" ca="1" si="0"/>
        <v>1</v>
      </c>
      <c r="C11">
        <f t="shared" ca="1" si="1"/>
        <v>74</v>
      </c>
      <c r="D11">
        <v>1</v>
      </c>
      <c r="E11">
        <f t="shared" ca="1" si="2"/>
        <v>89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ca="1" si="3"/>
        <v>4.0999999999999996</v>
      </c>
      <c r="R11">
        <f t="shared" ca="1" si="4"/>
        <v>0.74</v>
      </c>
      <c r="S11">
        <f t="shared" ca="1" si="5"/>
        <v>159</v>
      </c>
      <c r="T11">
        <f t="shared" ca="1" si="6"/>
        <v>11.026999999999999</v>
      </c>
      <c r="U11">
        <f t="shared" ca="1" si="7"/>
        <v>59.56</v>
      </c>
      <c r="V11">
        <f t="shared" ca="1" si="8"/>
        <v>67.680000000000007</v>
      </c>
      <c r="W11">
        <f t="shared" ca="1" si="9"/>
        <v>0.56000000000000005</v>
      </c>
      <c r="X11">
        <f t="shared" ca="1" si="10"/>
        <v>1.2891999999999999</v>
      </c>
      <c r="Y11">
        <f t="shared" ca="1" si="11"/>
        <v>5</v>
      </c>
      <c r="Z11">
        <f t="shared" ca="1" si="12"/>
        <v>1.3660000000000001</v>
      </c>
      <c r="AA11">
        <f t="shared" ca="1" si="13"/>
        <v>270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1</v>
      </c>
      <c r="AK11">
        <f t="shared" ca="1" si="14"/>
        <v>3.39</v>
      </c>
      <c r="AL11">
        <f t="shared" ca="1" si="15"/>
        <v>2.64</v>
      </c>
      <c r="AM11">
        <v>1</v>
      </c>
    </row>
    <row r="12" spans="1:39" x14ac:dyDescent="0.25">
      <c r="A12">
        <v>10</v>
      </c>
      <c r="B12">
        <f t="shared" ca="1" si="0"/>
        <v>0</v>
      </c>
      <c r="C12">
        <f t="shared" ca="1" si="1"/>
        <v>79</v>
      </c>
      <c r="D12">
        <v>0</v>
      </c>
      <c r="E12">
        <f t="shared" ca="1" si="2"/>
        <v>92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ca="1" si="3"/>
        <v>5.0999999999999996</v>
      </c>
      <c r="R12">
        <f t="shared" ca="1" si="4"/>
        <v>0.63</v>
      </c>
      <c r="S12">
        <f t="shared" ca="1" si="5"/>
        <v>173</v>
      </c>
      <c r="T12">
        <f t="shared" ca="1" si="6"/>
        <v>11.81</v>
      </c>
      <c r="U12">
        <f t="shared" ca="1" si="7"/>
        <v>55.37</v>
      </c>
      <c r="V12">
        <f t="shared" ca="1" si="8"/>
        <v>63.72</v>
      </c>
      <c r="W12">
        <f t="shared" ca="1" si="9"/>
        <v>0.11</v>
      </c>
      <c r="X12">
        <f t="shared" ca="1" si="10"/>
        <v>1.4767999999999999</v>
      </c>
      <c r="Y12">
        <f t="shared" ca="1" si="11"/>
        <v>5.28</v>
      </c>
      <c r="Z12">
        <f t="shared" ca="1" si="12"/>
        <v>1.268</v>
      </c>
      <c r="AA12">
        <f t="shared" ca="1" si="13"/>
        <v>265</v>
      </c>
      <c r="AB12">
        <v>1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1</v>
      </c>
      <c r="AK12">
        <f t="shared" ca="1" si="14"/>
        <v>3.63</v>
      </c>
      <c r="AL12">
        <f t="shared" ca="1" si="15"/>
        <v>2.65</v>
      </c>
      <c r="AM12">
        <v>1</v>
      </c>
    </row>
    <row r="13" spans="1:39" x14ac:dyDescent="0.25">
      <c r="A13">
        <v>11</v>
      </c>
      <c r="B13">
        <f t="shared" ca="1" si="0"/>
        <v>1</v>
      </c>
      <c r="C13">
        <f t="shared" ca="1" si="1"/>
        <v>76</v>
      </c>
      <c r="D13">
        <v>1</v>
      </c>
      <c r="E13">
        <f t="shared" ca="1" si="2"/>
        <v>94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ca="1" si="3"/>
        <v>4.5999999999999996</v>
      </c>
      <c r="R13">
        <f t="shared" ca="1" si="4"/>
        <v>0.67</v>
      </c>
      <c r="S13">
        <f t="shared" ca="1" si="5"/>
        <v>161</v>
      </c>
      <c r="T13">
        <f t="shared" ca="1" si="6"/>
        <v>11.503</v>
      </c>
      <c r="U13">
        <f t="shared" ca="1" si="7"/>
        <v>59.1</v>
      </c>
      <c r="V13">
        <f t="shared" ca="1" si="8"/>
        <v>70.89</v>
      </c>
      <c r="W13">
        <f t="shared" ca="1" si="9"/>
        <v>0.21</v>
      </c>
      <c r="X13">
        <f t="shared" ca="1" si="10"/>
        <v>1.6052</v>
      </c>
      <c r="Y13">
        <f t="shared" ca="1" si="11"/>
        <v>5.33</v>
      </c>
      <c r="Z13">
        <f t="shared" ca="1" si="12"/>
        <v>1.39</v>
      </c>
      <c r="AA13">
        <f t="shared" ca="1" si="13"/>
        <v>262</v>
      </c>
      <c r="AB13">
        <v>1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1</v>
      </c>
      <c r="AK13">
        <f t="shared" ca="1" si="14"/>
        <v>3.69</v>
      </c>
      <c r="AL13">
        <f t="shared" ca="1" si="15"/>
        <v>2.4500000000000002</v>
      </c>
      <c r="AM13">
        <v>1</v>
      </c>
    </row>
    <row r="14" spans="1:39" x14ac:dyDescent="0.25">
      <c r="A14">
        <v>12</v>
      </c>
      <c r="B14">
        <f t="shared" ca="1" si="0"/>
        <v>1</v>
      </c>
      <c r="C14">
        <f t="shared" ca="1" si="1"/>
        <v>64</v>
      </c>
      <c r="D14">
        <v>1</v>
      </c>
      <c r="E14">
        <f t="shared" ca="1" si="2"/>
        <v>89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ca="1" si="3"/>
        <v>4.3</v>
      </c>
      <c r="R14">
        <f t="shared" ca="1" si="4"/>
        <v>0.66</v>
      </c>
      <c r="S14">
        <f t="shared" ca="1" si="5"/>
        <v>178</v>
      </c>
      <c r="T14">
        <f t="shared" ca="1" si="6"/>
        <v>12.176</v>
      </c>
      <c r="U14">
        <f t="shared" ca="1" si="7"/>
        <v>59.83</v>
      </c>
      <c r="V14">
        <f t="shared" ca="1" si="8"/>
        <v>68.05</v>
      </c>
      <c r="W14">
        <f t="shared" ca="1" si="9"/>
        <v>0.61</v>
      </c>
      <c r="X14">
        <f t="shared" ca="1" si="10"/>
        <v>1.6188</v>
      </c>
      <c r="Y14">
        <f t="shared" ca="1" si="11"/>
        <v>5.86</v>
      </c>
      <c r="Z14">
        <f t="shared" ca="1" si="12"/>
        <v>1.282</v>
      </c>
      <c r="AA14">
        <f t="shared" ca="1" si="13"/>
        <v>275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f t="shared" ca="1" si="14"/>
        <v>3.38</v>
      </c>
      <c r="AL14">
        <f t="shared" ca="1" si="15"/>
        <v>2.65</v>
      </c>
      <c r="AM14">
        <v>1</v>
      </c>
    </row>
    <row r="15" spans="1:39" x14ac:dyDescent="0.25">
      <c r="A15">
        <v>13</v>
      </c>
      <c r="B15">
        <f t="shared" ca="1" si="0"/>
        <v>1</v>
      </c>
      <c r="C15">
        <f t="shared" ca="1" si="1"/>
        <v>67</v>
      </c>
      <c r="D15">
        <v>1</v>
      </c>
      <c r="E15">
        <f t="shared" ca="1" si="2"/>
        <v>94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ca="1" si="3"/>
        <v>5.5</v>
      </c>
      <c r="R15">
        <f t="shared" ca="1" si="4"/>
        <v>0.65</v>
      </c>
      <c r="S15">
        <f t="shared" ca="1" si="5"/>
        <v>180</v>
      </c>
      <c r="T15">
        <f t="shared" ca="1" si="6"/>
        <v>11.938000000000001</v>
      </c>
      <c r="U15">
        <f t="shared" ca="1" si="7"/>
        <v>57.63</v>
      </c>
      <c r="V15">
        <f t="shared" ca="1" si="8"/>
        <v>76.38</v>
      </c>
      <c r="W15">
        <f t="shared" ca="1" si="9"/>
        <v>0.15</v>
      </c>
      <c r="X15">
        <f t="shared" ca="1" si="10"/>
        <v>1.3202</v>
      </c>
      <c r="Y15">
        <f t="shared" ca="1" si="11"/>
        <v>5.43</v>
      </c>
      <c r="Z15">
        <f t="shared" ca="1" si="12"/>
        <v>1.254</v>
      </c>
      <c r="AA15">
        <f t="shared" ca="1" si="13"/>
        <v>263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f t="shared" ca="1" si="14"/>
        <v>3.56</v>
      </c>
      <c r="AL15">
        <f t="shared" ca="1" si="15"/>
        <v>2.56</v>
      </c>
      <c r="AM15">
        <v>1</v>
      </c>
    </row>
    <row r="16" spans="1:39" x14ac:dyDescent="0.25">
      <c r="A16">
        <v>14</v>
      </c>
      <c r="B16">
        <f t="shared" ca="1" si="0"/>
        <v>1</v>
      </c>
      <c r="C16">
        <f t="shared" ca="1" si="1"/>
        <v>76</v>
      </c>
      <c r="D16">
        <v>1</v>
      </c>
      <c r="E16">
        <f t="shared" ca="1" si="2"/>
        <v>87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ca="1" si="3"/>
        <v>4</v>
      </c>
      <c r="R16">
        <f t="shared" ca="1" si="4"/>
        <v>0.61</v>
      </c>
      <c r="S16">
        <f t="shared" ca="1" si="5"/>
        <v>161</v>
      </c>
      <c r="T16">
        <f t="shared" ca="1" si="6"/>
        <v>12.984</v>
      </c>
      <c r="U16">
        <f t="shared" ca="1" si="7"/>
        <v>56.76</v>
      </c>
      <c r="V16">
        <f t="shared" ca="1" si="8"/>
        <v>69.28</v>
      </c>
      <c r="W16">
        <f t="shared" ca="1" si="9"/>
        <v>0.72</v>
      </c>
      <c r="X16">
        <f t="shared" ca="1" si="10"/>
        <v>1.6739999999999999</v>
      </c>
      <c r="Y16">
        <f t="shared" ca="1" si="11"/>
        <v>5.32</v>
      </c>
      <c r="Z16">
        <f t="shared" ca="1" si="12"/>
        <v>1.393</v>
      </c>
      <c r="AA16">
        <f t="shared" ca="1" si="13"/>
        <v>267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1</v>
      </c>
      <c r="AK16">
        <f t="shared" ca="1" si="14"/>
        <v>3.61</v>
      </c>
      <c r="AL16">
        <f t="shared" ca="1" si="15"/>
        <v>2.52</v>
      </c>
      <c r="AM16">
        <v>1</v>
      </c>
    </row>
    <row r="17" spans="1:39" x14ac:dyDescent="0.25">
      <c r="A17">
        <v>15</v>
      </c>
      <c r="B17">
        <f t="shared" ca="1" si="0"/>
        <v>0</v>
      </c>
      <c r="C17">
        <f t="shared" ca="1" si="1"/>
        <v>79</v>
      </c>
      <c r="D17">
        <v>1</v>
      </c>
      <c r="E17">
        <f t="shared" ca="1" si="2"/>
        <v>94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ca="1" si="3"/>
        <v>4.0999999999999996</v>
      </c>
      <c r="R17">
        <f t="shared" ca="1" si="4"/>
        <v>0.74</v>
      </c>
      <c r="S17">
        <f t="shared" ca="1" si="5"/>
        <v>169</v>
      </c>
      <c r="T17">
        <f t="shared" ca="1" si="6"/>
        <v>11.111000000000001</v>
      </c>
      <c r="U17">
        <f t="shared" ca="1" si="7"/>
        <v>56.43</v>
      </c>
      <c r="V17">
        <f t="shared" ca="1" si="8"/>
        <v>61.47</v>
      </c>
      <c r="W17">
        <f t="shared" ca="1" si="9"/>
        <v>0.88</v>
      </c>
      <c r="X17">
        <f t="shared" ca="1" si="10"/>
        <v>1.2270000000000001</v>
      </c>
      <c r="Y17">
        <f t="shared" ca="1" si="11"/>
        <v>5.24</v>
      </c>
      <c r="Z17">
        <f t="shared" ca="1" si="12"/>
        <v>1.25</v>
      </c>
      <c r="AA17">
        <f t="shared" ca="1" si="13"/>
        <v>266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</v>
      </c>
      <c r="AK17">
        <f t="shared" ca="1" si="14"/>
        <v>3.65</v>
      </c>
      <c r="AL17">
        <f t="shared" ca="1" si="15"/>
        <v>2.48</v>
      </c>
      <c r="AM17">
        <v>1</v>
      </c>
    </row>
    <row r="18" spans="1:39" x14ac:dyDescent="0.25">
      <c r="A18">
        <v>16</v>
      </c>
      <c r="B18">
        <f t="shared" ca="1" si="0"/>
        <v>1</v>
      </c>
      <c r="C18">
        <f t="shared" ca="1" si="1"/>
        <v>71</v>
      </c>
      <c r="D18">
        <v>1</v>
      </c>
      <c r="E18">
        <f t="shared" ca="1" si="2"/>
        <v>94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ca="1" si="3"/>
        <v>5.7</v>
      </c>
      <c r="R18">
        <f t="shared" ca="1" si="4"/>
        <v>0.6</v>
      </c>
      <c r="S18">
        <f t="shared" ca="1" si="5"/>
        <v>180</v>
      </c>
      <c r="T18">
        <f t="shared" ca="1" si="6"/>
        <v>11.202999999999999</v>
      </c>
      <c r="U18">
        <f t="shared" ca="1" si="7"/>
        <v>57.66</v>
      </c>
      <c r="V18">
        <f t="shared" ca="1" si="8"/>
        <v>74.489999999999995</v>
      </c>
      <c r="W18">
        <f t="shared" ca="1" si="9"/>
        <v>0.63</v>
      </c>
      <c r="X18">
        <f t="shared" ca="1" si="10"/>
        <v>1.3317000000000001</v>
      </c>
      <c r="Y18">
        <f t="shared" ca="1" si="11"/>
        <v>5.35</v>
      </c>
      <c r="Z18">
        <f t="shared" ca="1" si="12"/>
        <v>1.3420000000000001</v>
      </c>
      <c r="AA18">
        <f t="shared" ca="1" si="13"/>
        <v>268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f t="shared" ca="1" si="14"/>
        <v>3.58</v>
      </c>
      <c r="AL18">
        <f t="shared" ca="1" si="15"/>
        <v>2.4500000000000002</v>
      </c>
      <c r="AM18">
        <v>1</v>
      </c>
    </row>
    <row r="19" spans="1:39" x14ac:dyDescent="0.25">
      <c r="A19">
        <v>17</v>
      </c>
      <c r="B19">
        <f t="shared" ca="1" si="0"/>
        <v>1</v>
      </c>
      <c r="C19">
        <f t="shared" ca="1" si="1"/>
        <v>71</v>
      </c>
      <c r="D19">
        <v>1</v>
      </c>
      <c r="E19">
        <f t="shared" ca="1" si="2"/>
        <v>85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ca="1" si="3"/>
        <v>5</v>
      </c>
      <c r="R19">
        <f t="shared" ca="1" si="4"/>
        <v>0.65</v>
      </c>
      <c r="S19">
        <f t="shared" ca="1" si="5"/>
        <v>174</v>
      </c>
      <c r="T19">
        <f t="shared" ca="1" si="6"/>
        <v>12.262</v>
      </c>
      <c r="U19">
        <f t="shared" ca="1" si="7"/>
        <v>55.03</v>
      </c>
      <c r="V19">
        <f t="shared" ca="1" si="8"/>
        <v>61.65</v>
      </c>
      <c r="W19">
        <f t="shared" ca="1" si="9"/>
        <v>0.21</v>
      </c>
      <c r="X19">
        <f t="shared" ca="1" si="10"/>
        <v>1.4908999999999999</v>
      </c>
      <c r="Y19">
        <f t="shared" ca="1" si="11"/>
        <v>5.49</v>
      </c>
      <c r="Z19">
        <f t="shared" ca="1" si="12"/>
        <v>1.333</v>
      </c>
      <c r="AA19">
        <f t="shared" ca="1" si="13"/>
        <v>271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1</v>
      </c>
      <c r="AK19">
        <f t="shared" ca="1" si="14"/>
        <v>3.68</v>
      </c>
      <c r="AL19">
        <f t="shared" ca="1" si="15"/>
        <v>2.58</v>
      </c>
      <c r="AM19">
        <v>1</v>
      </c>
    </row>
    <row r="20" spans="1:39" x14ac:dyDescent="0.25">
      <c r="A20">
        <v>18</v>
      </c>
      <c r="B20">
        <f t="shared" ca="1" si="0"/>
        <v>1</v>
      </c>
      <c r="C20">
        <f t="shared" ca="1" si="1"/>
        <v>73</v>
      </c>
      <c r="D20">
        <v>1</v>
      </c>
      <c r="E20">
        <f t="shared" ca="1" si="2"/>
        <v>88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ca="1" si="3"/>
        <v>4.5</v>
      </c>
      <c r="R20">
        <f t="shared" ca="1" si="4"/>
        <v>0.71</v>
      </c>
      <c r="S20">
        <f t="shared" ca="1" si="5"/>
        <v>166</v>
      </c>
      <c r="T20">
        <f t="shared" ca="1" si="6"/>
        <v>11.329000000000001</v>
      </c>
      <c r="U20">
        <f t="shared" ca="1" si="7"/>
        <v>59.98</v>
      </c>
      <c r="V20">
        <f t="shared" ca="1" si="8"/>
        <v>61.83</v>
      </c>
      <c r="W20">
        <f t="shared" ca="1" si="9"/>
        <v>0.31</v>
      </c>
      <c r="X20">
        <f t="shared" ca="1" si="10"/>
        <v>1.5557000000000001</v>
      </c>
      <c r="Y20">
        <f t="shared" ca="1" si="11"/>
        <v>5.82</v>
      </c>
      <c r="Z20">
        <f t="shared" ca="1" si="12"/>
        <v>1.2949999999999999</v>
      </c>
      <c r="AA20">
        <f t="shared" ca="1" si="13"/>
        <v>279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1</v>
      </c>
      <c r="AK20">
        <f t="shared" ca="1" si="14"/>
        <v>3.63</v>
      </c>
      <c r="AL20">
        <f t="shared" ca="1" si="15"/>
        <v>2.64</v>
      </c>
      <c r="AM20">
        <v>1</v>
      </c>
    </row>
    <row r="21" spans="1:39" x14ac:dyDescent="0.25">
      <c r="A21">
        <v>19</v>
      </c>
      <c r="B21">
        <f t="shared" ca="1" si="0"/>
        <v>1</v>
      </c>
      <c r="C21">
        <f t="shared" ca="1" si="1"/>
        <v>74</v>
      </c>
      <c r="D21">
        <v>1</v>
      </c>
      <c r="E21">
        <f t="shared" ca="1" si="2"/>
        <v>94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ca="1" si="3"/>
        <v>5.9</v>
      </c>
      <c r="R21">
        <f t="shared" ca="1" si="4"/>
        <v>0.79</v>
      </c>
      <c r="S21">
        <f t="shared" ca="1" si="5"/>
        <v>167</v>
      </c>
      <c r="T21">
        <f t="shared" ca="1" si="6"/>
        <v>11.901999999999999</v>
      </c>
      <c r="U21">
        <f t="shared" ca="1" si="7"/>
        <v>57.97</v>
      </c>
      <c r="V21">
        <f t="shared" ca="1" si="8"/>
        <v>61.31</v>
      </c>
      <c r="W21">
        <f t="shared" ca="1" si="9"/>
        <v>0.12</v>
      </c>
      <c r="X21">
        <f t="shared" ca="1" si="10"/>
        <v>1.3695999999999999</v>
      </c>
      <c r="Y21">
        <f t="shared" ca="1" si="11"/>
        <v>5.9</v>
      </c>
      <c r="Z21">
        <f t="shared" ca="1" si="12"/>
        <v>1.3129999999999999</v>
      </c>
      <c r="AA21">
        <f t="shared" ca="1" si="13"/>
        <v>273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</v>
      </c>
      <c r="AK21">
        <f t="shared" ca="1" si="14"/>
        <v>3.67</v>
      </c>
      <c r="AL21">
        <f t="shared" ca="1" si="15"/>
        <v>2.46</v>
      </c>
      <c r="AM21">
        <v>1</v>
      </c>
    </row>
    <row r="22" spans="1:39" x14ac:dyDescent="0.25">
      <c r="A22">
        <v>20</v>
      </c>
      <c r="B22">
        <f t="shared" ca="1" si="0"/>
        <v>1</v>
      </c>
      <c r="C22">
        <f t="shared" ca="1" si="1"/>
        <v>78</v>
      </c>
      <c r="D22">
        <v>1</v>
      </c>
      <c r="E22">
        <f t="shared" ca="1" si="2"/>
        <v>94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ca="1" si="3"/>
        <v>5.9</v>
      </c>
      <c r="R22">
        <f t="shared" ca="1" si="4"/>
        <v>0.73</v>
      </c>
      <c r="S22">
        <f t="shared" ca="1" si="5"/>
        <v>172</v>
      </c>
      <c r="T22">
        <f t="shared" ca="1" si="6"/>
        <v>12.21</v>
      </c>
      <c r="U22">
        <f t="shared" ca="1" si="7"/>
        <v>55.7</v>
      </c>
      <c r="V22">
        <f t="shared" ca="1" si="8"/>
        <v>63.66</v>
      </c>
      <c r="W22">
        <f t="shared" ca="1" si="9"/>
        <v>0.15</v>
      </c>
      <c r="X22">
        <f t="shared" ca="1" si="10"/>
        <v>1.3382000000000001</v>
      </c>
      <c r="Y22">
        <f t="shared" ca="1" si="11"/>
        <v>5.29</v>
      </c>
      <c r="Z22">
        <f t="shared" ca="1" si="12"/>
        <v>1.325</v>
      </c>
      <c r="AA22">
        <f t="shared" ca="1" si="13"/>
        <v>265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1</v>
      </c>
      <c r="AK22">
        <f t="shared" ca="1" si="14"/>
        <v>3.29</v>
      </c>
      <c r="AL22">
        <f t="shared" ca="1" si="15"/>
        <v>2.61</v>
      </c>
      <c r="AM22">
        <v>1</v>
      </c>
    </row>
    <row r="23" spans="1:39" x14ac:dyDescent="0.25">
      <c r="A23">
        <v>21</v>
      </c>
      <c r="B23">
        <f t="shared" ca="1" si="0"/>
        <v>0</v>
      </c>
      <c r="C23">
        <f t="shared" ca="1" si="1"/>
        <v>67</v>
      </c>
      <c r="D23">
        <v>1</v>
      </c>
      <c r="E23">
        <f t="shared" ca="1" si="2"/>
        <v>90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ca="1" si="3"/>
        <v>5.8</v>
      </c>
      <c r="R23">
        <f t="shared" ca="1" si="4"/>
        <v>0.69</v>
      </c>
      <c r="S23">
        <f t="shared" ca="1" si="5"/>
        <v>165</v>
      </c>
      <c r="T23">
        <f t="shared" ca="1" si="6"/>
        <v>11.058999999999999</v>
      </c>
      <c r="U23">
        <f t="shared" ca="1" si="7"/>
        <v>55.08</v>
      </c>
      <c r="V23">
        <f t="shared" ca="1" si="8"/>
        <v>63.12</v>
      </c>
      <c r="W23">
        <f t="shared" ca="1" si="9"/>
        <v>0.62</v>
      </c>
      <c r="X23">
        <f t="shared" ca="1" si="10"/>
        <v>1.4749000000000001</v>
      </c>
      <c r="Y23">
        <f t="shared" ca="1" si="11"/>
        <v>5.23</v>
      </c>
      <c r="Z23">
        <f t="shared" ca="1" si="12"/>
        <v>1.28</v>
      </c>
      <c r="AA23">
        <f t="shared" ca="1" si="13"/>
        <v>265</v>
      </c>
      <c r="AB23">
        <v>1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f t="shared" ca="1" si="14"/>
        <v>3.55</v>
      </c>
      <c r="AL23">
        <f t="shared" ca="1" si="15"/>
        <v>2.4500000000000002</v>
      </c>
      <c r="AM23">
        <v>1</v>
      </c>
    </row>
    <row r="24" spans="1:39" x14ac:dyDescent="0.25">
      <c r="A24">
        <v>22</v>
      </c>
      <c r="B24">
        <f t="shared" ca="1" si="0"/>
        <v>1</v>
      </c>
      <c r="C24">
        <f t="shared" ca="1" si="1"/>
        <v>80</v>
      </c>
      <c r="D24">
        <v>1</v>
      </c>
      <c r="E24">
        <f t="shared" ca="1" si="2"/>
        <v>85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ca="1" si="3"/>
        <v>4.4000000000000004</v>
      </c>
      <c r="R24">
        <f t="shared" ca="1" si="4"/>
        <v>0.78</v>
      </c>
      <c r="S24">
        <f t="shared" ca="1" si="5"/>
        <v>162</v>
      </c>
      <c r="T24">
        <f t="shared" ca="1" si="6"/>
        <v>12.327</v>
      </c>
      <c r="U24">
        <f t="shared" ca="1" si="7"/>
        <v>57.76</v>
      </c>
      <c r="V24">
        <f t="shared" ca="1" si="8"/>
        <v>79.81</v>
      </c>
      <c r="W24">
        <f t="shared" ca="1" si="9"/>
        <v>0.77</v>
      </c>
      <c r="X24">
        <f t="shared" ca="1" si="10"/>
        <v>1.4587000000000001</v>
      </c>
      <c r="Y24">
        <f t="shared" ca="1" si="11"/>
        <v>5.29</v>
      </c>
      <c r="Z24">
        <f t="shared" ca="1" si="12"/>
        <v>1.337</v>
      </c>
      <c r="AA24">
        <f t="shared" ca="1" si="13"/>
        <v>273</v>
      </c>
      <c r="AB24">
        <v>1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f t="shared" ca="1" si="14"/>
        <v>3.41</v>
      </c>
      <c r="AL24">
        <f t="shared" ca="1" si="15"/>
        <v>2.56</v>
      </c>
      <c r="AM24">
        <v>1</v>
      </c>
    </row>
    <row r="25" spans="1:39" x14ac:dyDescent="0.25">
      <c r="A25">
        <v>23</v>
      </c>
      <c r="B25">
        <f t="shared" ca="1" si="0"/>
        <v>1</v>
      </c>
      <c r="C25">
        <f t="shared" ca="1" si="1"/>
        <v>66</v>
      </c>
      <c r="D25">
        <v>1</v>
      </c>
      <c r="E25">
        <f t="shared" ca="1" si="2"/>
        <v>89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ca="1" si="3"/>
        <v>5.3</v>
      </c>
      <c r="R25">
        <f t="shared" ca="1" si="4"/>
        <v>0.78</v>
      </c>
      <c r="S25">
        <f t="shared" ca="1" si="5"/>
        <v>156</v>
      </c>
      <c r="T25">
        <f t="shared" ca="1" si="6"/>
        <v>12.146000000000001</v>
      </c>
      <c r="U25">
        <f t="shared" ca="1" si="7"/>
        <v>55</v>
      </c>
      <c r="V25">
        <f t="shared" ca="1" si="8"/>
        <v>74.790000000000006</v>
      </c>
      <c r="W25">
        <f t="shared" ca="1" si="9"/>
        <v>0.28000000000000003</v>
      </c>
      <c r="X25">
        <f t="shared" ca="1" si="10"/>
        <v>1.2665999999999999</v>
      </c>
      <c r="Y25">
        <f t="shared" ca="1" si="11"/>
        <v>5.39</v>
      </c>
      <c r="Z25">
        <f t="shared" ca="1" si="12"/>
        <v>1.3</v>
      </c>
      <c r="AA25">
        <f t="shared" ca="1" si="13"/>
        <v>275</v>
      </c>
      <c r="AB25">
        <v>1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1</v>
      </c>
      <c r="AK25">
        <f t="shared" ca="1" si="14"/>
        <v>3.41</v>
      </c>
      <c r="AL25">
        <f t="shared" ca="1" si="15"/>
        <v>2.63</v>
      </c>
      <c r="AM25">
        <v>1</v>
      </c>
    </row>
    <row r="26" spans="1:39" x14ac:dyDescent="0.25">
      <c r="A26">
        <v>24</v>
      </c>
      <c r="B26">
        <f t="shared" ca="1" si="0"/>
        <v>1</v>
      </c>
      <c r="C26">
        <f t="shared" ca="1" si="1"/>
        <v>62</v>
      </c>
      <c r="D26">
        <v>1</v>
      </c>
      <c r="E26">
        <f t="shared" ca="1" si="2"/>
        <v>91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ca="1" si="3"/>
        <v>4.9000000000000004</v>
      </c>
      <c r="R26">
        <f t="shared" ca="1" si="4"/>
        <v>0.74</v>
      </c>
      <c r="S26">
        <f t="shared" ca="1" si="5"/>
        <v>175</v>
      </c>
      <c r="T26">
        <f t="shared" ca="1" si="6"/>
        <v>12.725</v>
      </c>
      <c r="U26">
        <f t="shared" ca="1" si="7"/>
        <v>55.14</v>
      </c>
      <c r="V26">
        <f t="shared" ca="1" si="8"/>
        <v>61.34</v>
      </c>
      <c r="W26">
        <f t="shared" ca="1" si="9"/>
        <v>0.56999999999999995</v>
      </c>
      <c r="X26">
        <f t="shared" ca="1" si="10"/>
        <v>1.5457000000000001</v>
      </c>
      <c r="Y26">
        <f t="shared" ca="1" si="11"/>
        <v>5.48</v>
      </c>
      <c r="Z26">
        <f t="shared" ca="1" si="12"/>
        <v>1.363</v>
      </c>
      <c r="AA26">
        <f t="shared" ca="1" si="13"/>
        <v>280</v>
      </c>
      <c r="AB26">
        <v>1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f t="shared" ca="1" si="14"/>
        <v>3.41</v>
      </c>
      <c r="AL26">
        <f t="shared" ca="1" si="15"/>
        <v>2.46</v>
      </c>
      <c r="AM26">
        <v>1</v>
      </c>
    </row>
    <row r="27" spans="1:39" x14ac:dyDescent="0.25">
      <c r="A27">
        <v>25</v>
      </c>
      <c r="B27">
        <f t="shared" ca="1" si="0"/>
        <v>1</v>
      </c>
      <c r="C27">
        <f t="shared" ca="1" si="1"/>
        <v>73</v>
      </c>
      <c r="D27">
        <v>1</v>
      </c>
      <c r="E27">
        <f t="shared" ca="1" si="2"/>
        <v>95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ca="1" si="3"/>
        <v>5.4</v>
      </c>
      <c r="R27">
        <f t="shared" ca="1" si="4"/>
        <v>0.76</v>
      </c>
      <c r="S27">
        <f t="shared" ca="1" si="5"/>
        <v>164</v>
      </c>
      <c r="T27">
        <f t="shared" ca="1" si="6"/>
        <v>12.75</v>
      </c>
      <c r="U27">
        <f t="shared" ca="1" si="7"/>
        <v>55.92</v>
      </c>
      <c r="V27">
        <f t="shared" ca="1" si="8"/>
        <v>62.12</v>
      </c>
      <c r="W27">
        <f t="shared" ca="1" si="9"/>
        <v>0.2</v>
      </c>
      <c r="X27">
        <f t="shared" ca="1" si="10"/>
        <v>1.2492000000000001</v>
      </c>
      <c r="Y27">
        <f t="shared" ca="1" si="11"/>
        <v>5.65</v>
      </c>
      <c r="Z27">
        <f t="shared" ca="1" si="12"/>
        <v>1.327</v>
      </c>
      <c r="AA27">
        <f t="shared" ca="1" si="13"/>
        <v>262</v>
      </c>
      <c r="AB27">
        <v>1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f t="shared" ca="1" si="14"/>
        <v>3.61</v>
      </c>
      <c r="AL27">
        <f t="shared" ca="1" si="15"/>
        <v>2.48</v>
      </c>
      <c r="AM27">
        <v>1</v>
      </c>
    </row>
    <row r="28" spans="1:39" x14ac:dyDescent="0.25">
      <c r="A28">
        <v>26</v>
      </c>
      <c r="B28">
        <f t="shared" ca="1" si="0"/>
        <v>0</v>
      </c>
      <c r="C28">
        <f t="shared" ca="1" si="1"/>
        <v>79</v>
      </c>
      <c r="D28">
        <v>1</v>
      </c>
      <c r="E28">
        <f t="shared" ca="1" si="2"/>
        <v>89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ca="1" si="3"/>
        <v>5.7</v>
      </c>
      <c r="R28">
        <f t="shared" ca="1" si="4"/>
        <v>0.61</v>
      </c>
      <c r="S28">
        <f t="shared" ca="1" si="5"/>
        <v>174</v>
      </c>
      <c r="T28">
        <f t="shared" ca="1" si="6"/>
        <v>11.69</v>
      </c>
      <c r="U28">
        <f t="shared" ca="1" si="7"/>
        <v>57.4</v>
      </c>
      <c r="V28">
        <f t="shared" ca="1" si="8"/>
        <v>75.73</v>
      </c>
      <c r="W28">
        <f t="shared" ca="1" si="9"/>
        <v>0.09</v>
      </c>
      <c r="X28">
        <f t="shared" ca="1" si="10"/>
        <v>1.5216000000000001</v>
      </c>
      <c r="Y28">
        <f t="shared" ca="1" si="11"/>
        <v>5.0599999999999996</v>
      </c>
      <c r="Z28">
        <f t="shared" ca="1" si="12"/>
        <v>1.2809999999999999</v>
      </c>
      <c r="AA28">
        <f t="shared" ca="1" si="13"/>
        <v>262</v>
      </c>
      <c r="AB28">
        <v>1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f t="shared" ca="1" si="14"/>
        <v>3.22</v>
      </c>
      <c r="AL28">
        <f t="shared" ca="1" si="15"/>
        <v>2.58</v>
      </c>
      <c r="AM28">
        <v>1</v>
      </c>
    </row>
    <row r="29" spans="1:39" x14ac:dyDescent="0.25">
      <c r="A29">
        <v>27</v>
      </c>
      <c r="B29">
        <f t="shared" ca="1" si="0"/>
        <v>1</v>
      </c>
      <c r="C29">
        <f t="shared" ca="1" si="1"/>
        <v>73</v>
      </c>
      <c r="D29">
        <v>1</v>
      </c>
      <c r="E29">
        <f t="shared" ca="1" si="2"/>
        <v>95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ca="1" si="3"/>
        <v>4.5999999999999996</v>
      </c>
      <c r="R29">
        <f t="shared" ca="1" si="4"/>
        <v>0.66</v>
      </c>
      <c r="S29">
        <f t="shared" ca="1" si="5"/>
        <v>157</v>
      </c>
      <c r="T29">
        <f t="shared" ca="1" si="6"/>
        <v>11.996</v>
      </c>
      <c r="U29">
        <f t="shared" ca="1" si="7"/>
        <v>59.27</v>
      </c>
      <c r="V29">
        <f t="shared" ca="1" si="8"/>
        <v>62.23</v>
      </c>
      <c r="W29">
        <f t="shared" ca="1" si="9"/>
        <v>0.21</v>
      </c>
      <c r="X29">
        <f t="shared" ca="1" si="10"/>
        <v>1.2024999999999999</v>
      </c>
      <c r="Y29">
        <f t="shared" ca="1" si="11"/>
        <v>5.87</v>
      </c>
      <c r="Z29">
        <f t="shared" ca="1" si="12"/>
        <v>1.2889999999999999</v>
      </c>
      <c r="AA29">
        <f t="shared" ca="1" si="13"/>
        <v>261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f t="shared" ca="1" si="14"/>
        <v>3.31</v>
      </c>
      <c r="AL29">
        <f t="shared" ca="1" si="15"/>
        <v>2.57</v>
      </c>
      <c r="AM29">
        <v>1</v>
      </c>
    </row>
    <row r="30" spans="1:39" x14ac:dyDescent="0.25">
      <c r="A30">
        <v>28</v>
      </c>
      <c r="B30">
        <v>0</v>
      </c>
      <c r="C30">
        <f t="shared" ref="C30:C51" ca="1" si="16">RANDBETWEEN(45,60)</f>
        <v>58</v>
      </c>
      <c r="D30">
        <v>0</v>
      </c>
      <c r="E30">
        <f t="shared" ref="E30:E51" ca="1" si="17">RANDBETWEEN(70, 80)</f>
        <v>71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ref="Q30:Q51" ca="1" si="18">RANDBETWEEN(45,60)/10</f>
        <v>5.2</v>
      </c>
      <c r="R30">
        <f t="shared" ref="R30:R51" ca="1" si="19">RANDBETWEEN(200,300)/100</f>
        <v>2.2999999999999998</v>
      </c>
      <c r="S30">
        <f t="shared" ref="S30:S51" ca="1" si="20">RANDBETWEEN(250,310)</f>
        <v>306</v>
      </c>
      <c r="T30">
        <f t="shared" ref="T30:T51" ca="1" si="21">RANDBETWEEN(115,130)/10</f>
        <v>12.1</v>
      </c>
      <c r="U30">
        <f t="shared" ref="U30:U51" ca="1" si="22">RANDBETWEEN(4050,4950)/100</f>
        <v>46.39</v>
      </c>
      <c r="V30">
        <f t="shared" ref="V30:V51" ca="1" si="23">RANDBETWEEN(10000,12000)/1000</f>
        <v>11.962</v>
      </c>
      <c r="W30">
        <f t="shared" ref="W30:X51" ca="1" si="24">RANDBETWEEN(10,45)/100</f>
        <v>0.38</v>
      </c>
      <c r="X30">
        <f t="shared" ca="1" si="24"/>
        <v>0.45</v>
      </c>
      <c r="Y30">
        <f t="shared" ref="Y30:Y51" ca="1" si="25">RANDBETWEEN(42000,63500)/10000</f>
        <v>4.8179999999999996</v>
      </c>
      <c r="Z30">
        <f t="shared" ref="Z30:Z51" ca="1" si="26">RANDBETWEEN(10000,23500)/10000</f>
        <v>1.7644</v>
      </c>
      <c r="AA30">
        <f t="shared" ref="AA30:AA51" ca="1" si="27">RANDBETWEEN(120, 180)</f>
        <v>161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ref="AK30:AK51" ca="1" si="28">RANDBETWEEN(200,350)/100</f>
        <v>3.22</v>
      </c>
      <c r="AL30">
        <f t="shared" ref="AL30:AL51" ca="1" si="29">RANDBETWEEN(100,250)/100</f>
        <v>2.39</v>
      </c>
      <c r="AM30">
        <v>0</v>
      </c>
    </row>
    <row r="31" spans="1:39" x14ac:dyDescent="0.25">
      <c r="A31">
        <v>29</v>
      </c>
      <c r="B31">
        <v>0</v>
      </c>
      <c r="C31">
        <f t="shared" ca="1" si="16"/>
        <v>52</v>
      </c>
      <c r="D31">
        <v>0</v>
      </c>
      <c r="E31">
        <f t="shared" ca="1" si="17"/>
        <v>72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ca="1" si="18"/>
        <v>5.9</v>
      </c>
      <c r="R31">
        <f t="shared" ca="1" si="19"/>
        <v>2.2799999999999998</v>
      </c>
      <c r="S31">
        <f t="shared" ca="1" si="20"/>
        <v>297</v>
      </c>
      <c r="T31">
        <f t="shared" ca="1" si="21"/>
        <v>12.7</v>
      </c>
      <c r="U31">
        <f t="shared" ca="1" si="22"/>
        <v>41.87</v>
      </c>
      <c r="V31">
        <f t="shared" ca="1" si="23"/>
        <v>10.07</v>
      </c>
      <c r="W31">
        <f t="shared" ca="1" si="24"/>
        <v>0.18</v>
      </c>
      <c r="X31">
        <f t="shared" ca="1" si="24"/>
        <v>0.45</v>
      </c>
      <c r="Y31">
        <f t="shared" ca="1" si="25"/>
        <v>4.7770999999999999</v>
      </c>
      <c r="Z31">
        <f t="shared" ca="1" si="26"/>
        <v>1.0542</v>
      </c>
      <c r="AA31">
        <f t="shared" ca="1" si="27"/>
        <v>156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ca="1" si="28"/>
        <v>3</v>
      </c>
      <c r="AL31">
        <f t="shared" ca="1" si="29"/>
        <v>1.28</v>
      </c>
      <c r="AM31">
        <v>0</v>
      </c>
    </row>
    <row r="32" spans="1:39" x14ac:dyDescent="0.25">
      <c r="A32">
        <v>30</v>
      </c>
      <c r="B32">
        <v>0</v>
      </c>
      <c r="C32">
        <f t="shared" ca="1" si="16"/>
        <v>45</v>
      </c>
      <c r="D32">
        <v>0</v>
      </c>
      <c r="E32">
        <f t="shared" ca="1" si="17"/>
        <v>73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ca="1" si="18"/>
        <v>5.0999999999999996</v>
      </c>
      <c r="R32">
        <f t="shared" ca="1" si="19"/>
        <v>2.9</v>
      </c>
      <c r="S32">
        <f t="shared" ca="1" si="20"/>
        <v>251</v>
      </c>
      <c r="T32">
        <f t="shared" ca="1" si="21"/>
        <v>11.5</v>
      </c>
      <c r="U32">
        <f t="shared" ca="1" si="22"/>
        <v>45.33</v>
      </c>
      <c r="V32">
        <f t="shared" ca="1" si="23"/>
        <v>11.172000000000001</v>
      </c>
      <c r="W32">
        <f t="shared" ca="1" si="24"/>
        <v>0.25</v>
      </c>
      <c r="X32">
        <f t="shared" ca="1" si="24"/>
        <v>0.25</v>
      </c>
      <c r="Y32">
        <f t="shared" ca="1" si="25"/>
        <v>5.4417999999999997</v>
      </c>
      <c r="Z32">
        <f t="shared" ca="1" si="26"/>
        <v>2.3129</v>
      </c>
      <c r="AA32">
        <f t="shared" ca="1" si="27"/>
        <v>128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ca="1" si="28"/>
        <v>2.15</v>
      </c>
      <c r="AL32">
        <f t="shared" ca="1" si="29"/>
        <v>1.8</v>
      </c>
      <c r="AM32">
        <v>0</v>
      </c>
    </row>
    <row r="33" spans="1:39" x14ac:dyDescent="0.25">
      <c r="A33">
        <v>31</v>
      </c>
      <c r="B33">
        <v>0</v>
      </c>
      <c r="C33">
        <f t="shared" ca="1" si="16"/>
        <v>49</v>
      </c>
      <c r="D33">
        <v>0</v>
      </c>
      <c r="E33">
        <f t="shared" ca="1" si="17"/>
        <v>80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ca="1" si="18"/>
        <v>5.7</v>
      </c>
      <c r="R33">
        <f t="shared" ca="1" si="19"/>
        <v>2.21</v>
      </c>
      <c r="S33">
        <f t="shared" ca="1" si="20"/>
        <v>292</v>
      </c>
      <c r="T33">
        <f t="shared" ca="1" si="21"/>
        <v>12</v>
      </c>
      <c r="U33">
        <f t="shared" ca="1" si="22"/>
        <v>41.05</v>
      </c>
      <c r="V33">
        <f t="shared" ca="1" si="23"/>
        <v>11.18</v>
      </c>
      <c r="W33">
        <f t="shared" ca="1" si="24"/>
        <v>0.28999999999999998</v>
      </c>
      <c r="X33">
        <f t="shared" ca="1" si="24"/>
        <v>0.19</v>
      </c>
      <c r="Y33">
        <f t="shared" ca="1" si="25"/>
        <v>5.7282000000000002</v>
      </c>
      <c r="Z33">
        <f t="shared" ca="1" si="26"/>
        <v>1.8687</v>
      </c>
      <c r="AA33">
        <f t="shared" ca="1" si="27"/>
        <v>138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ca="1" si="28"/>
        <v>2.62</v>
      </c>
      <c r="AL33">
        <f t="shared" ca="1" si="29"/>
        <v>2.2999999999999998</v>
      </c>
      <c r="AM33">
        <v>0</v>
      </c>
    </row>
    <row r="34" spans="1:39" x14ac:dyDescent="0.25">
      <c r="A34">
        <v>32</v>
      </c>
      <c r="B34">
        <v>0</v>
      </c>
      <c r="C34">
        <f t="shared" ca="1" si="16"/>
        <v>47</v>
      </c>
      <c r="D34">
        <v>0</v>
      </c>
      <c r="E34">
        <f t="shared" ca="1" si="17"/>
        <v>80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ca="1" si="18"/>
        <v>5.4</v>
      </c>
      <c r="R34">
        <f t="shared" ca="1" si="19"/>
        <v>2.38</v>
      </c>
      <c r="S34">
        <f t="shared" ca="1" si="20"/>
        <v>298</v>
      </c>
      <c r="T34">
        <f t="shared" ca="1" si="21"/>
        <v>11.7</v>
      </c>
      <c r="U34">
        <f t="shared" ca="1" si="22"/>
        <v>42.5</v>
      </c>
      <c r="V34">
        <f t="shared" ca="1" si="23"/>
        <v>11.907</v>
      </c>
      <c r="W34">
        <f t="shared" ca="1" si="24"/>
        <v>0.1</v>
      </c>
      <c r="X34">
        <f t="shared" ca="1" si="24"/>
        <v>0.38</v>
      </c>
      <c r="Y34">
        <f t="shared" ca="1" si="25"/>
        <v>6.2091000000000003</v>
      </c>
      <c r="Z34">
        <f t="shared" ca="1" si="26"/>
        <v>1.1603000000000001</v>
      </c>
      <c r="AA34">
        <f t="shared" ca="1" si="27"/>
        <v>167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ca="1" si="28"/>
        <v>2.06</v>
      </c>
      <c r="AL34">
        <f t="shared" ca="1" si="29"/>
        <v>1.84</v>
      </c>
      <c r="AM34">
        <v>0</v>
      </c>
    </row>
    <row r="35" spans="1:39" x14ac:dyDescent="0.25">
      <c r="A35">
        <v>33</v>
      </c>
      <c r="B35">
        <v>0</v>
      </c>
      <c r="C35">
        <f t="shared" ca="1" si="16"/>
        <v>58</v>
      </c>
      <c r="D35">
        <v>0</v>
      </c>
      <c r="E35">
        <f t="shared" ca="1" si="17"/>
        <v>80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ca="1" si="18"/>
        <v>4.8</v>
      </c>
      <c r="R35">
        <f t="shared" ca="1" si="19"/>
        <v>2.75</v>
      </c>
      <c r="S35">
        <f t="shared" ca="1" si="20"/>
        <v>254</v>
      </c>
      <c r="T35">
        <f t="shared" ca="1" si="21"/>
        <v>12</v>
      </c>
      <c r="U35">
        <f t="shared" ca="1" si="22"/>
        <v>45.33</v>
      </c>
      <c r="V35">
        <f t="shared" ca="1" si="23"/>
        <v>11.039</v>
      </c>
      <c r="W35">
        <f t="shared" ca="1" si="24"/>
        <v>0.42</v>
      </c>
      <c r="X35">
        <f t="shared" ca="1" si="24"/>
        <v>0.32</v>
      </c>
      <c r="Y35">
        <f t="shared" ca="1" si="25"/>
        <v>5.6719999999999997</v>
      </c>
      <c r="Z35">
        <f t="shared" ca="1" si="26"/>
        <v>2.2081</v>
      </c>
      <c r="AA35">
        <f t="shared" ca="1" si="27"/>
        <v>126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f t="shared" ca="1" si="28"/>
        <v>2.2400000000000002</v>
      </c>
      <c r="AL35">
        <f t="shared" ca="1" si="29"/>
        <v>1.21</v>
      </c>
      <c r="AM35">
        <v>0</v>
      </c>
    </row>
    <row r="36" spans="1:39" x14ac:dyDescent="0.25">
      <c r="A36">
        <v>34</v>
      </c>
      <c r="B36">
        <v>0</v>
      </c>
      <c r="C36">
        <f t="shared" ca="1" si="16"/>
        <v>48</v>
      </c>
      <c r="D36">
        <v>0</v>
      </c>
      <c r="E36">
        <f t="shared" ca="1" si="17"/>
        <v>71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ca="1" si="18"/>
        <v>5.9</v>
      </c>
      <c r="R36">
        <f t="shared" ca="1" si="19"/>
        <v>2.64</v>
      </c>
      <c r="S36">
        <f t="shared" ca="1" si="20"/>
        <v>287</v>
      </c>
      <c r="T36">
        <f t="shared" ca="1" si="21"/>
        <v>11.9</v>
      </c>
      <c r="U36">
        <f t="shared" ca="1" si="22"/>
        <v>44.58</v>
      </c>
      <c r="V36">
        <f t="shared" ca="1" si="23"/>
        <v>11.228999999999999</v>
      </c>
      <c r="W36">
        <f t="shared" ca="1" si="24"/>
        <v>0.24</v>
      </c>
      <c r="X36">
        <f t="shared" ca="1" si="24"/>
        <v>0.11</v>
      </c>
      <c r="Y36">
        <f t="shared" ca="1" si="25"/>
        <v>6.3445</v>
      </c>
      <c r="Z36">
        <f t="shared" ca="1" si="26"/>
        <v>1.3845000000000001</v>
      </c>
      <c r="AA36">
        <f t="shared" ca="1" si="27"/>
        <v>124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ca="1" si="28"/>
        <v>2.86</v>
      </c>
      <c r="AL36">
        <f t="shared" ca="1" si="29"/>
        <v>1.01</v>
      </c>
      <c r="AM36">
        <v>0</v>
      </c>
    </row>
    <row r="37" spans="1:39" x14ac:dyDescent="0.25">
      <c r="A37">
        <v>35</v>
      </c>
      <c r="B37">
        <v>0</v>
      </c>
      <c r="C37">
        <f t="shared" ca="1" si="16"/>
        <v>48</v>
      </c>
      <c r="D37">
        <v>0</v>
      </c>
      <c r="E37">
        <f t="shared" ca="1" si="17"/>
        <v>77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ca="1" si="18"/>
        <v>4.7</v>
      </c>
      <c r="R37">
        <f t="shared" ca="1" si="19"/>
        <v>3</v>
      </c>
      <c r="S37">
        <f t="shared" ca="1" si="20"/>
        <v>258</v>
      </c>
      <c r="T37">
        <f t="shared" ca="1" si="21"/>
        <v>12.8</v>
      </c>
      <c r="U37">
        <f t="shared" ca="1" si="22"/>
        <v>44.5</v>
      </c>
      <c r="V37">
        <f t="shared" ca="1" si="23"/>
        <v>10.439</v>
      </c>
      <c r="W37">
        <f t="shared" ca="1" si="24"/>
        <v>0.33</v>
      </c>
      <c r="X37">
        <f t="shared" ca="1" si="24"/>
        <v>0.2</v>
      </c>
      <c r="Y37">
        <f t="shared" ca="1" si="25"/>
        <v>4.8468999999999998</v>
      </c>
      <c r="Z37">
        <f t="shared" ca="1" si="26"/>
        <v>1.9322999999999999</v>
      </c>
      <c r="AA37">
        <f t="shared" ca="1" si="27"/>
        <v>161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f t="shared" ca="1" si="28"/>
        <v>3.09</v>
      </c>
      <c r="AL37">
        <f t="shared" ca="1" si="29"/>
        <v>1.37</v>
      </c>
      <c r="AM37">
        <v>0</v>
      </c>
    </row>
    <row r="38" spans="1:39" x14ac:dyDescent="0.25">
      <c r="A38">
        <v>36</v>
      </c>
      <c r="B38">
        <v>0</v>
      </c>
      <c r="C38">
        <f t="shared" ca="1" si="16"/>
        <v>47</v>
      </c>
      <c r="D38">
        <v>0</v>
      </c>
      <c r="E38">
        <f t="shared" ca="1" si="17"/>
        <v>80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ca="1" si="18"/>
        <v>6</v>
      </c>
      <c r="R38">
        <f t="shared" ca="1" si="19"/>
        <v>3</v>
      </c>
      <c r="S38">
        <f t="shared" ca="1" si="20"/>
        <v>250</v>
      </c>
      <c r="T38">
        <f t="shared" ca="1" si="21"/>
        <v>12.3</v>
      </c>
      <c r="U38">
        <f t="shared" ca="1" si="22"/>
        <v>41.85</v>
      </c>
      <c r="V38">
        <f t="shared" ca="1" si="23"/>
        <v>10.785</v>
      </c>
      <c r="W38">
        <f t="shared" ca="1" si="24"/>
        <v>0.3</v>
      </c>
      <c r="X38">
        <f t="shared" ca="1" si="24"/>
        <v>0.28000000000000003</v>
      </c>
      <c r="Y38">
        <f t="shared" ca="1" si="25"/>
        <v>4.5971000000000002</v>
      </c>
      <c r="Z38">
        <f t="shared" ca="1" si="26"/>
        <v>1.3394999999999999</v>
      </c>
      <c r="AA38">
        <f t="shared" ca="1" si="27"/>
        <v>141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f t="shared" ca="1" si="28"/>
        <v>2.76</v>
      </c>
      <c r="AL38">
        <f t="shared" ca="1" si="29"/>
        <v>1.1299999999999999</v>
      </c>
      <c r="AM38">
        <v>0</v>
      </c>
    </row>
    <row r="39" spans="1:39" x14ac:dyDescent="0.25">
      <c r="A39">
        <v>37</v>
      </c>
      <c r="B39">
        <v>0</v>
      </c>
      <c r="C39">
        <f t="shared" ca="1" si="16"/>
        <v>48</v>
      </c>
      <c r="D39">
        <v>0</v>
      </c>
      <c r="E39">
        <f t="shared" ca="1" si="17"/>
        <v>72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ca="1" si="18"/>
        <v>5.9</v>
      </c>
      <c r="R39">
        <f t="shared" ca="1" si="19"/>
        <v>2.78</v>
      </c>
      <c r="S39">
        <f t="shared" ca="1" si="20"/>
        <v>309</v>
      </c>
      <c r="T39">
        <f t="shared" ca="1" si="21"/>
        <v>11.8</v>
      </c>
      <c r="U39">
        <f t="shared" ca="1" si="22"/>
        <v>42.82</v>
      </c>
      <c r="V39">
        <f t="shared" ca="1" si="23"/>
        <v>11.183</v>
      </c>
      <c r="W39">
        <f t="shared" ca="1" si="24"/>
        <v>0.32</v>
      </c>
      <c r="X39">
        <f t="shared" ca="1" si="24"/>
        <v>0.41</v>
      </c>
      <c r="Y39">
        <f t="shared" ca="1" si="25"/>
        <v>5.3338000000000001</v>
      </c>
      <c r="Z39">
        <f t="shared" ca="1" si="26"/>
        <v>1.9346000000000001</v>
      </c>
      <c r="AA39">
        <f t="shared" ca="1" si="27"/>
        <v>162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f t="shared" ca="1" si="28"/>
        <v>3.44</v>
      </c>
      <c r="AL39">
        <f t="shared" ca="1" si="29"/>
        <v>2.0099999999999998</v>
      </c>
      <c r="AM39">
        <v>0</v>
      </c>
    </row>
    <row r="40" spans="1:39" x14ac:dyDescent="0.25">
      <c r="A40">
        <v>38</v>
      </c>
      <c r="B40">
        <v>0</v>
      </c>
      <c r="C40">
        <f t="shared" ca="1" si="16"/>
        <v>56</v>
      </c>
      <c r="D40">
        <v>0</v>
      </c>
      <c r="E40">
        <f t="shared" ca="1" si="17"/>
        <v>71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ca="1" si="18"/>
        <v>5.4</v>
      </c>
      <c r="R40">
        <f t="shared" ca="1" si="19"/>
        <v>2.2799999999999998</v>
      </c>
      <c r="S40">
        <f t="shared" ca="1" si="20"/>
        <v>301</v>
      </c>
      <c r="T40">
        <f t="shared" ca="1" si="21"/>
        <v>11.5</v>
      </c>
      <c r="U40">
        <f t="shared" ca="1" si="22"/>
        <v>47.04</v>
      </c>
      <c r="V40">
        <f t="shared" ca="1" si="23"/>
        <v>11.512</v>
      </c>
      <c r="W40">
        <f t="shared" ca="1" si="24"/>
        <v>0.27</v>
      </c>
      <c r="X40">
        <f t="shared" ca="1" si="24"/>
        <v>0.42</v>
      </c>
      <c r="Y40">
        <f t="shared" ca="1" si="25"/>
        <v>4.7690000000000001</v>
      </c>
      <c r="Z40">
        <f t="shared" ca="1" si="26"/>
        <v>2.2827000000000002</v>
      </c>
      <c r="AA40">
        <f t="shared" ca="1" si="27"/>
        <v>123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f t="shared" ca="1" si="28"/>
        <v>3.06</v>
      </c>
      <c r="AL40">
        <f t="shared" ca="1" si="29"/>
        <v>1.29</v>
      </c>
      <c r="AM40">
        <v>0</v>
      </c>
    </row>
    <row r="41" spans="1:39" x14ac:dyDescent="0.25">
      <c r="A41">
        <v>39</v>
      </c>
      <c r="B41" s="3">
        <v>0</v>
      </c>
      <c r="C41">
        <f t="shared" ref="C41:C104" ca="1" si="30">RANDBETWEEN(1,10)</f>
        <v>4</v>
      </c>
      <c r="D41" s="3">
        <v>0</v>
      </c>
      <c r="E41">
        <f t="shared" ref="E41:E104" ca="1" si="31">RANDBETWEEN(100,120)</f>
        <v>102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ref="Q41:Q104" ca="1" si="32">RANDBETWEEN(1000,2050)/100</f>
        <v>16.87</v>
      </c>
      <c r="R41">
        <f t="shared" ref="R41:R104" ca="1" si="33">RANDBETWEEN(750,925)/100</f>
        <v>8.09</v>
      </c>
      <c r="S41">
        <f t="shared" ref="S41:S104" ca="1" si="34">RANDBETWEEN(1000,1225)/100</f>
        <v>10.199999999999999</v>
      </c>
      <c r="T41">
        <f t="shared" ref="T41:T104" ca="1" si="35">RANDBETWEEN(100,205)/10</f>
        <v>18.899999999999999</v>
      </c>
      <c r="U41">
        <f t="shared" ref="U41:U104" ca="1" si="36">RANDBETWEEN(7000,8050)/100</f>
        <v>79.55</v>
      </c>
      <c r="V41">
        <f t="shared" ref="V41:V104" ca="1" si="37">RANDBETWEEN(3500,4605)/100</f>
        <v>44.93</v>
      </c>
      <c r="W41">
        <f t="shared" ref="W41:W104" ca="1" si="38">RANDBETWEEN(1,25)/100</f>
        <v>0.1</v>
      </c>
      <c r="X41">
        <f t="shared" ref="X41:X104" ca="1" si="39">RANDBETWEEN(10,85)/100</f>
        <v>0.36</v>
      </c>
      <c r="Y41">
        <f t="shared" ref="Y41:Y104" ca="1" si="40">RANDBETWEEN(100,205)/10</f>
        <v>13.2</v>
      </c>
      <c r="Z41">
        <f t="shared" ref="Z41:Z104" ca="1" si="41">RANDBETWEEN(1000,1505)/100</f>
        <v>13.23</v>
      </c>
      <c r="AA41">
        <f t="shared" ref="AA41:AA104" ca="1" si="42">RANDBETWEEN(200, 280)</f>
        <v>227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>
        <f t="shared" ref="AK41:AK104" ca="1" si="43">RANDBETWEEN(150,325)/100</f>
        <v>2.66</v>
      </c>
      <c r="AL41">
        <f t="shared" ref="AL41:AL104" ca="1" si="44">RANDBETWEEN(1,85)/100</f>
        <v>0.49</v>
      </c>
      <c r="AM41" s="3">
        <v>0</v>
      </c>
    </row>
    <row r="42" spans="1:39" x14ac:dyDescent="0.25">
      <c r="A42">
        <v>40</v>
      </c>
      <c r="B42" s="3">
        <v>0</v>
      </c>
      <c r="C42">
        <f t="shared" ca="1" si="30"/>
        <v>1</v>
      </c>
      <c r="D42" s="3">
        <v>0</v>
      </c>
      <c r="E42">
        <f t="shared" ca="1" si="31"/>
        <v>100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ca="1" si="32"/>
        <v>12.66</v>
      </c>
      <c r="R42">
        <f t="shared" ca="1" si="33"/>
        <v>8.64</v>
      </c>
      <c r="S42">
        <f t="shared" ca="1" si="34"/>
        <v>10.78</v>
      </c>
      <c r="T42">
        <f t="shared" ca="1" si="35"/>
        <v>19.5</v>
      </c>
      <c r="U42">
        <f t="shared" ca="1" si="36"/>
        <v>73.3</v>
      </c>
      <c r="V42">
        <f t="shared" ca="1" si="37"/>
        <v>41.79</v>
      </c>
      <c r="W42">
        <f t="shared" ca="1" si="38"/>
        <v>0.03</v>
      </c>
      <c r="X42">
        <f t="shared" ca="1" si="39"/>
        <v>0.49</v>
      </c>
      <c r="Y42">
        <f t="shared" ca="1" si="40"/>
        <v>13.4</v>
      </c>
      <c r="Z42">
        <f t="shared" ca="1" si="41"/>
        <v>14.43</v>
      </c>
      <c r="AA42">
        <f t="shared" ca="1" si="42"/>
        <v>237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>
        <f t="shared" ca="1" si="43"/>
        <v>1.75</v>
      </c>
      <c r="AL42">
        <f t="shared" ca="1" si="44"/>
        <v>0.45</v>
      </c>
      <c r="AM42" s="3">
        <v>0</v>
      </c>
    </row>
    <row r="43" spans="1:39" x14ac:dyDescent="0.25">
      <c r="A43">
        <v>41</v>
      </c>
      <c r="B43" s="3">
        <v>0</v>
      </c>
      <c r="C43">
        <f t="shared" ca="1" si="30"/>
        <v>8</v>
      </c>
      <c r="D43" s="3">
        <v>0</v>
      </c>
      <c r="E43">
        <f t="shared" ca="1" si="31"/>
        <v>119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ca="1" si="32"/>
        <v>19.64</v>
      </c>
      <c r="R43">
        <f t="shared" ca="1" si="33"/>
        <v>7.67</v>
      </c>
      <c r="S43">
        <f t="shared" ca="1" si="34"/>
        <v>11.05</v>
      </c>
      <c r="T43">
        <f t="shared" ca="1" si="35"/>
        <v>12.7</v>
      </c>
      <c r="U43">
        <f t="shared" ca="1" si="36"/>
        <v>77.209999999999994</v>
      </c>
      <c r="V43">
        <f t="shared" ca="1" si="37"/>
        <v>40.97</v>
      </c>
      <c r="W43">
        <f t="shared" ca="1" si="38"/>
        <v>0.02</v>
      </c>
      <c r="X43">
        <f t="shared" ca="1" si="39"/>
        <v>0.52</v>
      </c>
      <c r="Y43">
        <f t="shared" ca="1" si="40"/>
        <v>14.2</v>
      </c>
      <c r="Z43">
        <f t="shared" ca="1" si="41"/>
        <v>13.32</v>
      </c>
      <c r="AA43">
        <f t="shared" ca="1" si="42"/>
        <v>212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>
        <f t="shared" ca="1" si="43"/>
        <v>2.04</v>
      </c>
      <c r="AL43">
        <f t="shared" ca="1" si="44"/>
        <v>0.28999999999999998</v>
      </c>
      <c r="AM43" s="3">
        <v>0</v>
      </c>
    </row>
    <row r="44" spans="1:39" x14ac:dyDescent="0.25">
      <c r="A44">
        <v>42</v>
      </c>
      <c r="B44" s="3">
        <v>0</v>
      </c>
      <c r="C44">
        <f t="shared" ca="1" si="30"/>
        <v>1</v>
      </c>
      <c r="D44" s="3">
        <v>0</v>
      </c>
      <c r="E44">
        <f t="shared" ca="1" si="31"/>
        <v>101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ca="1" si="32"/>
        <v>10.62</v>
      </c>
      <c r="R44">
        <f t="shared" ca="1" si="33"/>
        <v>9.1</v>
      </c>
      <c r="S44">
        <f t="shared" ca="1" si="34"/>
        <v>11.83</v>
      </c>
      <c r="T44">
        <f t="shared" ca="1" si="35"/>
        <v>17.8</v>
      </c>
      <c r="U44">
        <f t="shared" ca="1" si="36"/>
        <v>79.08</v>
      </c>
      <c r="V44">
        <f t="shared" ca="1" si="37"/>
        <v>35.72</v>
      </c>
      <c r="W44">
        <f t="shared" ca="1" si="38"/>
        <v>0.19</v>
      </c>
      <c r="X44">
        <f t="shared" ca="1" si="39"/>
        <v>0.37</v>
      </c>
      <c r="Y44">
        <f t="shared" ca="1" si="40"/>
        <v>17</v>
      </c>
      <c r="Z44">
        <f t="shared" ca="1" si="41"/>
        <v>13.29</v>
      </c>
      <c r="AA44">
        <f t="shared" ca="1" si="42"/>
        <v>232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>
        <f t="shared" ca="1" si="43"/>
        <v>3.05</v>
      </c>
      <c r="AL44">
        <f t="shared" ca="1" si="44"/>
        <v>0.67</v>
      </c>
      <c r="AM44" s="3">
        <v>0</v>
      </c>
    </row>
    <row r="45" spans="1:39" x14ac:dyDescent="0.25">
      <c r="A45">
        <v>43</v>
      </c>
      <c r="B45" s="3">
        <v>0</v>
      </c>
      <c r="C45">
        <f t="shared" ca="1" si="30"/>
        <v>1</v>
      </c>
      <c r="D45" s="3">
        <v>0</v>
      </c>
      <c r="E45">
        <f t="shared" ca="1" si="31"/>
        <v>115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ca="1" si="32"/>
        <v>16.13</v>
      </c>
      <c r="R45">
        <f t="shared" ca="1" si="33"/>
        <v>8.6</v>
      </c>
      <c r="S45">
        <f t="shared" ca="1" si="34"/>
        <v>10.11</v>
      </c>
      <c r="T45">
        <f t="shared" ca="1" si="35"/>
        <v>17.100000000000001</v>
      </c>
      <c r="U45">
        <f t="shared" ca="1" si="36"/>
        <v>71.709999999999994</v>
      </c>
      <c r="V45">
        <f t="shared" ca="1" si="37"/>
        <v>36.43</v>
      </c>
      <c r="W45">
        <f t="shared" ca="1" si="38"/>
        <v>0.17</v>
      </c>
      <c r="X45">
        <f t="shared" ca="1" si="39"/>
        <v>0.41</v>
      </c>
      <c r="Y45">
        <f t="shared" ca="1" si="40"/>
        <v>14.5</v>
      </c>
      <c r="Z45">
        <f t="shared" ca="1" si="41"/>
        <v>14.49</v>
      </c>
      <c r="AA45">
        <f t="shared" ca="1" si="42"/>
        <v>272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>
        <f t="shared" ca="1" si="43"/>
        <v>3.14</v>
      </c>
      <c r="AL45">
        <f t="shared" ca="1" si="44"/>
        <v>0.15</v>
      </c>
      <c r="AM45" s="3">
        <v>0</v>
      </c>
    </row>
    <row r="46" spans="1:39" x14ac:dyDescent="0.25">
      <c r="A46">
        <v>44</v>
      </c>
      <c r="B46" s="3">
        <v>0</v>
      </c>
      <c r="C46">
        <f t="shared" ca="1" si="30"/>
        <v>10</v>
      </c>
      <c r="D46" s="3">
        <v>0</v>
      </c>
      <c r="E46">
        <f t="shared" ca="1" si="31"/>
        <v>105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ca="1" si="32"/>
        <v>14.43</v>
      </c>
      <c r="R46">
        <f t="shared" ca="1" si="33"/>
        <v>7.91</v>
      </c>
      <c r="S46">
        <f t="shared" ca="1" si="34"/>
        <v>10.59</v>
      </c>
      <c r="T46">
        <f t="shared" ca="1" si="35"/>
        <v>17.399999999999999</v>
      </c>
      <c r="U46">
        <f t="shared" ca="1" si="36"/>
        <v>76.03</v>
      </c>
      <c r="V46">
        <f t="shared" ca="1" si="37"/>
        <v>41.2</v>
      </c>
      <c r="W46">
        <f t="shared" ca="1" si="38"/>
        <v>0.19</v>
      </c>
      <c r="X46">
        <f t="shared" ca="1" si="39"/>
        <v>0.21</v>
      </c>
      <c r="Y46">
        <f t="shared" ca="1" si="40"/>
        <v>19.100000000000001</v>
      </c>
      <c r="Z46">
        <f t="shared" ca="1" si="41"/>
        <v>14.38</v>
      </c>
      <c r="AA46">
        <f t="shared" ca="1" si="42"/>
        <v>264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>
        <f t="shared" ca="1" si="43"/>
        <v>2.1</v>
      </c>
      <c r="AL46">
        <f t="shared" ca="1" si="44"/>
        <v>0.06</v>
      </c>
      <c r="AM46" s="3">
        <v>0</v>
      </c>
    </row>
    <row r="47" spans="1:39" x14ac:dyDescent="0.25">
      <c r="A47">
        <v>45</v>
      </c>
      <c r="B47" s="3">
        <v>0</v>
      </c>
      <c r="C47">
        <f t="shared" ca="1" si="30"/>
        <v>2</v>
      </c>
      <c r="D47" s="3">
        <v>0</v>
      </c>
      <c r="E47">
        <f t="shared" ca="1" si="31"/>
        <v>110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ca="1" si="32"/>
        <v>11.61</v>
      </c>
      <c r="R47">
        <f t="shared" ca="1" si="33"/>
        <v>8.17</v>
      </c>
      <c r="S47">
        <f t="shared" ca="1" si="34"/>
        <v>10.68</v>
      </c>
      <c r="T47">
        <f t="shared" ca="1" si="35"/>
        <v>19.3</v>
      </c>
      <c r="U47">
        <f t="shared" ca="1" si="36"/>
        <v>78.58</v>
      </c>
      <c r="V47">
        <f t="shared" ca="1" si="37"/>
        <v>39.04</v>
      </c>
      <c r="W47">
        <f t="shared" ca="1" si="38"/>
        <v>0.18</v>
      </c>
      <c r="X47">
        <f t="shared" ca="1" si="39"/>
        <v>0.5</v>
      </c>
      <c r="Y47">
        <f t="shared" ca="1" si="40"/>
        <v>16.899999999999999</v>
      </c>
      <c r="Z47">
        <f t="shared" ca="1" si="41"/>
        <v>15.03</v>
      </c>
      <c r="AA47">
        <f t="shared" ca="1" si="42"/>
        <v>200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>
        <f t="shared" ca="1" si="43"/>
        <v>2.75</v>
      </c>
      <c r="AL47">
        <f t="shared" ca="1" si="44"/>
        <v>0.57999999999999996</v>
      </c>
      <c r="AM47" s="3">
        <v>0</v>
      </c>
    </row>
    <row r="48" spans="1:39" x14ac:dyDescent="0.25">
      <c r="A48">
        <v>46</v>
      </c>
      <c r="B48" s="3">
        <v>0</v>
      </c>
      <c r="C48">
        <f t="shared" ca="1" si="30"/>
        <v>6</v>
      </c>
      <c r="D48" s="3">
        <v>0</v>
      </c>
      <c r="E48">
        <f t="shared" ca="1" si="31"/>
        <v>104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ca="1" si="32"/>
        <v>16.95</v>
      </c>
      <c r="R48">
        <f t="shared" ca="1" si="33"/>
        <v>8.0299999999999994</v>
      </c>
      <c r="S48">
        <f t="shared" ca="1" si="34"/>
        <v>10.63</v>
      </c>
      <c r="T48">
        <f t="shared" ca="1" si="35"/>
        <v>20.2</v>
      </c>
      <c r="U48">
        <f t="shared" ca="1" si="36"/>
        <v>78.33</v>
      </c>
      <c r="V48">
        <f t="shared" ca="1" si="37"/>
        <v>39.81</v>
      </c>
      <c r="W48">
        <f t="shared" ca="1" si="38"/>
        <v>0.02</v>
      </c>
      <c r="X48">
        <f t="shared" ca="1" si="39"/>
        <v>0.54</v>
      </c>
      <c r="Y48">
        <f t="shared" ca="1" si="40"/>
        <v>13.5</v>
      </c>
      <c r="Z48">
        <f t="shared" ca="1" si="41"/>
        <v>12.29</v>
      </c>
      <c r="AA48">
        <f t="shared" ca="1" si="42"/>
        <v>257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>
        <f t="shared" ca="1" si="43"/>
        <v>2.85</v>
      </c>
      <c r="AL48">
        <f t="shared" ca="1" si="44"/>
        <v>0.01</v>
      </c>
      <c r="AM48" s="3">
        <v>0</v>
      </c>
    </row>
    <row r="49" spans="1:39" x14ac:dyDescent="0.25">
      <c r="A49">
        <v>47</v>
      </c>
      <c r="B49" s="3">
        <v>0</v>
      </c>
      <c r="C49">
        <f t="shared" ca="1" si="30"/>
        <v>1</v>
      </c>
      <c r="D49" s="3">
        <v>0</v>
      </c>
      <c r="E49">
        <f t="shared" ca="1" si="31"/>
        <v>115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ca="1" si="32"/>
        <v>18.75</v>
      </c>
      <c r="R49">
        <f t="shared" ca="1" si="33"/>
        <v>8.25</v>
      </c>
      <c r="S49">
        <f t="shared" ca="1" si="34"/>
        <v>10.38</v>
      </c>
      <c r="T49">
        <f t="shared" ca="1" si="35"/>
        <v>10.4</v>
      </c>
      <c r="U49">
        <f t="shared" ca="1" si="36"/>
        <v>74.13</v>
      </c>
      <c r="V49">
        <f t="shared" ca="1" si="37"/>
        <v>44.83</v>
      </c>
      <c r="W49">
        <f t="shared" ca="1" si="38"/>
        <v>7.0000000000000007E-2</v>
      </c>
      <c r="X49">
        <f t="shared" ca="1" si="39"/>
        <v>0.42</v>
      </c>
      <c r="Y49">
        <f t="shared" ca="1" si="40"/>
        <v>10.7</v>
      </c>
      <c r="Z49">
        <f t="shared" ca="1" si="41"/>
        <v>14.41</v>
      </c>
      <c r="AA49">
        <f t="shared" ca="1" si="42"/>
        <v>229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>
        <f t="shared" ca="1" si="43"/>
        <v>1.76</v>
      </c>
      <c r="AL49">
        <f t="shared" ca="1" si="44"/>
        <v>0.28999999999999998</v>
      </c>
      <c r="AM49" s="3">
        <v>0</v>
      </c>
    </row>
    <row r="50" spans="1:39" x14ac:dyDescent="0.25">
      <c r="A50">
        <v>48</v>
      </c>
      <c r="B50" s="3">
        <v>0</v>
      </c>
      <c r="C50">
        <f t="shared" ca="1" si="30"/>
        <v>3</v>
      </c>
      <c r="D50" s="3">
        <v>0</v>
      </c>
      <c r="E50">
        <f t="shared" ca="1" si="31"/>
        <v>113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ca="1" si="32"/>
        <v>10.39</v>
      </c>
      <c r="R50">
        <f t="shared" ca="1" si="33"/>
        <v>8.85</v>
      </c>
      <c r="S50">
        <f t="shared" ca="1" si="34"/>
        <v>11.26</v>
      </c>
      <c r="T50">
        <f t="shared" ca="1" si="35"/>
        <v>15.8</v>
      </c>
      <c r="U50">
        <f t="shared" ca="1" si="36"/>
        <v>77.06</v>
      </c>
      <c r="V50">
        <f t="shared" ca="1" si="37"/>
        <v>44.97</v>
      </c>
      <c r="W50">
        <f t="shared" ca="1" si="38"/>
        <v>0.03</v>
      </c>
      <c r="X50">
        <f t="shared" ca="1" si="39"/>
        <v>0.33</v>
      </c>
      <c r="Y50">
        <f t="shared" ca="1" si="40"/>
        <v>10.8</v>
      </c>
      <c r="Z50">
        <f t="shared" ca="1" si="41"/>
        <v>10.31</v>
      </c>
      <c r="AA50">
        <f t="shared" ca="1" si="42"/>
        <v>220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>
        <f t="shared" ca="1" si="43"/>
        <v>2.65</v>
      </c>
      <c r="AL50">
        <f t="shared" ca="1" si="44"/>
        <v>0.48</v>
      </c>
      <c r="AM50" s="3">
        <v>0</v>
      </c>
    </row>
    <row r="51" spans="1:39" x14ac:dyDescent="0.25">
      <c r="A51">
        <v>49</v>
      </c>
      <c r="B51" s="3">
        <v>0</v>
      </c>
      <c r="C51">
        <f t="shared" ca="1" si="30"/>
        <v>4</v>
      </c>
      <c r="D51" s="3">
        <v>0</v>
      </c>
      <c r="E51">
        <f t="shared" ca="1" si="31"/>
        <v>112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ca="1" si="32"/>
        <v>19.809999999999999</v>
      </c>
      <c r="R51">
        <f t="shared" ca="1" si="33"/>
        <v>8.58</v>
      </c>
      <c r="S51">
        <f t="shared" ca="1" si="34"/>
        <v>12.03</v>
      </c>
      <c r="T51">
        <f t="shared" ca="1" si="35"/>
        <v>10.5</v>
      </c>
      <c r="U51">
        <f t="shared" ca="1" si="36"/>
        <v>79.52</v>
      </c>
      <c r="V51">
        <f t="shared" ca="1" si="37"/>
        <v>41.68</v>
      </c>
      <c r="W51">
        <f t="shared" ca="1" si="38"/>
        <v>0.18</v>
      </c>
      <c r="X51">
        <f t="shared" ca="1" si="39"/>
        <v>0.48</v>
      </c>
      <c r="Y51">
        <f t="shared" ca="1" si="40"/>
        <v>12.4</v>
      </c>
      <c r="Z51">
        <f t="shared" ca="1" si="41"/>
        <v>11.22</v>
      </c>
      <c r="AA51">
        <f t="shared" ca="1" si="42"/>
        <v>202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>
        <f t="shared" ca="1" si="43"/>
        <v>2.25</v>
      </c>
      <c r="AL51">
        <f t="shared" ca="1" si="44"/>
        <v>0.03</v>
      </c>
      <c r="AM51" s="3">
        <v>0</v>
      </c>
    </row>
    <row r="52" spans="1:39" x14ac:dyDescent="0.25">
      <c r="A52">
        <v>50</v>
      </c>
      <c r="B52" s="3">
        <v>0</v>
      </c>
      <c r="C52">
        <f t="shared" ca="1" si="30"/>
        <v>6</v>
      </c>
      <c r="D52" s="3">
        <v>0</v>
      </c>
      <c r="E52">
        <f t="shared" ca="1" si="31"/>
        <v>119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ca="1" si="32"/>
        <v>19.07</v>
      </c>
      <c r="R52">
        <f t="shared" ca="1" si="33"/>
        <v>8.35</v>
      </c>
      <c r="S52">
        <f t="shared" ca="1" si="34"/>
        <v>11.84</v>
      </c>
      <c r="T52">
        <f t="shared" ca="1" si="35"/>
        <v>18.8</v>
      </c>
      <c r="U52">
        <f t="shared" ca="1" si="36"/>
        <v>79.819999999999993</v>
      </c>
      <c r="V52">
        <f t="shared" ca="1" si="37"/>
        <v>44.87</v>
      </c>
      <c r="W52">
        <f t="shared" ca="1" si="38"/>
        <v>0.23</v>
      </c>
      <c r="X52">
        <f t="shared" ca="1" si="39"/>
        <v>0.33</v>
      </c>
      <c r="Y52">
        <f t="shared" ca="1" si="40"/>
        <v>16.8</v>
      </c>
      <c r="Z52">
        <f t="shared" ca="1" si="41"/>
        <v>12.64</v>
      </c>
      <c r="AA52">
        <f t="shared" ca="1" si="42"/>
        <v>207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>
        <f t="shared" ca="1" si="43"/>
        <v>2.91</v>
      </c>
      <c r="AL52">
        <f t="shared" ca="1" si="44"/>
        <v>0.6</v>
      </c>
      <c r="AM52" s="3">
        <v>0</v>
      </c>
    </row>
    <row r="53" spans="1:39" x14ac:dyDescent="0.25">
      <c r="A53">
        <v>51</v>
      </c>
      <c r="B53" s="3">
        <v>0</v>
      </c>
      <c r="C53">
        <f t="shared" ca="1" si="30"/>
        <v>4</v>
      </c>
      <c r="D53" s="3">
        <v>0</v>
      </c>
      <c r="E53">
        <f t="shared" ca="1" si="31"/>
        <v>109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ca="1" si="32"/>
        <v>16.61</v>
      </c>
      <c r="R53">
        <f t="shared" ca="1" si="33"/>
        <v>7.85</v>
      </c>
      <c r="S53">
        <f t="shared" ca="1" si="34"/>
        <v>11.66</v>
      </c>
      <c r="T53">
        <f t="shared" ca="1" si="35"/>
        <v>18.8</v>
      </c>
      <c r="U53">
        <f t="shared" ca="1" si="36"/>
        <v>72.87</v>
      </c>
      <c r="V53">
        <f t="shared" ca="1" si="37"/>
        <v>45.39</v>
      </c>
      <c r="W53">
        <f t="shared" ca="1" si="38"/>
        <v>0.2</v>
      </c>
      <c r="X53">
        <f t="shared" ca="1" si="39"/>
        <v>0.1</v>
      </c>
      <c r="Y53">
        <f t="shared" ca="1" si="40"/>
        <v>13.9</v>
      </c>
      <c r="Z53">
        <f t="shared" ca="1" si="41"/>
        <v>10.96</v>
      </c>
      <c r="AA53">
        <f t="shared" ca="1" si="42"/>
        <v>251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>
        <f t="shared" ca="1" si="43"/>
        <v>2.68</v>
      </c>
      <c r="AL53">
        <f t="shared" ca="1" si="44"/>
        <v>0.65</v>
      </c>
      <c r="AM53" s="3">
        <v>0</v>
      </c>
    </row>
    <row r="54" spans="1:39" x14ac:dyDescent="0.25">
      <c r="A54">
        <v>52</v>
      </c>
      <c r="B54" s="3">
        <v>0</v>
      </c>
      <c r="C54">
        <f t="shared" ca="1" si="30"/>
        <v>3</v>
      </c>
      <c r="D54" s="3">
        <v>0</v>
      </c>
      <c r="E54">
        <f t="shared" ca="1" si="31"/>
        <v>119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ca="1" si="32"/>
        <v>18.739999999999998</v>
      </c>
      <c r="R54">
        <f t="shared" ca="1" si="33"/>
        <v>7.94</v>
      </c>
      <c r="S54">
        <f t="shared" ca="1" si="34"/>
        <v>10.54</v>
      </c>
      <c r="T54">
        <f t="shared" ca="1" si="35"/>
        <v>15.3</v>
      </c>
      <c r="U54">
        <f t="shared" ca="1" si="36"/>
        <v>80.2</v>
      </c>
      <c r="V54">
        <f t="shared" ca="1" si="37"/>
        <v>37.729999999999997</v>
      </c>
      <c r="W54">
        <f t="shared" ca="1" si="38"/>
        <v>0.18</v>
      </c>
      <c r="X54">
        <f t="shared" ca="1" si="39"/>
        <v>0.28000000000000003</v>
      </c>
      <c r="Y54">
        <f t="shared" ca="1" si="40"/>
        <v>16.8</v>
      </c>
      <c r="Z54">
        <f t="shared" ca="1" si="41"/>
        <v>14.34</v>
      </c>
      <c r="AA54">
        <f t="shared" ca="1" si="42"/>
        <v>273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>
        <f t="shared" ca="1" si="43"/>
        <v>2.79</v>
      </c>
      <c r="AL54">
        <f t="shared" ca="1" si="44"/>
        <v>0.72</v>
      </c>
      <c r="AM54" s="3">
        <v>0</v>
      </c>
    </row>
    <row r="55" spans="1:39" x14ac:dyDescent="0.25">
      <c r="A55">
        <v>53</v>
      </c>
      <c r="B55" s="3">
        <v>0</v>
      </c>
      <c r="C55">
        <f t="shared" ca="1" si="30"/>
        <v>6</v>
      </c>
      <c r="D55" s="3">
        <v>0</v>
      </c>
      <c r="E55">
        <f t="shared" ca="1" si="31"/>
        <v>116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ca="1" si="32"/>
        <v>13.66</v>
      </c>
      <c r="R55">
        <f t="shared" ca="1" si="33"/>
        <v>7.64</v>
      </c>
      <c r="S55">
        <f t="shared" ca="1" si="34"/>
        <v>11.95</v>
      </c>
      <c r="T55">
        <f t="shared" ca="1" si="35"/>
        <v>13.4</v>
      </c>
      <c r="U55">
        <f t="shared" ca="1" si="36"/>
        <v>70.05</v>
      </c>
      <c r="V55">
        <f t="shared" ca="1" si="37"/>
        <v>36.53</v>
      </c>
      <c r="W55">
        <f t="shared" ca="1" si="38"/>
        <v>0.12</v>
      </c>
      <c r="X55">
        <f t="shared" ca="1" si="39"/>
        <v>0.13</v>
      </c>
      <c r="Y55">
        <f t="shared" ca="1" si="40"/>
        <v>13.9</v>
      </c>
      <c r="Z55">
        <f t="shared" ca="1" si="41"/>
        <v>12.75</v>
      </c>
      <c r="AA55">
        <f t="shared" ca="1" si="42"/>
        <v>278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>
        <f t="shared" ca="1" si="43"/>
        <v>2.64</v>
      </c>
      <c r="AL55">
        <f t="shared" ca="1" si="44"/>
        <v>0.2</v>
      </c>
      <c r="AM55" s="3">
        <v>0</v>
      </c>
    </row>
    <row r="56" spans="1:39" x14ac:dyDescent="0.25">
      <c r="A56">
        <v>54</v>
      </c>
      <c r="B56" s="3">
        <v>0</v>
      </c>
      <c r="C56">
        <f t="shared" ca="1" si="30"/>
        <v>6</v>
      </c>
      <c r="D56" s="3">
        <v>0</v>
      </c>
      <c r="E56">
        <f t="shared" ca="1" si="31"/>
        <v>109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ca="1" si="32"/>
        <v>14.04</v>
      </c>
      <c r="R56">
        <f t="shared" ca="1" si="33"/>
        <v>8.7799999999999994</v>
      </c>
      <c r="S56">
        <f t="shared" ca="1" si="34"/>
        <v>10.95</v>
      </c>
      <c r="T56">
        <f t="shared" ca="1" si="35"/>
        <v>11</v>
      </c>
      <c r="U56">
        <f t="shared" ca="1" si="36"/>
        <v>77.180000000000007</v>
      </c>
      <c r="V56">
        <f t="shared" ca="1" si="37"/>
        <v>41.45</v>
      </c>
      <c r="W56">
        <f t="shared" ca="1" si="38"/>
        <v>0.03</v>
      </c>
      <c r="X56">
        <f t="shared" ca="1" si="39"/>
        <v>0.13</v>
      </c>
      <c r="Y56">
        <f t="shared" ca="1" si="40"/>
        <v>15</v>
      </c>
      <c r="Z56">
        <f t="shared" ca="1" si="41"/>
        <v>11.51</v>
      </c>
      <c r="AA56">
        <f t="shared" ca="1" si="42"/>
        <v>228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>
        <f t="shared" ca="1" si="43"/>
        <v>1.53</v>
      </c>
      <c r="AL56">
        <f t="shared" ca="1" si="44"/>
        <v>0.18</v>
      </c>
      <c r="AM56" s="3">
        <v>0</v>
      </c>
    </row>
    <row r="57" spans="1:39" x14ac:dyDescent="0.25">
      <c r="A57">
        <v>55</v>
      </c>
      <c r="B57" s="3">
        <v>0</v>
      </c>
      <c r="C57">
        <f t="shared" ca="1" si="30"/>
        <v>9</v>
      </c>
      <c r="D57" s="3">
        <v>0</v>
      </c>
      <c r="E57">
        <f t="shared" ca="1" si="31"/>
        <v>105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ca="1" si="32"/>
        <v>19.96</v>
      </c>
      <c r="R57">
        <f t="shared" ca="1" si="33"/>
        <v>7.88</v>
      </c>
      <c r="S57">
        <f t="shared" ca="1" si="34"/>
        <v>11.17</v>
      </c>
      <c r="T57">
        <f t="shared" ca="1" si="35"/>
        <v>12</v>
      </c>
      <c r="U57">
        <f t="shared" ca="1" si="36"/>
        <v>78.25</v>
      </c>
      <c r="V57">
        <f t="shared" ca="1" si="37"/>
        <v>42.67</v>
      </c>
      <c r="W57">
        <f t="shared" ca="1" si="38"/>
        <v>0.06</v>
      </c>
      <c r="X57">
        <f t="shared" ca="1" si="39"/>
        <v>0.33</v>
      </c>
      <c r="Y57">
        <f t="shared" ca="1" si="40"/>
        <v>14.4</v>
      </c>
      <c r="Z57">
        <f t="shared" ca="1" si="41"/>
        <v>11.97</v>
      </c>
      <c r="AA57">
        <f t="shared" ca="1" si="42"/>
        <v>213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>
        <f t="shared" ca="1" si="43"/>
        <v>1.84</v>
      </c>
      <c r="AL57">
        <f t="shared" ca="1" si="44"/>
        <v>0.19</v>
      </c>
      <c r="AM57" s="3">
        <v>0</v>
      </c>
    </row>
    <row r="58" spans="1:39" x14ac:dyDescent="0.25">
      <c r="A58">
        <v>56</v>
      </c>
      <c r="B58" s="3">
        <v>0</v>
      </c>
      <c r="C58">
        <f t="shared" ca="1" si="30"/>
        <v>3</v>
      </c>
      <c r="D58" s="3">
        <v>0</v>
      </c>
      <c r="E58">
        <f t="shared" ca="1" si="31"/>
        <v>113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ca="1" si="32"/>
        <v>16.670000000000002</v>
      </c>
      <c r="R58">
        <f t="shared" ca="1" si="33"/>
        <v>8.27</v>
      </c>
      <c r="S58">
        <f t="shared" ca="1" si="34"/>
        <v>12.1</v>
      </c>
      <c r="T58">
        <f t="shared" ca="1" si="35"/>
        <v>17.899999999999999</v>
      </c>
      <c r="U58">
        <f t="shared" ca="1" si="36"/>
        <v>74.38</v>
      </c>
      <c r="V58">
        <f t="shared" ca="1" si="37"/>
        <v>40.64</v>
      </c>
      <c r="W58">
        <f t="shared" ca="1" si="38"/>
        <v>0.05</v>
      </c>
      <c r="X58">
        <f t="shared" ca="1" si="39"/>
        <v>0.1</v>
      </c>
      <c r="Y58">
        <f t="shared" ca="1" si="40"/>
        <v>15.7</v>
      </c>
      <c r="Z58">
        <f t="shared" ca="1" si="41"/>
        <v>10.67</v>
      </c>
      <c r="AA58">
        <f t="shared" ca="1" si="42"/>
        <v>239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>
        <f t="shared" ca="1" si="43"/>
        <v>2.8</v>
      </c>
      <c r="AL58">
        <f t="shared" ca="1" si="44"/>
        <v>0.46</v>
      </c>
      <c r="AM58" s="3">
        <v>0</v>
      </c>
    </row>
    <row r="59" spans="1:39" x14ac:dyDescent="0.25">
      <c r="A59">
        <v>57</v>
      </c>
      <c r="B59" s="3">
        <v>0</v>
      </c>
      <c r="C59">
        <f t="shared" ca="1" si="30"/>
        <v>6</v>
      </c>
      <c r="D59" s="3">
        <v>0</v>
      </c>
      <c r="E59">
        <f t="shared" ca="1" si="31"/>
        <v>110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ca="1" si="32"/>
        <v>14.99</v>
      </c>
      <c r="R59">
        <f t="shared" ca="1" si="33"/>
        <v>8.48</v>
      </c>
      <c r="S59">
        <f t="shared" ca="1" si="34"/>
        <v>10.11</v>
      </c>
      <c r="T59">
        <f t="shared" ca="1" si="35"/>
        <v>11.2</v>
      </c>
      <c r="U59">
        <f t="shared" ca="1" si="36"/>
        <v>73.260000000000005</v>
      </c>
      <c r="V59">
        <f t="shared" ca="1" si="37"/>
        <v>36.020000000000003</v>
      </c>
      <c r="W59">
        <f t="shared" ca="1" si="38"/>
        <v>0.09</v>
      </c>
      <c r="X59">
        <f t="shared" ca="1" si="39"/>
        <v>0.73</v>
      </c>
      <c r="Y59">
        <f t="shared" ca="1" si="40"/>
        <v>11.7</v>
      </c>
      <c r="Z59">
        <f t="shared" ca="1" si="41"/>
        <v>14.14</v>
      </c>
      <c r="AA59">
        <f t="shared" ca="1" si="42"/>
        <v>205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>
        <f t="shared" ca="1" si="43"/>
        <v>2.44</v>
      </c>
      <c r="AL59">
        <f t="shared" ca="1" si="44"/>
        <v>0.37</v>
      </c>
      <c r="AM59" s="3">
        <v>0</v>
      </c>
    </row>
    <row r="60" spans="1:39" x14ac:dyDescent="0.25">
      <c r="A60">
        <v>58</v>
      </c>
      <c r="B60" s="3">
        <v>0</v>
      </c>
      <c r="C60">
        <f t="shared" ca="1" si="30"/>
        <v>4</v>
      </c>
      <c r="D60" s="3">
        <v>0</v>
      </c>
      <c r="E60">
        <f t="shared" ca="1" si="31"/>
        <v>105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ca="1" si="32"/>
        <v>19.8</v>
      </c>
      <c r="R60">
        <f t="shared" ca="1" si="33"/>
        <v>8.3699999999999992</v>
      </c>
      <c r="S60">
        <f t="shared" ca="1" si="34"/>
        <v>10.47</v>
      </c>
      <c r="T60">
        <f t="shared" ca="1" si="35"/>
        <v>12.7</v>
      </c>
      <c r="U60">
        <f t="shared" ca="1" si="36"/>
        <v>76.180000000000007</v>
      </c>
      <c r="V60">
        <f t="shared" ca="1" si="37"/>
        <v>38.43</v>
      </c>
      <c r="W60">
        <f t="shared" ca="1" si="38"/>
        <v>7.0000000000000007E-2</v>
      </c>
      <c r="X60">
        <f t="shared" ca="1" si="39"/>
        <v>0.24</v>
      </c>
      <c r="Y60">
        <f t="shared" ca="1" si="40"/>
        <v>12.5</v>
      </c>
      <c r="Z60">
        <f t="shared" ca="1" si="41"/>
        <v>10.52</v>
      </c>
      <c r="AA60">
        <f t="shared" ca="1" si="42"/>
        <v>266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>
        <f t="shared" ca="1" si="43"/>
        <v>2.4900000000000002</v>
      </c>
      <c r="AL60">
        <f t="shared" ca="1" si="44"/>
        <v>0.54</v>
      </c>
      <c r="AM60" s="3">
        <v>0</v>
      </c>
    </row>
    <row r="61" spans="1:39" x14ac:dyDescent="0.25">
      <c r="A61">
        <v>59</v>
      </c>
      <c r="B61" s="3">
        <v>0</v>
      </c>
      <c r="C61">
        <f t="shared" ca="1" si="30"/>
        <v>2</v>
      </c>
      <c r="D61" s="3">
        <v>0</v>
      </c>
      <c r="E61">
        <f t="shared" ca="1" si="31"/>
        <v>111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ca="1" si="32"/>
        <v>10.17</v>
      </c>
      <c r="R61">
        <f t="shared" ca="1" si="33"/>
        <v>7.79</v>
      </c>
      <c r="S61">
        <f t="shared" ca="1" si="34"/>
        <v>12.04</v>
      </c>
      <c r="T61">
        <f t="shared" ca="1" si="35"/>
        <v>20.100000000000001</v>
      </c>
      <c r="U61">
        <f t="shared" ca="1" si="36"/>
        <v>72.28</v>
      </c>
      <c r="V61">
        <f t="shared" ca="1" si="37"/>
        <v>41.94</v>
      </c>
      <c r="W61">
        <f t="shared" ca="1" si="38"/>
        <v>0.04</v>
      </c>
      <c r="X61">
        <f t="shared" ca="1" si="39"/>
        <v>0.57999999999999996</v>
      </c>
      <c r="Y61">
        <f t="shared" ca="1" si="40"/>
        <v>17</v>
      </c>
      <c r="Z61">
        <f t="shared" ca="1" si="41"/>
        <v>13.73</v>
      </c>
      <c r="AA61">
        <f t="shared" ca="1" si="42"/>
        <v>248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>
        <f t="shared" ca="1" si="43"/>
        <v>2.82</v>
      </c>
      <c r="AL61">
        <f t="shared" ca="1" si="44"/>
        <v>0.25</v>
      </c>
      <c r="AM61" s="3">
        <v>0</v>
      </c>
    </row>
    <row r="62" spans="1:39" x14ac:dyDescent="0.25">
      <c r="A62">
        <v>60</v>
      </c>
      <c r="B62" s="3">
        <v>0</v>
      </c>
      <c r="C62">
        <f t="shared" ca="1" si="30"/>
        <v>1</v>
      </c>
      <c r="D62" s="3">
        <v>0</v>
      </c>
      <c r="E62">
        <f t="shared" ca="1" si="31"/>
        <v>113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ca="1" si="32"/>
        <v>19.489999999999998</v>
      </c>
      <c r="R62">
        <f t="shared" ca="1" si="33"/>
        <v>8.4499999999999993</v>
      </c>
      <c r="S62">
        <f t="shared" ca="1" si="34"/>
        <v>11.72</v>
      </c>
      <c r="T62">
        <f t="shared" ca="1" si="35"/>
        <v>19.899999999999999</v>
      </c>
      <c r="U62">
        <f t="shared" ca="1" si="36"/>
        <v>77.62</v>
      </c>
      <c r="V62">
        <f t="shared" ca="1" si="37"/>
        <v>42.24</v>
      </c>
      <c r="W62">
        <f t="shared" ca="1" si="38"/>
        <v>0.19</v>
      </c>
      <c r="X62">
        <f t="shared" ca="1" si="39"/>
        <v>0.67</v>
      </c>
      <c r="Y62">
        <f t="shared" ca="1" si="40"/>
        <v>14.4</v>
      </c>
      <c r="Z62">
        <f t="shared" ca="1" si="41"/>
        <v>11.23</v>
      </c>
      <c r="AA62">
        <f t="shared" ca="1" si="42"/>
        <v>205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>
        <f t="shared" ca="1" si="43"/>
        <v>2.5099999999999998</v>
      </c>
      <c r="AL62">
        <f t="shared" ca="1" si="44"/>
        <v>0.05</v>
      </c>
      <c r="AM62" s="3">
        <v>0</v>
      </c>
    </row>
    <row r="63" spans="1:39" x14ac:dyDescent="0.25">
      <c r="A63">
        <v>61</v>
      </c>
      <c r="B63" s="3">
        <v>0</v>
      </c>
      <c r="C63">
        <f t="shared" ca="1" si="30"/>
        <v>8</v>
      </c>
      <c r="D63" s="3">
        <v>0</v>
      </c>
      <c r="E63">
        <f t="shared" ca="1" si="31"/>
        <v>104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ca="1" si="32"/>
        <v>16.87</v>
      </c>
      <c r="R63">
        <f t="shared" ca="1" si="33"/>
        <v>8</v>
      </c>
      <c r="S63">
        <f t="shared" ca="1" si="34"/>
        <v>11.01</v>
      </c>
      <c r="T63">
        <f t="shared" ca="1" si="35"/>
        <v>17.899999999999999</v>
      </c>
      <c r="U63">
        <f t="shared" ca="1" si="36"/>
        <v>79.17</v>
      </c>
      <c r="V63">
        <f t="shared" ca="1" si="37"/>
        <v>35.090000000000003</v>
      </c>
      <c r="W63">
        <f t="shared" ca="1" si="38"/>
        <v>0.04</v>
      </c>
      <c r="X63">
        <f t="shared" ca="1" si="39"/>
        <v>0.52</v>
      </c>
      <c r="Y63">
        <f t="shared" ca="1" si="40"/>
        <v>20.5</v>
      </c>
      <c r="Z63">
        <f t="shared" ca="1" si="41"/>
        <v>13.67</v>
      </c>
      <c r="AA63">
        <f t="shared" ca="1" si="42"/>
        <v>224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>
        <f t="shared" ca="1" si="43"/>
        <v>2.41</v>
      </c>
      <c r="AL63">
        <f t="shared" ca="1" si="44"/>
        <v>0.26</v>
      </c>
      <c r="AM63" s="3">
        <v>0</v>
      </c>
    </row>
    <row r="64" spans="1:39" x14ac:dyDescent="0.25">
      <c r="A64">
        <v>62</v>
      </c>
      <c r="B64" s="3">
        <v>0</v>
      </c>
      <c r="C64">
        <f t="shared" ca="1" si="30"/>
        <v>1</v>
      </c>
      <c r="D64" s="3">
        <v>0</v>
      </c>
      <c r="E64">
        <f t="shared" ca="1" si="31"/>
        <v>116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ca="1" si="32"/>
        <v>14.2</v>
      </c>
      <c r="R64">
        <f t="shared" ca="1" si="33"/>
        <v>8.2899999999999991</v>
      </c>
      <c r="S64">
        <f t="shared" ca="1" si="34"/>
        <v>10.050000000000001</v>
      </c>
      <c r="T64">
        <f t="shared" ca="1" si="35"/>
        <v>12.2</v>
      </c>
      <c r="U64">
        <f t="shared" ca="1" si="36"/>
        <v>71.790000000000006</v>
      </c>
      <c r="V64">
        <f t="shared" ca="1" si="37"/>
        <v>43.3</v>
      </c>
      <c r="W64">
        <f t="shared" ca="1" si="38"/>
        <v>0.19</v>
      </c>
      <c r="X64">
        <f t="shared" ca="1" si="39"/>
        <v>0.43</v>
      </c>
      <c r="Y64">
        <f t="shared" ca="1" si="40"/>
        <v>14.3</v>
      </c>
      <c r="Z64">
        <f t="shared" ca="1" si="41"/>
        <v>10.31</v>
      </c>
      <c r="AA64">
        <f t="shared" ca="1" si="42"/>
        <v>258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>
        <f t="shared" ca="1" si="43"/>
        <v>2.72</v>
      </c>
      <c r="AL64">
        <f t="shared" ca="1" si="44"/>
        <v>0.64</v>
      </c>
      <c r="AM64" s="3">
        <v>0</v>
      </c>
    </row>
    <row r="65" spans="1:39" x14ac:dyDescent="0.25">
      <c r="A65">
        <v>63</v>
      </c>
      <c r="B65" s="3">
        <v>0</v>
      </c>
      <c r="C65">
        <f t="shared" ca="1" si="30"/>
        <v>7</v>
      </c>
      <c r="D65" s="3">
        <v>0</v>
      </c>
      <c r="E65">
        <f t="shared" ca="1" si="31"/>
        <v>100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ca="1" si="32"/>
        <v>17.25</v>
      </c>
      <c r="R65">
        <f t="shared" ca="1" si="33"/>
        <v>8.82</v>
      </c>
      <c r="S65">
        <f t="shared" ca="1" si="34"/>
        <v>11.83</v>
      </c>
      <c r="T65">
        <f t="shared" ca="1" si="35"/>
        <v>19.399999999999999</v>
      </c>
      <c r="U65">
        <f t="shared" ca="1" si="36"/>
        <v>78.94</v>
      </c>
      <c r="V65">
        <f t="shared" ca="1" si="37"/>
        <v>42.97</v>
      </c>
      <c r="W65">
        <f t="shared" ca="1" si="38"/>
        <v>0.13</v>
      </c>
      <c r="X65">
        <f t="shared" ca="1" si="39"/>
        <v>0.53</v>
      </c>
      <c r="Y65">
        <f t="shared" ca="1" si="40"/>
        <v>11.8</v>
      </c>
      <c r="Z65">
        <f t="shared" ca="1" si="41"/>
        <v>14.6</v>
      </c>
      <c r="AA65">
        <f t="shared" ca="1" si="42"/>
        <v>258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>
        <f t="shared" ca="1" si="43"/>
        <v>2.33</v>
      </c>
      <c r="AL65">
        <f t="shared" ca="1" si="44"/>
        <v>0.6</v>
      </c>
      <c r="AM65" s="3">
        <v>0</v>
      </c>
    </row>
    <row r="66" spans="1:39" x14ac:dyDescent="0.25">
      <c r="A66">
        <v>64</v>
      </c>
      <c r="B66" s="3">
        <v>0</v>
      </c>
      <c r="C66">
        <f t="shared" ca="1" si="30"/>
        <v>8</v>
      </c>
      <c r="D66" s="3">
        <v>0</v>
      </c>
      <c r="E66">
        <f t="shared" ca="1" si="31"/>
        <v>115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ca="1" si="32"/>
        <v>14.16</v>
      </c>
      <c r="R66">
        <f t="shared" ca="1" si="33"/>
        <v>7.52</v>
      </c>
      <c r="S66">
        <f t="shared" ca="1" si="34"/>
        <v>10.09</v>
      </c>
      <c r="T66">
        <f t="shared" ca="1" si="35"/>
        <v>13.4</v>
      </c>
      <c r="U66">
        <f t="shared" ca="1" si="36"/>
        <v>75.48</v>
      </c>
      <c r="V66">
        <f t="shared" ca="1" si="37"/>
        <v>39.79</v>
      </c>
      <c r="W66">
        <f t="shared" ca="1" si="38"/>
        <v>0.21</v>
      </c>
      <c r="X66">
        <f t="shared" ca="1" si="39"/>
        <v>0.49</v>
      </c>
      <c r="Y66">
        <f t="shared" ca="1" si="40"/>
        <v>14.1</v>
      </c>
      <c r="Z66">
        <f t="shared" ca="1" si="41"/>
        <v>14.81</v>
      </c>
      <c r="AA66">
        <f t="shared" ca="1" si="42"/>
        <v>256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>
        <f t="shared" ca="1" si="43"/>
        <v>2.4900000000000002</v>
      </c>
      <c r="AL66">
        <f t="shared" ca="1" si="44"/>
        <v>0.67</v>
      </c>
      <c r="AM66" s="3">
        <v>0</v>
      </c>
    </row>
    <row r="67" spans="1:39" x14ac:dyDescent="0.25">
      <c r="A67">
        <v>65</v>
      </c>
      <c r="B67" s="3">
        <v>0</v>
      </c>
      <c r="C67">
        <f t="shared" ca="1" si="30"/>
        <v>2</v>
      </c>
      <c r="D67" s="3">
        <v>0</v>
      </c>
      <c r="E67">
        <f t="shared" ca="1" si="31"/>
        <v>120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ca="1" si="32"/>
        <v>20.16</v>
      </c>
      <c r="R67">
        <f t="shared" ca="1" si="33"/>
        <v>7.83</v>
      </c>
      <c r="S67">
        <f t="shared" ca="1" si="34"/>
        <v>11.06</v>
      </c>
      <c r="T67">
        <f t="shared" ca="1" si="35"/>
        <v>19.399999999999999</v>
      </c>
      <c r="U67">
        <f t="shared" ca="1" si="36"/>
        <v>70.709999999999994</v>
      </c>
      <c r="V67">
        <f t="shared" ca="1" si="37"/>
        <v>41.01</v>
      </c>
      <c r="W67">
        <f t="shared" ca="1" si="38"/>
        <v>0.04</v>
      </c>
      <c r="X67">
        <f t="shared" ca="1" si="39"/>
        <v>0.17</v>
      </c>
      <c r="Y67">
        <f t="shared" ca="1" si="40"/>
        <v>16.899999999999999</v>
      </c>
      <c r="Z67">
        <f t="shared" ca="1" si="41"/>
        <v>12.23</v>
      </c>
      <c r="AA67">
        <f t="shared" ca="1" si="42"/>
        <v>220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>
        <f t="shared" ca="1" si="43"/>
        <v>2.4300000000000002</v>
      </c>
      <c r="AL67">
        <f t="shared" ca="1" si="44"/>
        <v>0.38</v>
      </c>
      <c r="AM67" s="3">
        <v>0</v>
      </c>
    </row>
    <row r="68" spans="1:39" x14ac:dyDescent="0.25">
      <c r="A68">
        <v>66</v>
      </c>
      <c r="B68" s="3">
        <v>0</v>
      </c>
      <c r="C68">
        <f t="shared" ca="1" si="30"/>
        <v>4</v>
      </c>
      <c r="D68" s="3">
        <v>0</v>
      </c>
      <c r="E68">
        <f t="shared" ca="1" si="31"/>
        <v>112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ca="1" si="32"/>
        <v>10.43</v>
      </c>
      <c r="R68">
        <f t="shared" ca="1" si="33"/>
        <v>7.51</v>
      </c>
      <c r="S68">
        <f t="shared" ca="1" si="34"/>
        <v>11.01</v>
      </c>
      <c r="T68">
        <f t="shared" ca="1" si="35"/>
        <v>16.899999999999999</v>
      </c>
      <c r="U68">
        <f t="shared" ca="1" si="36"/>
        <v>77</v>
      </c>
      <c r="V68">
        <f t="shared" ca="1" si="37"/>
        <v>45.95</v>
      </c>
      <c r="W68">
        <f t="shared" ca="1" si="38"/>
        <v>0.24</v>
      </c>
      <c r="X68">
        <f t="shared" ca="1" si="39"/>
        <v>0.52</v>
      </c>
      <c r="Y68">
        <f t="shared" ca="1" si="40"/>
        <v>11.2</v>
      </c>
      <c r="Z68">
        <f t="shared" ca="1" si="41"/>
        <v>13.89</v>
      </c>
      <c r="AA68">
        <f t="shared" ca="1" si="42"/>
        <v>214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>
        <f t="shared" ca="1" si="43"/>
        <v>2.5</v>
      </c>
      <c r="AL68">
        <f t="shared" ca="1" si="44"/>
        <v>0.36</v>
      </c>
      <c r="AM68" s="3">
        <v>0</v>
      </c>
    </row>
    <row r="69" spans="1:39" x14ac:dyDescent="0.25">
      <c r="A69">
        <v>67</v>
      </c>
      <c r="B69" s="3">
        <v>0</v>
      </c>
      <c r="C69">
        <f t="shared" ca="1" si="30"/>
        <v>5</v>
      </c>
      <c r="D69" s="3">
        <v>0</v>
      </c>
      <c r="E69">
        <f t="shared" ca="1" si="31"/>
        <v>117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ca="1" si="32"/>
        <v>17.899999999999999</v>
      </c>
      <c r="R69">
        <f t="shared" ca="1" si="33"/>
        <v>7.53</v>
      </c>
      <c r="S69">
        <f t="shared" ca="1" si="34"/>
        <v>10.92</v>
      </c>
      <c r="T69">
        <f t="shared" ca="1" si="35"/>
        <v>13.3</v>
      </c>
      <c r="U69">
        <f t="shared" ca="1" si="36"/>
        <v>75.81</v>
      </c>
      <c r="V69">
        <f t="shared" ca="1" si="37"/>
        <v>44.7</v>
      </c>
      <c r="W69">
        <f t="shared" ca="1" si="38"/>
        <v>0.04</v>
      </c>
      <c r="X69">
        <f t="shared" ca="1" si="39"/>
        <v>0.16</v>
      </c>
      <c r="Y69">
        <f t="shared" ca="1" si="40"/>
        <v>17.600000000000001</v>
      </c>
      <c r="Z69">
        <f t="shared" ca="1" si="41"/>
        <v>10.97</v>
      </c>
      <c r="AA69">
        <f t="shared" ca="1" si="42"/>
        <v>250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>
        <f t="shared" ca="1" si="43"/>
        <v>2.93</v>
      </c>
      <c r="AL69">
        <f t="shared" ca="1" si="44"/>
        <v>0.21</v>
      </c>
      <c r="AM69" s="3">
        <v>0</v>
      </c>
    </row>
    <row r="70" spans="1:39" x14ac:dyDescent="0.25">
      <c r="A70">
        <v>68</v>
      </c>
      <c r="B70" s="3">
        <v>0</v>
      </c>
      <c r="C70">
        <f t="shared" ca="1" si="30"/>
        <v>1</v>
      </c>
      <c r="D70" s="3">
        <v>0</v>
      </c>
      <c r="E70">
        <f t="shared" ca="1" si="31"/>
        <v>115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ca="1" si="32"/>
        <v>17.559999999999999</v>
      </c>
      <c r="R70">
        <f t="shared" ca="1" si="33"/>
        <v>8.56</v>
      </c>
      <c r="S70">
        <f t="shared" ca="1" si="34"/>
        <v>10.16</v>
      </c>
      <c r="T70">
        <f t="shared" ca="1" si="35"/>
        <v>16.3</v>
      </c>
      <c r="U70">
        <f t="shared" ca="1" si="36"/>
        <v>79.88</v>
      </c>
      <c r="V70">
        <f t="shared" ca="1" si="37"/>
        <v>37.659999999999997</v>
      </c>
      <c r="W70">
        <f t="shared" ca="1" si="38"/>
        <v>7.0000000000000007E-2</v>
      </c>
      <c r="X70">
        <f t="shared" ca="1" si="39"/>
        <v>0.15</v>
      </c>
      <c r="Y70">
        <f t="shared" ca="1" si="40"/>
        <v>19.5</v>
      </c>
      <c r="Z70">
        <f t="shared" ca="1" si="41"/>
        <v>12.87</v>
      </c>
      <c r="AA70">
        <f t="shared" ca="1" si="42"/>
        <v>277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>
        <f t="shared" ca="1" si="43"/>
        <v>3.06</v>
      </c>
      <c r="AL70">
        <f t="shared" ca="1" si="44"/>
        <v>0.82</v>
      </c>
      <c r="AM70" s="3">
        <v>0</v>
      </c>
    </row>
    <row r="71" spans="1:39" x14ac:dyDescent="0.25">
      <c r="A71">
        <v>69</v>
      </c>
      <c r="B71" s="3">
        <v>0</v>
      </c>
      <c r="C71">
        <f t="shared" ca="1" si="30"/>
        <v>2</v>
      </c>
      <c r="D71" s="3">
        <v>0</v>
      </c>
      <c r="E71">
        <f t="shared" ca="1" si="31"/>
        <v>101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ca="1" si="32"/>
        <v>15.86</v>
      </c>
      <c r="R71">
        <f t="shared" ca="1" si="33"/>
        <v>8.48</v>
      </c>
      <c r="S71">
        <f t="shared" ca="1" si="34"/>
        <v>11.55</v>
      </c>
      <c r="T71">
        <f t="shared" ca="1" si="35"/>
        <v>12.3</v>
      </c>
      <c r="U71">
        <f t="shared" ca="1" si="36"/>
        <v>76.84</v>
      </c>
      <c r="V71">
        <f t="shared" ca="1" si="37"/>
        <v>36.97</v>
      </c>
      <c r="W71">
        <f t="shared" ca="1" si="38"/>
        <v>0.17</v>
      </c>
      <c r="X71">
        <f t="shared" ca="1" si="39"/>
        <v>0.2</v>
      </c>
      <c r="Y71">
        <f t="shared" ca="1" si="40"/>
        <v>12.8</v>
      </c>
      <c r="Z71">
        <f t="shared" ca="1" si="41"/>
        <v>12.44</v>
      </c>
      <c r="AA71">
        <f t="shared" ca="1" si="42"/>
        <v>261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>
        <f t="shared" ca="1" si="43"/>
        <v>1.64</v>
      </c>
      <c r="AL71">
        <f t="shared" ca="1" si="44"/>
        <v>0.81</v>
      </c>
      <c r="AM71" s="3">
        <v>0</v>
      </c>
    </row>
    <row r="72" spans="1:39" x14ac:dyDescent="0.25">
      <c r="A72">
        <v>70</v>
      </c>
      <c r="B72" s="3">
        <v>0</v>
      </c>
      <c r="C72">
        <f t="shared" ca="1" si="30"/>
        <v>4</v>
      </c>
      <c r="D72" s="3">
        <v>0</v>
      </c>
      <c r="E72">
        <f t="shared" ca="1" si="31"/>
        <v>110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ca="1" si="32"/>
        <v>12.17</v>
      </c>
      <c r="R72">
        <f t="shared" ca="1" si="33"/>
        <v>7.82</v>
      </c>
      <c r="S72">
        <f t="shared" ca="1" si="34"/>
        <v>11.51</v>
      </c>
      <c r="T72">
        <f t="shared" ca="1" si="35"/>
        <v>15.8</v>
      </c>
      <c r="U72">
        <f t="shared" ca="1" si="36"/>
        <v>75.349999999999994</v>
      </c>
      <c r="V72">
        <f t="shared" ca="1" si="37"/>
        <v>45.34</v>
      </c>
      <c r="W72">
        <f t="shared" ca="1" si="38"/>
        <v>0.18</v>
      </c>
      <c r="X72">
        <f t="shared" ca="1" si="39"/>
        <v>0.22</v>
      </c>
      <c r="Y72">
        <f t="shared" ca="1" si="40"/>
        <v>12.6</v>
      </c>
      <c r="Z72">
        <f t="shared" ca="1" si="41"/>
        <v>14.61</v>
      </c>
      <c r="AA72">
        <f t="shared" ca="1" si="42"/>
        <v>252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>
        <f t="shared" ca="1" si="43"/>
        <v>2.61</v>
      </c>
      <c r="AL72">
        <f t="shared" ca="1" si="44"/>
        <v>0.47</v>
      </c>
      <c r="AM72" s="3">
        <v>0</v>
      </c>
    </row>
    <row r="73" spans="1:39" x14ac:dyDescent="0.25">
      <c r="A73">
        <v>71</v>
      </c>
      <c r="B73" s="3">
        <v>0</v>
      </c>
      <c r="C73">
        <f t="shared" ca="1" si="30"/>
        <v>3</v>
      </c>
      <c r="D73" s="3">
        <v>0</v>
      </c>
      <c r="E73">
        <f t="shared" ca="1" si="31"/>
        <v>106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ca="1" si="32"/>
        <v>12.11</v>
      </c>
      <c r="R73">
        <f t="shared" ca="1" si="33"/>
        <v>8.43</v>
      </c>
      <c r="S73">
        <f t="shared" ca="1" si="34"/>
        <v>11.49</v>
      </c>
      <c r="T73">
        <f t="shared" ca="1" si="35"/>
        <v>10.8</v>
      </c>
      <c r="U73">
        <f t="shared" ca="1" si="36"/>
        <v>77.28</v>
      </c>
      <c r="V73">
        <f t="shared" ca="1" si="37"/>
        <v>44.12</v>
      </c>
      <c r="W73">
        <f t="shared" ca="1" si="38"/>
        <v>0.14000000000000001</v>
      </c>
      <c r="X73">
        <f t="shared" ca="1" si="39"/>
        <v>0.62</v>
      </c>
      <c r="Y73">
        <f t="shared" ca="1" si="40"/>
        <v>10.3</v>
      </c>
      <c r="Z73">
        <f t="shared" ca="1" si="41"/>
        <v>14.98</v>
      </c>
      <c r="AA73">
        <f t="shared" ca="1" si="42"/>
        <v>225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>
        <f t="shared" ca="1" si="43"/>
        <v>1.74</v>
      </c>
      <c r="AL73">
        <f t="shared" ca="1" si="44"/>
        <v>0.36</v>
      </c>
      <c r="AM73" s="3">
        <v>0</v>
      </c>
    </row>
    <row r="74" spans="1:39" x14ac:dyDescent="0.25">
      <c r="A74">
        <v>72</v>
      </c>
      <c r="B74" s="3">
        <v>0</v>
      </c>
      <c r="C74">
        <f t="shared" ca="1" si="30"/>
        <v>8</v>
      </c>
      <c r="D74" s="3">
        <v>0</v>
      </c>
      <c r="E74">
        <f t="shared" ca="1" si="31"/>
        <v>101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ca="1" si="32"/>
        <v>19.93</v>
      </c>
      <c r="R74">
        <f t="shared" ca="1" si="33"/>
        <v>8.65</v>
      </c>
      <c r="S74">
        <f t="shared" ca="1" si="34"/>
        <v>11.7</v>
      </c>
      <c r="T74">
        <f t="shared" ca="1" si="35"/>
        <v>11.1</v>
      </c>
      <c r="U74">
        <f t="shared" ca="1" si="36"/>
        <v>70.02</v>
      </c>
      <c r="V74">
        <f t="shared" ca="1" si="37"/>
        <v>37.25</v>
      </c>
      <c r="W74">
        <f t="shared" ca="1" si="38"/>
        <v>0.11</v>
      </c>
      <c r="X74">
        <f t="shared" ca="1" si="39"/>
        <v>0.72</v>
      </c>
      <c r="Y74">
        <f t="shared" ca="1" si="40"/>
        <v>15.6</v>
      </c>
      <c r="Z74">
        <f t="shared" ca="1" si="41"/>
        <v>13.36</v>
      </c>
      <c r="AA74">
        <f t="shared" ca="1" si="42"/>
        <v>214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>
        <f t="shared" ca="1" si="43"/>
        <v>2.16</v>
      </c>
      <c r="AL74">
        <f t="shared" ca="1" si="44"/>
        <v>0.75</v>
      </c>
      <c r="AM74" s="3">
        <v>0</v>
      </c>
    </row>
    <row r="75" spans="1:39" x14ac:dyDescent="0.25">
      <c r="A75">
        <v>73</v>
      </c>
      <c r="B75" s="3">
        <v>0</v>
      </c>
      <c r="C75">
        <f t="shared" ca="1" si="30"/>
        <v>6</v>
      </c>
      <c r="D75" s="3">
        <v>0</v>
      </c>
      <c r="E75">
        <f t="shared" ca="1" si="31"/>
        <v>112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ca="1" si="32"/>
        <v>11.52</v>
      </c>
      <c r="R75">
        <f t="shared" ca="1" si="33"/>
        <v>8.32</v>
      </c>
      <c r="S75">
        <f t="shared" ca="1" si="34"/>
        <v>10.39</v>
      </c>
      <c r="T75">
        <f t="shared" ca="1" si="35"/>
        <v>15.2</v>
      </c>
      <c r="U75">
        <f t="shared" ca="1" si="36"/>
        <v>73.83</v>
      </c>
      <c r="V75">
        <f t="shared" ca="1" si="37"/>
        <v>42.26</v>
      </c>
      <c r="W75">
        <f t="shared" ca="1" si="38"/>
        <v>0.22</v>
      </c>
      <c r="X75">
        <f t="shared" ca="1" si="39"/>
        <v>0.61</v>
      </c>
      <c r="Y75">
        <f t="shared" ca="1" si="40"/>
        <v>15</v>
      </c>
      <c r="Z75">
        <f t="shared" ca="1" si="41"/>
        <v>12.59</v>
      </c>
      <c r="AA75">
        <f t="shared" ca="1" si="42"/>
        <v>203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>
        <f t="shared" ca="1" si="43"/>
        <v>2.4</v>
      </c>
      <c r="AL75">
        <f t="shared" ca="1" si="44"/>
        <v>0.71</v>
      </c>
      <c r="AM75" s="3">
        <v>0</v>
      </c>
    </row>
    <row r="76" spans="1:39" x14ac:dyDescent="0.25">
      <c r="A76">
        <v>74</v>
      </c>
      <c r="B76" s="3">
        <v>0</v>
      </c>
      <c r="C76">
        <f t="shared" ca="1" si="30"/>
        <v>5</v>
      </c>
      <c r="D76" s="3">
        <v>0</v>
      </c>
      <c r="E76">
        <f t="shared" ca="1" si="31"/>
        <v>111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ca="1" si="32"/>
        <v>19.649999999999999</v>
      </c>
      <c r="R76">
        <f t="shared" ca="1" si="33"/>
        <v>8.65</v>
      </c>
      <c r="S76">
        <f t="shared" ca="1" si="34"/>
        <v>10.08</v>
      </c>
      <c r="T76">
        <f t="shared" ca="1" si="35"/>
        <v>16.2</v>
      </c>
      <c r="U76">
        <f t="shared" ca="1" si="36"/>
        <v>79.72</v>
      </c>
      <c r="V76">
        <f t="shared" ca="1" si="37"/>
        <v>44.67</v>
      </c>
      <c r="W76">
        <f t="shared" ca="1" si="38"/>
        <v>0.25</v>
      </c>
      <c r="X76">
        <f t="shared" ca="1" si="39"/>
        <v>0.43</v>
      </c>
      <c r="Y76">
        <f t="shared" ca="1" si="40"/>
        <v>10.9</v>
      </c>
      <c r="Z76">
        <f t="shared" ca="1" si="41"/>
        <v>14.51</v>
      </c>
      <c r="AA76">
        <f t="shared" ca="1" si="42"/>
        <v>227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>
        <f t="shared" ca="1" si="43"/>
        <v>1.63</v>
      </c>
      <c r="AL76">
        <f t="shared" ca="1" si="44"/>
        <v>0.39</v>
      </c>
      <c r="AM76" s="3">
        <v>0</v>
      </c>
    </row>
    <row r="77" spans="1:39" x14ac:dyDescent="0.25">
      <c r="A77">
        <v>75</v>
      </c>
      <c r="B77" s="3">
        <v>0</v>
      </c>
      <c r="C77">
        <f t="shared" ca="1" si="30"/>
        <v>10</v>
      </c>
      <c r="D77" s="3">
        <v>0</v>
      </c>
      <c r="E77">
        <f t="shared" ca="1" si="31"/>
        <v>106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ca="1" si="32"/>
        <v>16.57</v>
      </c>
      <c r="R77">
        <f t="shared" ca="1" si="33"/>
        <v>8.81</v>
      </c>
      <c r="S77">
        <f t="shared" ca="1" si="34"/>
        <v>10.59</v>
      </c>
      <c r="T77">
        <f t="shared" ca="1" si="35"/>
        <v>19.5</v>
      </c>
      <c r="U77">
        <f t="shared" ca="1" si="36"/>
        <v>70.819999999999993</v>
      </c>
      <c r="V77">
        <f t="shared" ca="1" si="37"/>
        <v>45.51</v>
      </c>
      <c r="W77">
        <f t="shared" ca="1" si="38"/>
        <v>0.23</v>
      </c>
      <c r="X77">
        <f t="shared" ca="1" si="39"/>
        <v>0.17</v>
      </c>
      <c r="Y77">
        <f t="shared" ca="1" si="40"/>
        <v>11.2</v>
      </c>
      <c r="Z77">
        <f t="shared" ca="1" si="41"/>
        <v>12.15</v>
      </c>
      <c r="AA77">
        <f t="shared" ca="1" si="42"/>
        <v>261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>
        <f t="shared" ca="1" si="43"/>
        <v>2.5299999999999998</v>
      </c>
      <c r="AL77">
        <f t="shared" ca="1" si="44"/>
        <v>0.84</v>
      </c>
      <c r="AM77" s="3">
        <v>0</v>
      </c>
    </row>
    <row r="78" spans="1:39" x14ac:dyDescent="0.25">
      <c r="A78">
        <v>76</v>
      </c>
      <c r="B78" s="3">
        <v>0</v>
      </c>
      <c r="C78">
        <f t="shared" ca="1" si="30"/>
        <v>5</v>
      </c>
      <c r="D78" s="3">
        <v>0</v>
      </c>
      <c r="E78">
        <f t="shared" ca="1" si="31"/>
        <v>113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ca="1" si="32"/>
        <v>19.11</v>
      </c>
      <c r="R78">
        <f t="shared" ca="1" si="33"/>
        <v>7.57</v>
      </c>
      <c r="S78">
        <f t="shared" ca="1" si="34"/>
        <v>11.84</v>
      </c>
      <c r="T78">
        <f t="shared" ca="1" si="35"/>
        <v>16.399999999999999</v>
      </c>
      <c r="U78">
        <f t="shared" ca="1" si="36"/>
        <v>74.39</v>
      </c>
      <c r="V78">
        <f t="shared" ca="1" si="37"/>
        <v>42.3</v>
      </c>
      <c r="W78">
        <f t="shared" ca="1" si="38"/>
        <v>0.11</v>
      </c>
      <c r="X78">
        <f t="shared" ca="1" si="39"/>
        <v>0.21</v>
      </c>
      <c r="Y78">
        <f t="shared" ca="1" si="40"/>
        <v>14.6</v>
      </c>
      <c r="Z78">
        <f t="shared" ca="1" si="41"/>
        <v>11.81</v>
      </c>
      <c r="AA78">
        <f t="shared" ca="1" si="42"/>
        <v>224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>
        <f t="shared" ca="1" si="43"/>
        <v>1.59</v>
      </c>
      <c r="AL78">
        <f t="shared" ca="1" si="44"/>
        <v>0.01</v>
      </c>
      <c r="AM78" s="3">
        <v>0</v>
      </c>
    </row>
    <row r="79" spans="1:39" x14ac:dyDescent="0.25">
      <c r="A79">
        <v>77</v>
      </c>
      <c r="B79" s="3">
        <v>0</v>
      </c>
      <c r="C79">
        <f t="shared" ca="1" si="30"/>
        <v>2</v>
      </c>
      <c r="D79" s="3">
        <v>0</v>
      </c>
      <c r="E79">
        <f t="shared" ca="1" si="31"/>
        <v>115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ca="1" si="32"/>
        <v>17.25</v>
      </c>
      <c r="R79">
        <f t="shared" ca="1" si="33"/>
        <v>8.74</v>
      </c>
      <c r="S79">
        <f t="shared" ca="1" si="34"/>
        <v>11.61</v>
      </c>
      <c r="T79">
        <f t="shared" ca="1" si="35"/>
        <v>20.399999999999999</v>
      </c>
      <c r="U79">
        <f t="shared" ca="1" si="36"/>
        <v>73.930000000000007</v>
      </c>
      <c r="V79">
        <f t="shared" ca="1" si="37"/>
        <v>38.68</v>
      </c>
      <c r="W79">
        <f t="shared" ca="1" si="38"/>
        <v>0.12</v>
      </c>
      <c r="X79">
        <f t="shared" ca="1" si="39"/>
        <v>0.56000000000000005</v>
      </c>
      <c r="Y79">
        <f t="shared" ca="1" si="40"/>
        <v>15.4</v>
      </c>
      <c r="Z79">
        <f t="shared" ca="1" si="41"/>
        <v>10.51</v>
      </c>
      <c r="AA79">
        <f t="shared" ca="1" si="42"/>
        <v>207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>
        <f t="shared" ca="1" si="43"/>
        <v>1.99</v>
      </c>
      <c r="AL79">
        <f t="shared" ca="1" si="44"/>
        <v>0.1</v>
      </c>
      <c r="AM79" s="3">
        <v>0</v>
      </c>
    </row>
    <row r="80" spans="1:39" x14ac:dyDescent="0.25">
      <c r="A80">
        <v>78</v>
      </c>
      <c r="B80" s="3">
        <v>0</v>
      </c>
      <c r="C80">
        <f t="shared" ca="1" si="30"/>
        <v>3</v>
      </c>
      <c r="D80" s="3">
        <v>0</v>
      </c>
      <c r="E80">
        <f t="shared" ca="1" si="31"/>
        <v>109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ca="1" si="32"/>
        <v>10.07</v>
      </c>
      <c r="R80">
        <f t="shared" ca="1" si="33"/>
        <v>8.1199999999999992</v>
      </c>
      <c r="S80">
        <f t="shared" ca="1" si="34"/>
        <v>11.95</v>
      </c>
      <c r="T80">
        <f t="shared" ca="1" si="35"/>
        <v>15.9</v>
      </c>
      <c r="U80">
        <f t="shared" ca="1" si="36"/>
        <v>77.27</v>
      </c>
      <c r="V80">
        <f t="shared" ca="1" si="37"/>
        <v>40.520000000000003</v>
      </c>
      <c r="W80">
        <f t="shared" ca="1" si="38"/>
        <v>0.14000000000000001</v>
      </c>
      <c r="X80">
        <f t="shared" ca="1" si="39"/>
        <v>0.61</v>
      </c>
      <c r="Y80">
        <f t="shared" ca="1" si="40"/>
        <v>19.899999999999999</v>
      </c>
      <c r="Z80">
        <f t="shared" ca="1" si="41"/>
        <v>10.029999999999999</v>
      </c>
      <c r="AA80">
        <f t="shared" ca="1" si="42"/>
        <v>264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>
        <f t="shared" ca="1" si="43"/>
        <v>2.2400000000000002</v>
      </c>
      <c r="AL80">
        <f t="shared" ca="1" si="44"/>
        <v>0.3</v>
      </c>
      <c r="AM80" s="3">
        <v>0</v>
      </c>
    </row>
    <row r="81" spans="1:39" x14ac:dyDescent="0.25">
      <c r="A81">
        <v>79</v>
      </c>
      <c r="B81" s="3">
        <v>0</v>
      </c>
      <c r="C81">
        <f t="shared" ca="1" si="30"/>
        <v>3</v>
      </c>
      <c r="D81" s="3">
        <v>0</v>
      </c>
      <c r="E81">
        <f t="shared" ca="1" si="31"/>
        <v>105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ca="1" si="32"/>
        <v>18.329999999999998</v>
      </c>
      <c r="R81">
        <f t="shared" ca="1" si="33"/>
        <v>7.65</v>
      </c>
      <c r="S81">
        <f t="shared" ca="1" si="34"/>
        <v>10.54</v>
      </c>
      <c r="T81">
        <f t="shared" ca="1" si="35"/>
        <v>14.7</v>
      </c>
      <c r="U81">
        <f t="shared" ca="1" si="36"/>
        <v>75.75</v>
      </c>
      <c r="V81">
        <f t="shared" ca="1" si="37"/>
        <v>42.22</v>
      </c>
      <c r="W81">
        <f t="shared" ca="1" si="38"/>
        <v>0.18</v>
      </c>
      <c r="X81">
        <f t="shared" ca="1" si="39"/>
        <v>0.66</v>
      </c>
      <c r="Y81">
        <f t="shared" ca="1" si="40"/>
        <v>11.1</v>
      </c>
      <c r="Z81">
        <f t="shared" ca="1" si="41"/>
        <v>13.24</v>
      </c>
      <c r="AA81">
        <f t="shared" ca="1" si="42"/>
        <v>261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>
        <f t="shared" ca="1" si="43"/>
        <v>1.89</v>
      </c>
      <c r="AL81">
        <f t="shared" ca="1" si="44"/>
        <v>0.52</v>
      </c>
      <c r="AM81" s="3">
        <v>0</v>
      </c>
    </row>
    <row r="82" spans="1:39" x14ac:dyDescent="0.25">
      <c r="A82">
        <v>80</v>
      </c>
      <c r="B82" s="3">
        <v>0</v>
      </c>
      <c r="C82">
        <f t="shared" ca="1" si="30"/>
        <v>7</v>
      </c>
      <c r="D82" s="3">
        <v>0</v>
      </c>
      <c r="E82">
        <f t="shared" ca="1" si="31"/>
        <v>110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ca="1" si="32"/>
        <v>13.24</v>
      </c>
      <c r="R82">
        <f t="shared" ca="1" si="33"/>
        <v>8.59</v>
      </c>
      <c r="S82">
        <f t="shared" ca="1" si="34"/>
        <v>10.61</v>
      </c>
      <c r="T82">
        <f t="shared" ca="1" si="35"/>
        <v>16.100000000000001</v>
      </c>
      <c r="U82">
        <f t="shared" ca="1" si="36"/>
        <v>76.58</v>
      </c>
      <c r="V82">
        <f t="shared" ca="1" si="37"/>
        <v>43.42</v>
      </c>
      <c r="W82">
        <f t="shared" ca="1" si="38"/>
        <v>0.03</v>
      </c>
      <c r="X82">
        <f t="shared" ca="1" si="39"/>
        <v>0.54</v>
      </c>
      <c r="Y82">
        <f t="shared" ca="1" si="40"/>
        <v>12.1</v>
      </c>
      <c r="Z82">
        <f t="shared" ca="1" si="41"/>
        <v>13.02</v>
      </c>
      <c r="AA82">
        <f t="shared" ca="1" si="42"/>
        <v>276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>
        <f t="shared" ca="1" si="43"/>
        <v>2.14</v>
      </c>
      <c r="AL82">
        <f t="shared" ca="1" si="44"/>
        <v>0.01</v>
      </c>
      <c r="AM82" s="3">
        <v>0</v>
      </c>
    </row>
    <row r="83" spans="1:39" x14ac:dyDescent="0.25">
      <c r="A83">
        <v>81</v>
      </c>
      <c r="B83" s="3">
        <v>0</v>
      </c>
      <c r="C83">
        <f t="shared" ca="1" si="30"/>
        <v>7</v>
      </c>
      <c r="D83" s="3">
        <v>0</v>
      </c>
      <c r="E83">
        <f t="shared" ca="1" si="31"/>
        <v>102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ca="1" si="32"/>
        <v>17.75</v>
      </c>
      <c r="R83">
        <f t="shared" ca="1" si="33"/>
        <v>8.5</v>
      </c>
      <c r="S83">
        <f t="shared" ca="1" si="34"/>
        <v>11.82</v>
      </c>
      <c r="T83">
        <f t="shared" ca="1" si="35"/>
        <v>17.399999999999999</v>
      </c>
      <c r="U83">
        <f t="shared" ca="1" si="36"/>
        <v>72.17</v>
      </c>
      <c r="V83">
        <f t="shared" ca="1" si="37"/>
        <v>36.4</v>
      </c>
      <c r="W83">
        <f t="shared" ca="1" si="38"/>
        <v>0.08</v>
      </c>
      <c r="X83">
        <f t="shared" ca="1" si="39"/>
        <v>0.84</v>
      </c>
      <c r="Y83">
        <f t="shared" ca="1" si="40"/>
        <v>14.3</v>
      </c>
      <c r="Z83">
        <f t="shared" ca="1" si="41"/>
        <v>13.28</v>
      </c>
      <c r="AA83">
        <f t="shared" ca="1" si="42"/>
        <v>210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>
        <f t="shared" ca="1" si="43"/>
        <v>1.96</v>
      </c>
      <c r="AL83">
        <f t="shared" ca="1" si="44"/>
        <v>7.0000000000000007E-2</v>
      </c>
      <c r="AM83" s="3">
        <v>0</v>
      </c>
    </row>
    <row r="84" spans="1:39" x14ac:dyDescent="0.25">
      <c r="A84">
        <v>82</v>
      </c>
      <c r="B84" s="3">
        <v>0</v>
      </c>
      <c r="C84">
        <f t="shared" ca="1" si="30"/>
        <v>4</v>
      </c>
      <c r="D84" s="3">
        <v>0</v>
      </c>
      <c r="E84">
        <f t="shared" ca="1" si="31"/>
        <v>106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ca="1" si="32"/>
        <v>18.13</v>
      </c>
      <c r="R84">
        <f t="shared" ca="1" si="33"/>
        <v>8.81</v>
      </c>
      <c r="S84">
        <f t="shared" ca="1" si="34"/>
        <v>12.1</v>
      </c>
      <c r="T84">
        <f t="shared" ca="1" si="35"/>
        <v>19</v>
      </c>
      <c r="U84">
        <f t="shared" ca="1" si="36"/>
        <v>74.349999999999994</v>
      </c>
      <c r="V84">
        <f t="shared" ca="1" si="37"/>
        <v>45.21</v>
      </c>
      <c r="W84">
        <f t="shared" ca="1" si="38"/>
        <v>0.19</v>
      </c>
      <c r="X84">
        <f t="shared" ca="1" si="39"/>
        <v>0.84</v>
      </c>
      <c r="Y84">
        <f t="shared" ca="1" si="40"/>
        <v>14</v>
      </c>
      <c r="Z84">
        <f t="shared" ca="1" si="41"/>
        <v>13.49</v>
      </c>
      <c r="AA84">
        <f t="shared" ca="1" si="42"/>
        <v>212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>
        <f t="shared" ca="1" si="43"/>
        <v>2.44</v>
      </c>
      <c r="AL84">
        <f t="shared" ca="1" si="44"/>
        <v>0.11</v>
      </c>
      <c r="AM84" s="3">
        <v>0</v>
      </c>
    </row>
    <row r="85" spans="1:39" x14ac:dyDescent="0.25">
      <c r="A85">
        <v>83</v>
      </c>
      <c r="B85" s="3">
        <v>0</v>
      </c>
      <c r="C85">
        <f t="shared" ca="1" si="30"/>
        <v>2</v>
      </c>
      <c r="D85" s="3">
        <v>0</v>
      </c>
      <c r="E85">
        <f t="shared" ca="1" si="31"/>
        <v>113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ca="1" si="32"/>
        <v>11.23</v>
      </c>
      <c r="R85">
        <f t="shared" ca="1" si="33"/>
        <v>7.6</v>
      </c>
      <c r="S85">
        <f t="shared" ca="1" si="34"/>
        <v>11.21</v>
      </c>
      <c r="T85">
        <f t="shared" ca="1" si="35"/>
        <v>10.8</v>
      </c>
      <c r="U85">
        <f t="shared" ca="1" si="36"/>
        <v>73.900000000000006</v>
      </c>
      <c r="V85">
        <f t="shared" ca="1" si="37"/>
        <v>36.44</v>
      </c>
      <c r="W85">
        <f t="shared" ca="1" si="38"/>
        <v>0.16</v>
      </c>
      <c r="X85">
        <f t="shared" ca="1" si="39"/>
        <v>0.37</v>
      </c>
      <c r="Y85">
        <f t="shared" ca="1" si="40"/>
        <v>11.6</v>
      </c>
      <c r="Z85">
        <f t="shared" ca="1" si="41"/>
        <v>10.9</v>
      </c>
      <c r="AA85">
        <f t="shared" ca="1" si="42"/>
        <v>233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>
        <f t="shared" ca="1" si="43"/>
        <v>2.84</v>
      </c>
      <c r="AL85">
        <f t="shared" ca="1" si="44"/>
        <v>0.53</v>
      </c>
      <c r="AM85" s="3">
        <v>0</v>
      </c>
    </row>
    <row r="86" spans="1:39" x14ac:dyDescent="0.25">
      <c r="A86">
        <v>84</v>
      </c>
      <c r="B86" s="3">
        <v>0</v>
      </c>
      <c r="C86">
        <f t="shared" ca="1" si="30"/>
        <v>8</v>
      </c>
      <c r="D86" s="3">
        <v>0</v>
      </c>
      <c r="E86">
        <f t="shared" ca="1" si="31"/>
        <v>117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ca="1" si="32"/>
        <v>12.41</v>
      </c>
      <c r="R86">
        <f t="shared" ca="1" si="33"/>
        <v>8.0399999999999991</v>
      </c>
      <c r="S86">
        <f t="shared" ca="1" si="34"/>
        <v>11.03</v>
      </c>
      <c r="T86">
        <f t="shared" ca="1" si="35"/>
        <v>18.7</v>
      </c>
      <c r="U86">
        <f t="shared" ca="1" si="36"/>
        <v>79.03</v>
      </c>
      <c r="V86">
        <f t="shared" ca="1" si="37"/>
        <v>37.520000000000003</v>
      </c>
      <c r="W86">
        <f t="shared" ca="1" si="38"/>
        <v>0.09</v>
      </c>
      <c r="X86">
        <f t="shared" ca="1" si="39"/>
        <v>0.22</v>
      </c>
      <c r="Y86">
        <f t="shared" ca="1" si="40"/>
        <v>18.600000000000001</v>
      </c>
      <c r="Z86">
        <f t="shared" ca="1" si="41"/>
        <v>10.52</v>
      </c>
      <c r="AA86">
        <f t="shared" ca="1" si="42"/>
        <v>204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>
        <f t="shared" ca="1" si="43"/>
        <v>1.98</v>
      </c>
      <c r="AL86">
        <f t="shared" ca="1" si="44"/>
        <v>0.03</v>
      </c>
      <c r="AM86" s="3">
        <v>0</v>
      </c>
    </row>
    <row r="87" spans="1:39" x14ac:dyDescent="0.25">
      <c r="A87">
        <v>85</v>
      </c>
      <c r="B87" s="3">
        <v>0</v>
      </c>
      <c r="C87">
        <f t="shared" ca="1" si="30"/>
        <v>3</v>
      </c>
      <c r="D87" s="3">
        <v>0</v>
      </c>
      <c r="E87">
        <f t="shared" ca="1" si="31"/>
        <v>116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ca="1" si="32"/>
        <v>12.39</v>
      </c>
      <c r="R87">
        <f t="shared" ca="1" si="33"/>
        <v>8.49</v>
      </c>
      <c r="S87">
        <f t="shared" ca="1" si="34"/>
        <v>10.65</v>
      </c>
      <c r="T87">
        <f t="shared" ca="1" si="35"/>
        <v>16.100000000000001</v>
      </c>
      <c r="U87">
        <f t="shared" ca="1" si="36"/>
        <v>80.430000000000007</v>
      </c>
      <c r="V87">
        <f t="shared" ca="1" si="37"/>
        <v>44.7</v>
      </c>
      <c r="W87">
        <f t="shared" ca="1" si="38"/>
        <v>0.04</v>
      </c>
      <c r="X87">
        <f t="shared" ca="1" si="39"/>
        <v>0.17</v>
      </c>
      <c r="Y87">
        <f t="shared" ca="1" si="40"/>
        <v>16.100000000000001</v>
      </c>
      <c r="Z87">
        <f t="shared" ca="1" si="41"/>
        <v>11.21</v>
      </c>
      <c r="AA87">
        <f t="shared" ca="1" si="42"/>
        <v>249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>
        <f t="shared" ca="1" si="43"/>
        <v>2.84</v>
      </c>
      <c r="AL87">
        <f t="shared" ca="1" si="44"/>
        <v>0.85</v>
      </c>
      <c r="AM87" s="3">
        <v>0</v>
      </c>
    </row>
    <row r="88" spans="1:39" x14ac:dyDescent="0.25">
      <c r="A88">
        <v>86</v>
      </c>
      <c r="B88" s="3">
        <v>0</v>
      </c>
      <c r="C88">
        <f t="shared" ca="1" si="30"/>
        <v>3</v>
      </c>
      <c r="D88" s="3">
        <v>0</v>
      </c>
      <c r="E88">
        <f t="shared" ca="1" si="31"/>
        <v>116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ca="1" si="32"/>
        <v>17.13</v>
      </c>
      <c r="R88">
        <f t="shared" ca="1" si="33"/>
        <v>7.72</v>
      </c>
      <c r="S88">
        <f t="shared" ca="1" si="34"/>
        <v>11.47</v>
      </c>
      <c r="T88">
        <f t="shared" ca="1" si="35"/>
        <v>15.8</v>
      </c>
      <c r="U88">
        <f t="shared" ca="1" si="36"/>
        <v>75.52</v>
      </c>
      <c r="V88">
        <f t="shared" ca="1" si="37"/>
        <v>40.25</v>
      </c>
      <c r="W88">
        <f t="shared" ca="1" si="38"/>
        <v>0.19</v>
      </c>
      <c r="X88">
        <f t="shared" ca="1" si="39"/>
        <v>0.84</v>
      </c>
      <c r="Y88">
        <f t="shared" ca="1" si="40"/>
        <v>12.2</v>
      </c>
      <c r="Z88">
        <f t="shared" ca="1" si="41"/>
        <v>14.22</v>
      </c>
      <c r="AA88">
        <f t="shared" ca="1" si="42"/>
        <v>231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>
        <f t="shared" ca="1" si="43"/>
        <v>2.84</v>
      </c>
      <c r="AL88">
        <f t="shared" ca="1" si="44"/>
        <v>0.57999999999999996</v>
      </c>
      <c r="AM88" s="3">
        <v>0</v>
      </c>
    </row>
    <row r="89" spans="1:39" x14ac:dyDescent="0.25">
      <c r="A89">
        <v>87</v>
      </c>
      <c r="B89" s="3">
        <v>0</v>
      </c>
      <c r="C89">
        <f t="shared" ca="1" si="30"/>
        <v>3</v>
      </c>
      <c r="D89" s="3">
        <v>0</v>
      </c>
      <c r="E89">
        <f t="shared" ca="1" si="31"/>
        <v>114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ca="1" si="32"/>
        <v>16.54</v>
      </c>
      <c r="R89">
        <f t="shared" ca="1" si="33"/>
        <v>8.68</v>
      </c>
      <c r="S89">
        <f t="shared" ca="1" si="34"/>
        <v>10.84</v>
      </c>
      <c r="T89">
        <f t="shared" ca="1" si="35"/>
        <v>12.1</v>
      </c>
      <c r="U89">
        <f t="shared" ca="1" si="36"/>
        <v>76.75</v>
      </c>
      <c r="V89">
        <f t="shared" ca="1" si="37"/>
        <v>38.6</v>
      </c>
      <c r="W89">
        <f t="shared" ca="1" si="38"/>
        <v>0.12</v>
      </c>
      <c r="X89">
        <f t="shared" ca="1" si="39"/>
        <v>0.13</v>
      </c>
      <c r="Y89">
        <f t="shared" ca="1" si="40"/>
        <v>17.7</v>
      </c>
      <c r="Z89">
        <f t="shared" ca="1" si="41"/>
        <v>13.32</v>
      </c>
      <c r="AA89">
        <f t="shared" ca="1" si="42"/>
        <v>229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>
        <f t="shared" ca="1" si="43"/>
        <v>2.06</v>
      </c>
      <c r="AL89">
        <f t="shared" ca="1" si="44"/>
        <v>0.35</v>
      </c>
      <c r="AM89" s="3">
        <v>0</v>
      </c>
    </row>
    <row r="90" spans="1:39" x14ac:dyDescent="0.25">
      <c r="A90">
        <v>88</v>
      </c>
      <c r="B90" s="3">
        <v>0</v>
      </c>
      <c r="C90">
        <f t="shared" ca="1" si="30"/>
        <v>2</v>
      </c>
      <c r="D90" s="3">
        <v>0</v>
      </c>
      <c r="E90">
        <f t="shared" ca="1" si="31"/>
        <v>104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ca="1" si="32"/>
        <v>16.489999999999998</v>
      </c>
      <c r="R90">
        <f t="shared" ca="1" si="33"/>
        <v>8.85</v>
      </c>
      <c r="S90">
        <f t="shared" ca="1" si="34"/>
        <v>11.18</v>
      </c>
      <c r="T90">
        <f t="shared" ca="1" si="35"/>
        <v>18</v>
      </c>
      <c r="U90">
        <f t="shared" ca="1" si="36"/>
        <v>79.44</v>
      </c>
      <c r="V90">
        <f t="shared" ca="1" si="37"/>
        <v>41.48</v>
      </c>
      <c r="W90">
        <f t="shared" ca="1" si="38"/>
        <v>0.12</v>
      </c>
      <c r="X90">
        <f t="shared" ca="1" si="39"/>
        <v>0.78</v>
      </c>
      <c r="Y90">
        <f t="shared" ca="1" si="40"/>
        <v>17.3</v>
      </c>
      <c r="Z90">
        <f t="shared" ca="1" si="41"/>
        <v>13.84</v>
      </c>
      <c r="AA90">
        <f t="shared" ca="1" si="42"/>
        <v>237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>
        <f t="shared" ca="1" si="43"/>
        <v>1.94</v>
      </c>
      <c r="AL90">
        <f t="shared" ca="1" si="44"/>
        <v>0.6</v>
      </c>
      <c r="AM90" s="3">
        <v>0</v>
      </c>
    </row>
    <row r="91" spans="1:39" x14ac:dyDescent="0.25">
      <c r="A91">
        <v>89</v>
      </c>
      <c r="B91" s="3">
        <v>0</v>
      </c>
      <c r="C91">
        <f t="shared" ca="1" si="30"/>
        <v>7</v>
      </c>
      <c r="D91" s="3">
        <v>0</v>
      </c>
      <c r="E91">
        <f t="shared" ca="1" si="31"/>
        <v>110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ca="1" si="32"/>
        <v>17.350000000000001</v>
      </c>
      <c r="R91">
        <f t="shared" ca="1" si="33"/>
        <v>9.09</v>
      </c>
      <c r="S91">
        <f t="shared" ca="1" si="34"/>
        <v>10.9</v>
      </c>
      <c r="T91">
        <f t="shared" ca="1" si="35"/>
        <v>15.3</v>
      </c>
      <c r="U91">
        <f t="shared" ca="1" si="36"/>
        <v>74.44</v>
      </c>
      <c r="V91">
        <f t="shared" ca="1" si="37"/>
        <v>35.28</v>
      </c>
      <c r="W91">
        <f t="shared" ca="1" si="38"/>
        <v>0.18</v>
      </c>
      <c r="X91">
        <f t="shared" ca="1" si="39"/>
        <v>0.1</v>
      </c>
      <c r="Y91">
        <f t="shared" ca="1" si="40"/>
        <v>18.3</v>
      </c>
      <c r="Z91">
        <f t="shared" ca="1" si="41"/>
        <v>14.02</v>
      </c>
      <c r="AA91">
        <f t="shared" ca="1" si="42"/>
        <v>226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>
        <f t="shared" ca="1" si="43"/>
        <v>2.0099999999999998</v>
      </c>
      <c r="AL91">
        <f t="shared" ca="1" si="44"/>
        <v>0.03</v>
      </c>
      <c r="AM91" s="3">
        <v>0</v>
      </c>
    </row>
    <row r="92" spans="1:39" x14ac:dyDescent="0.25">
      <c r="A92">
        <v>90</v>
      </c>
      <c r="B92" s="3">
        <v>0</v>
      </c>
      <c r="C92">
        <f t="shared" ca="1" si="30"/>
        <v>6</v>
      </c>
      <c r="D92" s="3">
        <v>0</v>
      </c>
      <c r="E92">
        <f t="shared" ca="1" si="31"/>
        <v>116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ca="1" si="32"/>
        <v>18.18</v>
      </c>
      <c r="R92">
        <f t="shared" ca="1" si="33"/>
        <v>8.7100000000000009</v>
      </c>
      <c r="S92">
        <f t="shared" ca="1" si="34"/>
        <v>11.21</v>
      </c>
      <c r="T92">
        <f t="shared" ca="1" si="35"/>
        <v>19.899999999999999</v>
      </c>
      <c r="U92">
        <f t="shared" ca="1" si="36"/>
        <v>78.739999999999995</v>
      </c>
      <c r="V92">
        <f t="shared" ca="1" si="37"/>
        <v>41.97</v>
      </c>
      <c r="W92">
        <f t="shared" ca="1" si="38"/>
        <v>0.01</v>
      </c>
      <c r="X92">
        <f t="shared" ca="1" si="39"/>
        <v>0.76</v>
      </c>
      <c r="Y92">
        <f t="shared" ca="1" si="40"/>
        <v>12.7</v>
      </c>
      <c r="Z92">
        <f t="shared" ca="1" si="41"/>
        <v>11.03</v>
      </c>
      <c r="AA92">
        <f t="shared" ca="1" si="42"/>
        <v>209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>
        <f t="shared" ca="1" si="43"/>
        <v>2.34</v>
      </c>
      <c r="AL92">
        <f t="shared" ca="1" si="44"/>
        <v>0.18</v>
      </c>
      <c r="AM92" s="3">
        <v>0</v>
      </c>
    </row>
    <row r="93" spans="1:39" x14ac:dyDescent="0.25">
      <c r="A93">
        <v>91</v>
      </c>
      <c r="B93" s="3">
        <v>0</v>
      </c>
      <c r="C93">
        <f t="shared" ca="1" si="30"/>
        <v>8</v>
      </c>
      <c r="D93" s="3">
        <v>0</v>
      </c>
      <c r="E93">
        <f t="shared" ca="1" si="31"/>
        <v>112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ca="1" si="32"/>
        <v>18.54</v>
      </c>
      <c r="R93">
        <f t="shared" ca="1" si="33"/>
        <v>8.5399999999999991</v>
      </c>
      <c r="S93">
        <f t="shared" ca="1" si="34"/>
        <v>12.13</v>
      </c>
      <c r="T93">
        <f t="shared" ca="1" si="35"/>
        <v>12.4</v>
      </c>
      <c r="U93">
        <f t="shared" ca="1" si="36"/>
        <v>72.709999999999994</v>
      </c>
      <c r="V93">
        <f t="shared" ca="1" si="37"/>
        <v>36.68</v>
      </c>
      <c r="W93">
        <f t="shared" ca="1" si="38"/>
        <v>7.0000000000000007E-2</v>
      </c>
      <c r="X93">
        <f t="shared" ca="1" si="39"/>
        <v>0.37</v>
      </c>
      <c r="Y93">
        <f t="shared" ca="1" si="40"/>
        <v>15.6</v>
      </c>
      <c r="Z93">
        <f t="shared" ca="1" si="41"/>
        <v>13.74</v>
      </c>
      <c r="AA93">
        <f t="shared" ca="1" si="42"/>
        <v>224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>
        <f t="shared" ca="1" si="43"/>
        <v>2.27</v>
      </c>
      <c r="AL93">
        <f t="shared" ca="1" si="44"/>
        <v>0.09</v>
      </c>
      <c r="AM93" s="3">
        <v>0</v>
      </c>
    </row>
    <row r="94" spans="1:39" x14ac:dyDescent="0.25">
      <c r="A94">
        <v>92</v>
      </c>
      <c r="B94" s="3">
        <v>0</v>
      </c>
      <c r="C94">
        <f t="shared" ca="1" si="30"/>
        <v>6</v>
      </c>
      <c r="D94" s="3">
        <v>0</v>
      </c>
      <c r="E94">
        <f t="shared" ca="1" si="31"/>
        <v>116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ca="1" si="32"/>
        <v>11.09</v>
      </c>
      <c r="R94">
        <f t="shared" ca="1" si="33"/>
        <v>7.56</v>
      </c>
      <c r="S94">
        <f t="shared" ca="1" si="34"/>
        <v>11.84</v>
      </c>
      <c r="T94">
        <f t="shared" ca="1" si="35"/>
        <v>18.7</v>
      </c>
      <c r="U94">
        <f t="shared" ca="1" si="36"/>
        <v>76.66</v>
      </c>
      <c r="V94">
        <f t="shared" ca="1" si="37"/>
        <v>36.78</v>
      </c>
      <c r="W94">
        <f t="shared" ca="1" si="38"/>
        <v>7.0000000000000007E-2</v>
      </c>
      <c r="X94">
        <f t="shared" ca="1" si="39"/>
        <v>0.22</v>
      </c>
      <c r="Y94">
        <f t="shared" ca="1" si="40"/>
        <v>10.4</v>
      </c>
      <c r="Z94">
        <f t="shared" ca="1" si="41"/>
        <v>13.19</v>
      </c>
      <c r="AA94">
        <f t="shared" ca="1" si="42"/>
        <v>210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>
        <f t="shared" ca="1" si="43"/>
        <v>3.22</v>
      </c>
      <c r="AL94">
        <f t="shared" ca="1" si="44"/>
        <v>0.42</v>
      </c>
      <c r="AM94" s="3">
        <v>0</v>
      </c>
    </row>
    <row r="95" spans="1:39" x14ac:dyDescent="0.25">
      <c r="A95">
        <v>93</v>
      </c>
      <c r="B95" s="3">
        <v>0</v>
      </c>
      <c r="C95">
        <f t="shared" ca="1" si="30"/>
        <v>7</v>
      </c>
      <c r="D95" s="3">
        <v>0</v>
      </c>
      <c r="E95">
        <f t="shared" ca="1" si="31"/>
        <v>102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ca="1" si="32"/>
        <v>19.21</v>
      </c>
      <c r="R95">
        <f t="shared" ca="1" si="33"/>
        <v>9.18</v>
      </c>
      <c r="S95">
        <f t="shared" ca="1" si="34"/>
        <v>10.33</v>
      </c>
      <c r="T95">
        <f t="shared" ca="1" si="35"/>
        <v>19.7</v>
      </c>
      <c r="U95">
        <f t="shared" ca="1" si="36"/>
        <v>77.81</v>
      </c>
      <c r="V95">
        <f t="shared" ca="1" si="37"/>
        <v>41.98</v>
      </c>
      <c r="W95">
        <f t="shared" ca="1" si="38"/>
        <v>0.02</v>
      </c>
      <c r="X95">
        <f t="shared" ca="1" si="39"/>
        <v>0.2</v>
      </c>
      <c r="Y95">
        <f t="shared" ca="1" si="40"/>
        <v>16.2</v>
      </c>
      <c r="Z95">
        <f t="shared" ca="1" si="41"/>
        <v>13.19</v>
      </c>
      <c r="AA95">
        <f t="shared" ca="1" si="42"/>
        <v>271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>
        <f t="shared" ca="1" si="43"/>
        <v>2.96</v>
      </c>
      <c r="AL95">
        <f t="shared" ca="1" si="44"/>
        <v>0.73</v>
      </c>
      <c r="AM95" s="3">
        <v>0</v>
      </c>
    </row>
    <row r="96" spans="1:39" x14ac:dyDescent="0.25">
      <c r="A96">
        <v>94</v>
      </c>
      <c r="B96" s="3">
        <v>0</v>
      </c>
      <c r="C96">
        <f t="shared" ca="1" si="30"/>
        <v>5</v>
      </c>
      <c r="D96" s="3">
        <v>0</v>
      </c>
      <c r="E96">
        <f t="shared" ca="1" si="31"/>
        <v>115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ca="1" si="32"/>
        <v>15.46</v>
      </c>
      <c r="R96">
        <f t="shared" ca="1" si="33"/>
        <v>7.78</v>
      </c>
      <c r="S96">
        <f t="shared" ca="1" si="34"/>
        <v>11.37</v>
      </c>
      <c r="T96">
        <f t="shared" ca="1" si="35"/>
        <v>19.600000000000001</v>
      </c>
      <c r="U96">
        <f t="shared" ca="1" si="36"/>
        <v>73.650000000000006</v>
      </c>
      <c r="V96">
        <f t="shared" ca="1" si="37"/>
        <v>37.700000000000003</v>
      </c>
      <c r="W96">
        <f t="shared" ca="1" si="38"/>
        <v>0.06</v>
      </c>
      <c r="X96">
        <f t="shared" ca="1" si="39"/>
        <v>0.37</v>
      </c>
      <c r="Y96">
        <f t="shared" ca="1" si="40"/>
        <v>16.100000000000001</v>
      </c>
      <c r="Z96">
        <f t="shared" ca="1" si="41"/>
        <v>12.01</v>
      </c>
      <c r="AA96">
        <f t="shared" ca="1" si="42"/>
        <v>265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>
        <f t="shared" ca="1" si="43"/>
        <v>3.22</v>
      </c>
      <c r="AL96">
        <f t="shared" ca="1" si="44"/>
        <v>0.54</v>
      </c>
      <c r="AM96" s="3">
        <v>0</v>
      </c>
    </row>
    <row r="97" spans="1:39" x14ac:dyDescent="0.25">
      <c r="A97">
        <v>95</v>
      </c>
      <c r="B97" s="3">
        <v>0</v>
      </c>
      <c r="C97">
        <f t="shared" ca="1" si="30"/>
        <v>5</v>
      </c>
      <c r="D97" s="3">
        <v>0</v>
      </c>
      <c r="E97">
        <f t="shared" ca="1" si="31"/>
        <v>107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ca="1" si="32"/>
        <v>16.440000000000001</v>
      </c>
      <c r="R97">
        <f t="shared" ca="1" si="33"/>
        <v>8.3800000000000008</v>
      </c>
      <c r="S97">
        <f t="shared" ca="1" si="34"/>
        <v>10.62</v>
      </c>
      <c r="T97">
        <f t="shared" ca="1" si="35"/>
        <v>11.6</v>
      </c>
      <c r="U97">
        <f t="shared" ca="1" si="36"/>
        <v>74.52</v>
      </c>
      <c r="V97">
        <f t="shared" ca="1" si="37"/>
        <v>42.22</v>
      </c>
      <c r="W97">
        <f t="shared" ca="1" si="38"/>
        <v>0.15</v>
      </c>
      <c r="X97">
        <f t="shared" ca="1" si="39"/>
        <v>0.15</v>
      </c>
      <c r="Y97">
        <f t="shared" ca="1" si="40"/>
        <v>15.3</v>
      </c>
      <c r="Z97">
        <f t="shared" ca="1" si="41"/>
        <v>14.3</v>
      </c>
      <c r="AA97">
        <f t="shared" ca="1" si="42"/>
        <v>242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>
        <f t="shared" ca="1" si="43"/>
        <v>2.02</v>
      </c>
      <c r="AL97">
        <f t="shared" ca="1" si="44"/>
        <v>0.27</v>
      </c>
      <c r="AM97" s="3">
        <v>0</v>
      </c>
    </row>
    <row r="98" spans="1:39" x14ac:dyDescent="0.25">
      <c r="A98">
        <v>96</v>
      </c>
      <c r="B98" s="3">
        <v>0</v>
      </c>
      <c r="C98">
        <f t="shared" ca="1" si="30"/>
        <v>9</v>
      </c>
      <c r="D98" s="3">
        <v>0</v>
      </c>
      <c r="E98">
        <f t="shared" ca="1" si="31"/>
        <v>114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ca="1" si="32"/>
        <v>18.57</v>
      </c>
      <c r="R98">
        <f t="shared" ca="1" si="33"/>
        <v>7.88</v>
      </c>
      <c r="S98">
        <f t="shared" ca="1" si="34"/>
        <v>11.78</v>
      </c>
      <c r="T98">
        <f t="shared" ca="1" si="35"/>
        <v>10.5</v>
      </c>
      <c r="U98">
        <f t="shared" ca="1" si="36"/>
        <v>73.67</v>
      </c>
      <c r="V98">
        <f t="shared" ca="1" si="37"/>
        <v>37.729999999999997</v>
      </c>
      <c r="W98">
        <f t="shared" ca="1" si="38"/>
        <v>0.13</v>
      </c>
      <c r="X98">
        <f t="shared" ca="1" si="39"/>
        <v>0.51</v>
      </c>
      <c r="Y98">
        <f t="shared" ca="1" si="40"/>
        <v>13.4</v>
      </c>
      <c r="Z98">
        <f t="shared" ca="1" si="41"/>
        <v>14.93</v>
      </c>
      <c r="AA98">
        <f t="shared" ca="1" si="42"/>
        <v>209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>
        <f t="shared" ca="1" si="43"/>
        <v>1.52</v>
      </c>
      <c r="AL98">
        <f t="shared" ca="1" si="44"/>
        <v>0.42</v>
      </c>
      <c r="AM98" s="3">
        <v>0</v>
      </c>
    </row>
    <row r="99" spans="1:39" x14ac:dyDescent="0.25">
      <c r="A99">
        <v>97</v>
      </c>
      <c r="B99" s="3">
        <v>0</v>
      </c>
      <c r="C99">
        <f t="shared" ca="1" si="30"/>
        <v>3</v>
      </c>
      <c r="D99" s="3">
        <v>0</v>
      </c>
      <c r="E99">
        <f t="shared" ca="1" si="31"/>
        <v>106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ca="1" si="32"/>
        <v>20.170000000000002</v>
      </c>
      <c r="R99">
        <f t="shared" ca="1" si="33"/>
        <v>7.53</v>
      </c>
      <c r="S99">
        <f t="shared" ca="1" si="34"/>
        <v>10.220000000000001</v>
      </c>
      <c r="T99">
        <f t="shared" ca="1" si="35"/>
        <v>12.3</v>
      </c>
      <c r="U99">
        <f t="shared" ca="1" si="36"/>
        <v>73.819999999999993</v>
      </c>
      <c r="V99">
        <f t="shared" ca="1" si="37"/>
        <v>37.14</v>
      </c>
      <c r="W99">
        <f t="shared" ca="1" si="38"/>
        <v>0.17</v>
      </c>
      <c r="X99">
        <f t="shared" ca="1" si="39"/>
        <v>0.83</v>
      </c>
      <c r="Y99">
        <f t="shared" ca="1" si="40"/>
        <v>18.3</v>
      </c>
      <c r="Z99">
        <f t="shared" ca="1" si="41"/>
        <v>14.96</v>
      </c>
      <c r="AA99">
        <f t="shared" ca="1" si="42"/>
        <v>261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>
        <f t="shared" ca="1" si="43"/>
        <v>2.54</v>
      </c>
      <c r="AL99">
        <f t="shared" ca="1" si="44"/>
        <v>0.09</v>
      </c>
      <c r="AM99" s="3">
        <v>0</v>
      </c>
    </row>
    <row r="100" spans="1:39" x14ac:dyDescent="0.25">
      <c r="A100">
        <v>98</v>
      </c>
      <c r="B100" s="3">
        <v>0</v>
      </c>
      <c r="C100">
        <f t="shared" ca="1" si="30"/>
        <v>4</v>
      </c>
      <c r="D100" s="3">
        <v>0</v>
      </c>
      <c r="E100">
        <f t="shared" ca="1" si="31"/>
        <v>116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ca="1" si="32"/>
        <v>10.42</v>
      </c>
      <c r="R100">
        <f t="shared" ca="1" si="33"/>
        <v>9.06</v>
      </c>
      <c r="S100">
        <f t="shared" ca="1" si="34"/>
        <v>10.43</v>
      </c>
      <c r="T100">
        <f t="shared" ca="1" si="35"/>
        <v>14.9</v>
      </c>
      <c r="U100">
        <f t="shared" ca="1" si="36"/>
        <v>78.760000000000005</v>
      </c>
      <c r="V100">
        <f t="shared" ca="1" si="37"/>
        <v>42.38</v>
      </c>
      <c r="W100">
        <f t="shared" ca="1" si="38"/>
        <v>0.12</v>
      </c>
      <c r="X100">
        <f t="shared" ca="1" si="39"/>
        <v>0.55000000000000004</v>
      </c>
      <c r="Y100">
        <f t="shared" ca="1" si="40"/>
        <v>13.9</v>
      </c>
      <c r="Z100">
        <f t="shared" ca="1" si="41"/>
        <v>10.79</v>
      </c>
      <c r="AA100">
        <f t="shared" ca="1" si="42"/>
        <v>210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>
        <f t="shared" ca="1" si="43"/>
        <v>2.84</v>
      </c>
      <c r="AL100">
        <f t="shared" ca="1" si="44"/>
        <v>0.09</v>
      </c>
      <c r="AM100" s="3">
        <v>0</v>
      </c>
    </row>
    <row r="101" spans="1:39" x14ac:dyDescent="0.25">
      <c r="A101">
        <v>99</v>
      </c>
      <c r="B101" s="3">
        <v>0</v>
      </c>
      <c r="C101">
        <f t="shared" ca="1" si="30"/>
        <v>10</v>
      </c>
      <c r="D101" s="3">
        <v>0</v>
      </c>
      <c r="E101">
        <f t="shared" ca="1" si="31"/>
        <v>117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ca="1" si="32"/>
        <v>19.18</v>
      </c>
      <c r="R101">
        <f t="shared" ca="1" si="33"/>
        <v>8.82</v>
      </c>
      <c r="S101">
        <f t="shared" ca="1" si="34"/>
        <v>10.19</v>
      </c>
      <c r="T101">
        <f t="shared" ca="1" si="35"/>
        <v>13.7</v>
      </c>
      <c r="U101">
        <f t="shared" ca="1" si="36"/>
        <v>75.2</v>
      </c>
      <c r="V101">
        <f t="shared" ca="1" si="37"/>
        <v>35.51</v>
      </c>
      <c r="W101">
        <f t="shared" ca="1" si="38"/>
        <v>0.12</v>
      </c>
      <c r="X101">
        <f t="shared" ca="1" si="39"/>
        <v>0.11</v>
      </c>
      <c r="Y101">
        <f t="shared" ca="1" si="40"/>
        <v>11.7</v>
      </c>
      <c r="Z101">
        <f t="shared" ca="1" si="41"/>
        <v>12.58</v>
      </c>
      <c r="AA101">
        <f t="shared" ca="1" si="42"/>
        <v>228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>
        <f t="shared" ca="1" si="43"/>
        <v>3.03</v>
      </c>
      <c r="AL101">
        <f t="shared" ca="1" si="44"/>
        <v>0.77</v>
      </c>
      <c r="AM101" s="3">
        <v>0</v>
      </c>
    </row>
    <row r="102" spans="1:39" x14ac:dyDescent="0.25">
      <c r="A102">
        <v>100</v>
      </c>
      <c r="B102" s="3">
        <v>0</v>
      </c>
      <c r="C102">
        <f t="shared" ca="1" si="30"/>
        <v>2</v>
      </c>
      <c r="D102" s="3">
        <v>0</v>
      </c>
      <c r="E102">
        <f t="shared" ca="1" si="31"/>
        <v>113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ca="1" si="32"/>
        <v>19.98</v>
      </c>
      <c r="R102">
        <f t="shared" ca="1" si="33"/>
        <v>7.54</v>
      </c>
      <c r="S102">
        <f t="shared" ca="1" si="34"/>
        <v>11.49</v>
      </c>
      <c r="T102">
        <f t="shared" ca="1" si="35"/>
        <v>15.1</v>
      </c>
      <c r="U102">
        <f t="shared" ca="1" si="36"/>
        <v>79.19</v>
      </c>
      <c r="V102">
        <f t="shared" ca="1" si="37"/>
        <v>40.479999999999997</v>
      </c>
      <c r="W102">
        <f t="shared" ca="1" si="38"/>
        <v>0.15</v>
      </c>
      <c r="X102">
        <f t="shared" ca="1" si="39"/>
        <v>0.79</v>
      </c>
      <c r="Y102">
        <f t="shared" ca="1" si="40"/>
        <v>11</v>
      </c>
      <c r="Z102">
        <f t="shared" ca="1" si="41"/>
        <v>14.48</v>
      </c>
      <c r="AA102">
        <f t="shared" ca="1" si="42"/>
        <v>222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>
        <f t="shared" ca="1" si="43"/>
        <v>1.84</v>
      </c>
      <c r="AL102">
        <f t="shared" ca="1" si="44"/>
        <v>0.53</v>
      </c>
      <c r="AM102" s="3">
        <v>0</v>
      </c>
    </row>
    <row r="103" spans="1:39" x14ac:dyDescent="0.25">
      <c r="A103">
        <v>101</v>
      </c>
      <c r="B103" s="3">
        <v>0</v>
      </c>
      <c r="C103">
        <f t="shared" ca="1" si="30"/>
        <v>5</v>
      </c>
      <c r="D103" s="3">
        <v>0</v>
      </c>
      <c r="E103">
        <f t="shared" ca="1" si="31"/>
        <v>109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ca="1" si="32"/>
        <v>12.69</v>
      </c>
      <c r="R103">
        <f t="shared" ca="1" si="33"/>
        <v>8.35</v>
      </c>
      <c r="S103">
        <f t="shared" ca="1" si="34"/>
        <v>10.06</v>
      </c>
      <c r="T103">
        <f t="shared" ca="1" si="35"/>
        <v>10.5</v>
      </c>
      <c r="U103">
        <f t="shared" ca="1" si="36"/>
        <v>71.489999999999995</v>
      </c>
      <c r="V103">
        <f t="shared" ca="1" si="37"/>
        <v>35.82</v>
      </c>
      <c r="W103">
        <f t="shared" ca="1" si="38"/>
        <v>0.01</v>
      </c>
      <c r="X103">
        <f t="shared" ca="1" si="39"/>
        <v>0.43</v>
      </c>
      <c r="Y103">
        <f t="shared" ca="1" si="40"/>
        <v>14.3</v>
      </c>
      <c r="Z103">
        <f t="shared" ca="1" si="41"/>
        <v>13.58</v>
      </c>
      <c r="AA103">
        <f t="shared" ca="1" si="42"/>
        <v>257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>
        <f t="shared" ca="1" si="43"/>
        <v>2.66</v>
      </c>
      <c r="AL103">
        <f t="shared" ca="1" si="44"/>
        <v>0.42</v>
      </c>
      <c r="AM103" s="3">
        <v>0</v>
      </c>
    </row>
    <row r="104" spans="1:39" x14ac:dyDescent="0.25">
      <c r="A104">
        <v>102</v>
      </c>
      <c r="B104" s="3">
        <v>0</v>
      </c>
      <c r="C104">
        <f t="shared" ca="1" si="30"/>
        <v>2</v>
      </c>
      <c r="D104" s="3">
        <v>0</v>
      </c>
      <c r="E104">
        <f t="shared" ca="1" si="31"/>
        <v>103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ca="1" si="32"/>
        <v>17.97</v>
      </c>
      <c r="R104">
        <f t="shared" ca="1" si="33"/>
        <v>8.6199999999999992</v>
      </c>
      <c r="S104">
        <f t="shared" ca="1" si="34"/>
        <v>11.55</v>
      </c>
      <c r="T104">
        <f t="shared" ca="1" si="35"/>
        <v>12.1</v>
      </c>
      <c r="U104">
        <f t="shared" ca="1" si="36"/>
        <v>76.14</v>
      </c>
      <c r="V104">
        <f t="shared" ca="1" si="37"/>
        <v>35.85</v>
      </c>
      <c r="W104">
        <f t="shared" ca="1" si="38"/>
        <v>0.03</v>
      </c>
      <c r="X104">
        <f t="shared" ca="1" si="39"/>
        <v>0.73</v>
      </c>
      <c r="Y104">
        <f t="shared" ca="1" si="40"/>
        <v>16.8</v>
      </c>
      <c r="Z104">
        <f t="shared" ca="1" si="41"/>
        <v>11.44</v>
      </c>
      <c r="AA104">
        <f t="shared" ca="1" si="42"/>
        <v>202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>
        <f t="shared" ca="1" si="43"/>
        <v>2.38</v>
      </c>
      <c r="AL104">
        <f t="shared" ca="1" si="44"/>
        <v>0.21</v>
      </c>
      <c r="AM104" s="3">
        <v>0</v>
      </c>
    </row>
    <row r="105" spans="1:39" x14ac:dyDescent="0.25">
      <c r="A105">
        <v>103</v>
      </c>
      <c r="B105" s="3">
        <v>0</v>
      </c>
      <c r="C105">
        <f t="shared" ref="C105:C168" ca="1" si="45">RANDBETWEEN(1,10)</f>
        <v>2</v>
      </c>
      <c r="D105" s="3">
        <v>0</v>
      </c>
      <c r="E105">
        <f t="shared" ref="E105:E168" ca="1" si="46">RANDBETWEEN(100,120)</f>
        <v>111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ref="Q105:Q168" ca="1" si="47">RANDBETWEEN(1000,2050)/100</f>
        <v>20.36</v>
      </c>
      <c r="R105">
        <f t="shared" ref="R105:R168" ca="1" si="48">RANDBETWEEN(750,925)/100</f>
        <v>8.1999999999999993</v>
      </c>
      <c r="S105">
        <f t="shared" ref="S105:S168" ca="1" si="49">RANDBETWEEN(1000,1225)/100</f>
        <v>12.02</v>
      </c>
      <c r="T105">
        <f t="shared" ref="T105:T168" ca="1" si="50">RANDBETWEEN(100,205)/10</f>
        <v>20.3</v>
      </c>
      <c r="U105">
        <f t="shared" ref="U105:U168" ca="1" si="51">RANDBETWEEN(7000,8050)/100</f>
        <v>76.38</v>
      </c>
      <c r="V105">
        <f t="shared" ref="V105:V168" ca="1" si="52">RANDBETWEEN(3500,4605)/100</f>
        <v>36.869999999999997</v>
      </c>
      <c r="W105">
        <f t="shared" ref="W105:W168" ca="1" si="53">RANDBETWEEN(1,25)/100</f>
        <v>0.19</v>
      </c>
      <c r="X105">
        <f t="shared" ref="X105:X168" ca="1" si="54">RANDBETWEEN(10,85)/100</f>
        <v>0.81</v>
      </c>
      <c r="Y105">
        <f t="shared" ref="Y105:Y168" ca="1" si="55">RANDBETWEEN(100,205)/10</f>
        <v>15.6</v>
      </c>
      <c r="Z105">
        <f t="shared" ref="Z105:Z168" ca="1" si="56">RANDBETWEEN(1000,1505)/100</f>
        <v>11.56</v>
      </c>
      <c r="AA105">
        <f t="shared" ref="AA105:AA168" ca="1" si="57">RANDBETWEEN(200, 280)</f>
        <v>225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>
        <f t="shared" ref="AK105:AK168" ca="1" si="58">RANDBETWEEN(150,325)/100</f>
        <v>3.13</v>
      </c>
      <c r="AL105">
        <f t="shared" ref="AL105:AL168" ca="1" si="59">RANDBETWEEN(1,85)/100</f>
        <v>0.39</v>
      </c>
      <c r="AM105" s="3">
        <v>0</v>
      </c>
    </row>
    <row r="106" spans="1:39" x14ac:dyDescent="0.25">
      <c r="A106">
        <v>104</v>
      </c>
      <c r="B106" s="3">
        <v>0</v>
      </c>
      <c r="C106">
        <f t="shared" ca="1" si="45"/>
        <v>7</v>
      </c>
      <c r="D106" s="3">
        <v>0</v>
      </c>
      <c r="E106">
        <f t="shared" ca="1" si="46"/>
        <v>110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ca="1" si="47"/>
        <v>10.72</v>
      </c>
      <c r="R106">
        <f t="shared" ca="1" si="48"/>
        <v>8.6199999999999992</v>
      </c>
      <c r="S106">
        <f t="shared" ca="1" si="49"/>
        <v>10.34</v>
      </c>
      <c r="T106">
        <f t="shared" ca="1" si="50"/>
        <v>11.4</v>
      </c>
      <c r="U106">
        <f t="shared" ca="1" si="51"/>
        <v>77.62</v>
      </c>
      <c r="V106">
        <f t="shared" ca="1" si="52"/>
        <v>45.62</v>
      </c>
      <c r="W106">
        <f t="shared" ca="1" si="53"/>
        <v>0.12</v>
      </c>
      <c r="X106">
        <f t="shared" ca="1" si="54"/>
        <v>0.54</v>
      </c>
      <c r="Y106">
        <f t="shared" ca="1" si="55"/>
        <v>16.5</v>
      </c>
      <c r="Z106">
        <f t="shared" ca="1" si="56"/>
        <v>11.71</v>
      </c>
      <c r="AA106">
        <f t="shared" ca="1" si="57"/>
        <v>276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>
        <f t="shared" ca="1" si="58"/>
        <v>2.77</v>
      </c>
      <c r="AL106">
        <f t="shared" ca="1" si="59"/>
        <v>0.24</v>
      </c>
      <c r="AM106" s="3">
        <v>0</v>
      </c>
    </row>
    <row r="107" spans="1:39" x14ac:dyDescent="0.25">
      <c r="A107">
        <v>105</v>
      </c>
      <c r="B107" s="3">
        <v>0</v>
      </c>
      <c r="C107">
        <f t="shared" ca="1" si="45"/>
        <v>1</v>
      </c>
      <c r="D107" s="3">
        <v>0</v>
      </c>
      <c r="E107">
        <f t="shared" ca="1" si="46"/>
        <v>100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ca="1" si="47"/>
        <v>17.59</v>
      </c>
      <c r="R107">
        <f t="shared" ca="1" si="48"/>
        <v>7.72</v>
      </c>
      <c r="S107">
        <f t="shared" ca="1" si="49"/>
        <v>11.09</v>
      </c>
      <c r="T107">
        <f t="shared" ca="1" si="50"/>
        <v>14.9</v>
      </c>
      <c r="U107">
        <f t="shared" ca="1" si="51"/>
        <v>74.58</v>
      </c>
      <c r="V107">
        <f t="shared" ca="1" si="52"/>
        <v>35.68</v>
      </c>
      <c r="W107">
        <f t="shared" ca="1" si="53"/>
        <v>0.21</v>
      </c>
      <c r="X107">
        <f t="shared" ca="1" si="54"/>
        <v>0.35</v>
      </c>
      <c r="Y107">
        <f t="shared" ca="1" si="55"/>
        <v>14.3</v>
      </c>
      <c r="Z107">
        <f t="shared" ca="1" si="56"/>
        <v>10.24</v>
      </c>
      <c r="AA107">
        <f t="shared" ca="1" si="57"/>
        <v>268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>
        <f t="shared" ca="1" si="58"/>
        <v>2.92</v>
      </c>
      <c r="AL107">
        <f t="shared" ca="1" si="59"/>
        <v>0.17</v>
      </c>
      <c r="AM107" s="3">
        <v>0</v>
      </c>
    </row>
    <row r="108" spans="1:39" x14ac:dyDescent="0.25">
      <c r="A108">
        <v>106</v>
      </c>
      <c r="B108" s="3">
        <v>0</v>
      </c>
      <c r="C108">
        <f t="shared" ca="1" si="45"/>
        <v>2</v>
      </c>
      <c r="D108" s="3">
        <v>0</v>
      </c>
      <c r="E108">
        <f t="shared" ca="1" si="46"/>
        <v>109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ca="1" si="47"/>
        <v>16.62</v>
      </c>
      <c r="R108">
        <f t="shared" ca="1" si="48"/>
        <v>8.77</v>
      </c>
      <c r="S108">
        <f t="shared" ca="1" si="49"/>
        <v>11.99</v>
      </c>
      <c r="T108">
        <f t="shared" ca="1" si="50"/>
        <v>14.6</v>
      </c>
      <c r="U108">
        <f t="shared" ca="1" si="51"/>
        <v>71.33</v>
      </c>
      <c r="V108">
        <f t="shared" ca="1" si="52"/>
        <v>37.93</v>
      </c>
      <c r="W108">
        <f t="shared" ca="1" si="53"/>
        <v>0.22</v>
      </c>
      <c r="X108">
        <f t="shared" ca="1" si="54"/>
        <v>0.62</v>
      </c>
      <c r="Y108">
        <f t="shared" ca="1" si="55"/>
        <v>18.3</v>
      </c>
      <c r="Z108">
        <f t="shared" ca="1" si="56"/>
        <v>10.88</v>
      </c>
      <c r="AA108">
        <f t="shared" ca="1" si="57"/>
        <v>250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>
        <f t="shared" ca="1" si="58"/>
        <v>1.81</v>
      </c>
      <c r="AL108">
        <f t="shared" ca="1" si="59"/>
        <v>0.1</v>
      </c>
      <c r="AM108" s="3">
        <v>0</v>
      </c>
    </row>
    <row r="109" spans="1:39" x14ac:dyDescent="0.25">
      <c r="A109">
        <v>107</v>
      </c>
      <c r="B109" s="3">
        <v>0</v>
      </c>
      <c r="C109">
        <f t="shared" ca="1" si="45"/>
        <v>8</v>
      </c>
      <c r="D109" s="3">
        <v>0</v>
      </c>
      <c r="E109">
        <f t="shared" ca="1" si="46"/>
        <v>110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ca="1" si="47"/>
        <v>18.71</v>
      </c>
      <c r="R109">
        <f t="shared" ca="1" si="48"/>
        <v>8.43</v>
      </c>
      <c r="S109">
        <f t="shared" ca="1" si="49"/>
        <v>10.46</v>
      </c>
      <c r="T109">
        <f t="shared" ca="1" si="50"/>
        <v>14.4</v>
      </c>
      <c r="U109">
        <f t="shared" ca="1" si="51"/>
        <v>74.62</v>
      </c>
      <c r="V109">
        <f t="shared" ca="1" si="52"/>
        <v>44.2</v>
      </c>
      <c r="W109">
        <f t="shared" ca="1" si="53"/>
        <v>0.03</v>
      </c>
      <c r="X109">
        <f t="shared" ca="1" si="54"/>
        <v>0.65</v>
      </c>
      <c r="Y109">
        <f t="shared" ca="1" si="55"/>
        <v>14.8</v>
      </c>
      <c r="Z109">
        <f t="shared" ca="1" si="56"/>
        <v>12.72</v>
      </c>
      <c r="AA109">
        <f t="shared" ca="1" si="57"/>
        <v>205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>
        <f t="shared" ca="1" si="58"/>
        <v>2.72</v>
      </c>
      <c r="AL109">
        <f t="shared" ca="1" si="59"/>
        <v>0.34</v>
      </c>
      <c r="AM109" s="3">
        <v>0</v>
      </c>
    </row>
    <row r="110" spans="1:39" x14ac:dyDescent="0.25">
      <c r="A110">
        <v>108</v>
      </c>
      <c r="B110" s="3">
        <v>0</v>
      </c>
      <c r="C110">
        <f t="shared" ca="1" si="45"/>
        <v>5</v>
      </c>
      <c r="D110" s="3">
        <v>0</v>
      </c>
      <c r="E110">
        <f t="shared" ca="1" si="46"/>
        <v>115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ca="1" si="47"/>
        <v>13.69</v>
      </c>
      <c r="R110">
        <f t="shared" ca="1" si="48"/>
        <v>9.11</v>
      </c>
      <c r="S110">
        <f t="shared" ca="1" si="49"/>
        <v>10.24</v>
      </c>
      <c r="T110">
        <f t="shared" ca="1" si="50"/>
        <v>18.3</v>
      </c>
      <c r="U110">
        <f t="shared" ca="1" si="51"/>
        <v>70.56</v>
      </c>
      <c r="V110">
        <f t="shared" ca="1" si="52"/>
        <v>42.19</v>
      </c>
      <c r="W110">
        <f t="shared" ca="1" si="53"/>
        <v>0.16</v>
      </c>
      <c r="X110">
        <f t="shared" ca="1" si="54"/>
        <v>0.77</v>
      </c>
      <c r="Y110">
        <f t="shared" ca="1" si="55"/>
        <v>11.5</v>
      </c>
      <c r="Z110">
        <f t="shared" ca="1" si="56"/>
        <v>14.94</v>
      </c>
      <c r="AA110">
        <f t="shared" ca="1" si="57"/>
        <v>242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>
        <f t="shared" ca="1" si="58"/>
        <v>3.01</v>
      </c>
      <c r="AL110">
        <f t="shared" ca="1" si="59"/>
        <v>0.5</v>
      </c>
      <c r="AM110" s="3">
        <v>0</v>
      </c>
    </row>
    <row r="111" spans="1:39" x14ac:dyDescent="0.25">
      <c r="A111">
        <v>109</v>
      </c>
      <c r="B111" s="3">
        <v>0</v>
      </c>
      <c r="C111">
        <f t="shared" ca="1" si="45"/>
        <v>10</v>
      </c>
      <c r="D111" s="3">
        <v>0</v>
      </c>
      <c r="E111">
        <f t="shared" ca="1" si="46"/>
        <v>116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ca="1" si="47"/>
        <v>10.83</v>
      </c>
      <c r="R111">
        <f t="shared" ca="1" si="48"/>
        <v>9.16</v>
      </c>
      <c r="S111">
        <f t="shared" ca="1" si="49"/>
        <v>11.34</v>
      </c>
      <c r="T111">
        <f t="shared" ca="1" si="50"/>
        <v>12.1</v>
      </c>
      <c r="U111">
        <f t="shared" ca="1" si="51"/>
        <v>75.040000000000006</v>
      </c>
      <c r="V111">
        <f t="shared" ca="1" si="52"/>
        <v>39.64</v>
      </c>
      <c r="W111">
        <f t="shared" ca="1" si="53"/>
        <v>0.02</v>
      </c>
      <c r="X111">
        <f t="shared" ca="1" si="54"/>
        <v>0.28999999999999998</v>
      </c>
      <c r="Y111">
        <f t="shared" ca="1" si="55"/>
        <v>14.1</v>
      </c>
      <c r="Z111">
        <f t="shared" ca="1" si="56"/>
        <v>13.56</v>
      </c>
      <c r="AA111">
        <f t="shared" ca="1" si="57"/>
        <v>255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>
        <f t="shared" ca="1" si="58"/>
        <v>2.83</v>
      </c>
      <c r="AL111">
        <f t="shared" ca="1" si="59"/>
        <v>0.28000000000000003</v>
      </c>
      <c r="AM111" s="3">
        <v>0</v>
      </c>
    </row>
    <row r="112" spans="1:39" x14ac:dyDescent="0.25">
      <c r="A112">
        <v>110</v>
      </c>
      <c r="B112" s="3">
        <v>0</v>
      </c>
      <c r="C112">
        <f t="shared" ca="1" si="45"/>
        <v>4</v>
      </c>
      <c r="D112" s="3">
        <v>0</v>
      </c>
      <c r="E112">
        <f t="shared" ca="1" si="46"/>
        <v>114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ca="1" si="47"/>
        <v>14.85</v>
      </c>
      <c r="R112">
        <f t="shared" ca="1" si="48"/>
        <v>8.09</v>
      </c>
      <c r="S112">
        <f t="shared" ca="1" si="49"/>
        <v>11.88</v>
      </c>
      <c r="T112">
        <f t="shared" ca="1" si="50"/>
        <v>11.1</v>
      </c>
      <c r="U112">
        <f t="shared" ca="1" si="51"/>
        <v>75.930000000000007</v>
      </c>
      <c r="V112">
        <f t="shared" ca="1" si="52"/>
        <v>39.61</v>
      </c>
      <c r="W112">
        <f t="shared" ca="1" si="53"/>
        <v>0.11</v>
      </c>
      <c r="X112">
        <f t="shared" ca="1" si="54"/>
        <v>0.25</v>
      </c>
      <c r="Y112">
        <f t="shared" ca="1" si="55"/>
        <v>18.3</v>
      </c>
      <c r="Z112">
        <f t="shared" ca="1" si="56"/>
        <v>10.08</v>
      </c>
      <c r="AA112">
        <f t="shared" ca="1" si="57"/>
        <v>270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>
        <f t="shared" ca="1" si="58"/>
        <v>2.29</v>
      </c>
      <c r="AL112">
        <f t="shared" ca="1" si="59"/>
        <v>0.64</v>
      </c>
      <c r="AM112" s="3">
        <v>0</v>
      </c>
    </row>
    <row r="113" spans="1:39" x14ac:dyDescent="0.25">
      <c r="A113">
        <v>111</v>
      </c>
      <c r="B113" s="3">
        <v>0</v>
      </c>
      <c r="C113">
        <f t="shared" ca="1" si="45"/>
        <v>7</v>
      </c>
      <c r="D113" s="3">
        <v>0</v>
      </c>
      <c r="E113">
        <f t="shared" ca="1" si="46"/>
        <v>112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ca="1" si="47"/>
        <v>12.13</v>
      </c>
      <c r="R113">
        <f t="shared" ca="1" si="48"/>
        <v>7.52</v>
      </c>
      <c r="S113">
        <f t="shared" ca="1" si="49"/>
        <v>10.49</v>
      </c>
      <c r="T113">
        <f t="shared" ca="1" si="50"/>
        <v>14.5</v>
      </c>
      <c r="U113">
        <f t="shared" ca="1" si="51"/>
        <v>75.599999999999994</v>
      </c>
      <c r="V113">
        <f t="shared" ca="1" si="52"/>
        <v>43.55</v>
      </c>
      <c r="W113">
        <f t="shared" ca="1" si="53"/>
        <v>0.24</v>
      </c>
      <c r="X113">
        <f t="shared" ca="1" si="54"/>
        <v>0.37</v>
      </c>
      <c r="Y113">
        <f t="shared" ca="1" si="55"/>
        <v>13.9</v>
      </c>
      <c r="Z113">
        <f t="shared" ca="1" si="56"/>
        <v>12.99</v>
      </c>
      <c r="AA113">
        <f t="shared" ca="1" si="57"/>
        <v>200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>
        <f t="shared" ca="1" si="58"/>
        <v>2.61</v>
      </c>
      <c r="AL113">
        <f t="shared" ca="1" si="59"/>
        <v>7.0000000000000007E-2</v>
      </c>
      <c r="AM113" s="3">
        <v>0</v>
      </c>
    </row>
    <row r="114" spans="1:39" x14ac:dyDescent="0.25">
      <c r="A114">
        <v>112</v>
      </c>
      <c r="B114" s="3">
        <v>0</v>
      </c>
      <c r="C114">
        <f t="shared" ca="1" si="45"/>
        <v>8</v>
      </c>
      <c r="D114" s="3">
        <v>0</v>
      </c>
      <c r="E114">
        <f t="shared" ca="1" si="46"/>
        <v>100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ca="1" si="47"/>
        <v>12.45</v>
      </c>
      <c r="R114">
        <f t="shared" ca="1" si="48"/>
        <v>9.01</v>
      </c>
      <c r="S114">
        <f t="shared" ca="1" si="49"/>
        <v>11.77</v>
      </c>
      <c r="T114">
        <f t="shared" ca="1" si="50"/>
        <v>19.600000000000001</v>
      </c>
      <c r="U114">
        <f t="shared" ca="1" si="51"/>
        <v>73.349999999999994</v>
      </c>
      <c r="V114">
        <f t="shared" ca="1" si="52"/>
        <v>41.3</v>
      </c>
      <c r="W114">
        <f t="shared" ca="1" si="53"/>
        <v>0.09</v>
      </c>
      <c r="X114">
        <f t="shared" ca="1" si="54"/>
        <v>0.25</v>
      </c>
      <c r="Y114">
        <f t="shared" ca="1" si="55"/>
        <v>19.399999999999999</v>
      </c>
      <c r="Z114">
        <f t="shared" ca="1" si="56"/>
        <v>11.53</v>
      </c>
      <c r="AA114">
        <f t="shared" ca="1" si="57"/>
        <v>204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>
        <f t="shared" ca="1" si="58"/>
        <v>2.46</v>
      </c>
      <c r="AL114">
        <f t="shared" ca="1" si="59"/>
        <v>0.73</v>
      </c>
      <c r="AM114" s="3">
        <v>0</v>
      </c>
    </row>
    <row r="115" spans="1:39" x14ac:dyDescent="0.25">
      <c r="A115">
        <v>113</v>
      </c>
      <c r="B115" s="3">
        <v>0</v>
      </c>
      <c r="C115">
        <f t="shared" ca="1" si="45"/>
        <v>9</v>
      </c>
      <c r="D115" s="3">
        <v>0</v>
      </c>
      <c r="E115">
        <f t="shared" ca="1" si="46"/>
        <v>114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ca="1" si="47"/>
        <v>18.07</v>
      </c>
      <c r="R115">
        <f t="shared" ca="1" si="48"/>
        <v>7.63</v>
      </c>
      <c r="S115">
        <f t="shared" ca="1" si="49"/>
        <v>11.43</v>
      </c>
      <c r="T115">
        <f t="shared" ca="1" si="50"/>
        <v>12.9</v>
      </c>
      <c r="U115">
        <f t="shared" ca="1" si="51"/>
        <v>76.13</v>
      </c>
      <c r="V115">
        <f t="shared" ca="1" si="52"/>
        <v>45.74</v>
      </c>
      <c r="W115">
        <f t="shared" ca="1" si="53"/>
        <v>0.09</v>
      </c>
      <c r="X115">
        <f t="shared" ca="1" si="54"/>
        <v>0.18</v>
      </c>
      <c r="Y115">
        <f t="shared" ca="1" si="55"/>
        <v>18.3</v>
      </c>
      <c r="Z115">
        <f t="shared" ca="1" si="56"/>
        <v>10.84</v>
      </c>
      <c r="AA115">
        <f t="shared" ca="1" si="57"/>
        <v>227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>
        <f t="shared" ca="1" si="58"/>
        <v>1.8</v>
      </c>
      <c r="AL115">
        <f t="shared" ca="1" si="59"/>
        <v>0.79</v>
      </c>
      <c r="AM115" s="3">
        <v>0</v>
      </c>
    </row>
    <row r="116" spans="1:39" x14ac:dyDescent="0.25">
      <c r="A116">
        <v>114</v>
      </c>
      <c r="B116" s="3">
        <v>0</v>
      </c>
      <c r="C116">
        <f t="shared" ca="1" si="45"/>
        <v>7</v>
      </c>
      <c r="D116" s="3">
        <v>0</v>
      </c>
      <c r="E116">
        <f t="shared" ca="1" si="46"/>
        <v>108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ca="1" si="47"/>
        <v>14.03</v>
      </c>
      <c r="R116">
        <f t="shared" ca="1" si="48"/>
        <v>8.8699999999999992</v>
      </c>
      <c r="S116">
        <f t="shared" ca="1" si="49"/>
        <v>10.76</v>
      </c>
      <c r="T116">
        <f t="shared" ca="1" si="50"/>
        <v>12.6</v>
      </c>
      <c r="U116">
        <f t="shared" ca="1" si="51"/>
        <v>76.22</v>
      </c>
      <c r="V116">
        <f t="shared" ca="1" si="52"/>
        <v>45.51</v>
      </c>
      <c r="W116">
        <f t="shared" ca="1" si="53"/>
        <v>0.19</v>
      </c>
      <c r="X116">
        <f t="shared" ca="1" si="54"/>
        <v>0.38</v>
      </c>
      <c r="Y116">
        <f t="shared" ca="1" si="55"/>
        <v>13</v>
      </c>
      <c r="Z116">
        <f t="shared" ca="1" si="56"/>
        <v>13.97</v>
      </c>
      <c r="AA116">
        <f t="shared" ca="1" si="57"/>
        <v>274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>
        <f t="shared" ca="1" si="58"/>
        <v>3.17</v>
      </c>
      <c r="AL116">
        <f t="shared" ca="1" si="59"/>
        <v>0.06</v>
      </c>
      <c r="AM116" s="3">
        <v>0</v>
      </c>
    </row>
    <row r="117" spans="1:39" x14ac:dyDescent="0.25">
      <c r="A117">
        <v>115</v>
      </c>
      <c r="B117" s="3">
        <v>0</v>
      </c>
      <c r="C117">
        <f t="shared" ca="1" si="45"/>
        <v>10</v>
      </c>
      <c r="D117" s="3">
        <v>0</v>
      </c>
      <c r="E117">
        <f t="shared" ca="1" si="46"/>
        <v>113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ca="1" si="47"/>
        <v>11.68</v>
      </c>
      <c r="R117">
        <f t="shared" ca="1" si="48"/>
        <v>8.4</v>
      </c>
      <c r="S117">
        <f t="shared" ca="1" si="49"/>
        <v>11.19</v>
      </c>
      <c r="T117">
        <f t="shared" ca="1" si="50"/>
        <v>19.600000000000001</v>
      </c>
      <c r="U117">
        <f t="shared" ca="1" si="51"/>
        <v>76.069999999999993</v>
      </c>
      <c r="V117">
        <f t="shared" ca="1" si="52"/>
        <v>39.97</v>
      </c>
      <c r="W117">
        <f t="shared" ca="1" si="53"/>
        <v>0.01</v>
      </c>
      <c r="X117">
        <f t="shared" ca="1" si="54"/>
        <v>0.53</v>
      </c>
      <c r="Y117">
        <f t="shared" ca="1" si="55"/>
        <v>17.8</v>
      </c>
      <c r="Z117">
        <f t="shared" ca="1" si="56"/>
        <v>10.09</v>
      </c>
      <c r="AA117">
        <f t="shared" ca="1" si="57"/>
        <v>222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>
        <f t="shared" ca="1" si="58"/>
        <v>2.88</v>
      </c>
      <c r="AL117">
        <f t="shared" ca="1" si="59"/>
        <v>0.77</v>
      </c>
      <c r="AM117" s="3">
        <v>0</v>
      </c>
    </row>
    <row r="118" spans="1:39" x14ac:dyDescent="0.25">
      <c r="A118">
        <v>116</v>
      </c>
      <c r="B118" s="3">
        <v>0</v>
      </c>
      <c r="C118">
        <f t="shared" ca="1" si="45"/>
        <v>5</v>
      </c>
      <c r="D118" s="3">
        <v>0</v>
      </c>
      <c r="E118">
        <f t="shared" ca="1" si="46"/>
        <v>110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ca="1" si="47"/>
        <v>17.27</v>
      </c>
      <c r="R118">
        <f t="shared" ca="1" si="48"/>
        <v>8.07</v>
      </c>
      <c r="S118">
        <f t="shared" ca="1" si="49"/>
        <v>10.57</v>
      </c>
      <c r="T118">
        <f t="shared" ca="1" si="50"/>
        <v>17.899999999999999</v>
      </c>
      <c r="U118">
        <f t="shared" ca="1" si="51"/>
        <v>73.510000000000005</v>
      </c>
      <c r="V118">
        <f t="shared" ca="1" si="52"/>
        <v>35.97</v>
      </c>
      <c r="W118">
        <f t="shared" ca="1" si="53"/>
        <v>0.2</v>
      </c>
      <c r="X118">
        <f t="shared" ca="1" si="54"/>
        <v>0.17</v>
      </c>
      <c r="Y118">
        <f t="shared" ca="1" si="55"/>
        <v>11.4</v>
      </c>
      <c r="Z118">
        <f t="shared" ca="1" si="56"/>
        <v>11.93</v>
      </c>
      <c r="AA118">
        <f t="shared" ca="1" si="57"/>
        <v>256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>
        <f t="shared" ca="1" si="58"/>
        <v>2.69</v>
      </c>
      <c r="AL118">
        <f t="shared" ca="1" si="59"/>
        <v>0.04</v>
      </c>
      <c r="AM118" s="3">
        <v>0</v>
      </c>
    </row>
    <row r="119" spans="1:39" x14ac:dyDescent="0.25">
      <c r="A119">
        <v>117</v>
      </c>
      <c r="B119" s="3">
        <v>0</v>
      </c>
      <c r="C119">
        <f t="shared" ca="1" si="45"/>
        <v>8</v>
      </c>
      <c r="D119" s="3">
        <v>0</v>
      </c>
      <c r="E119">
        <f t="shared" ca="1" si="46"/>
        <v>105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ca="1" si="47"/>
        <v>19.91</v>
      </c>
      <c r="R119">
        <f t="shared" ca="1" si="48"/>
        <v>9.08</v>
      </c>
      <c r="S119">
        <f t="shared" ca="1" si="49"/>
        <v>10.66</v>
      </c>
      <c r="T119">
        <f t="shared" ca="1" si="50"/>
        <v>14.4</v>
      </c>
      <c r="U119">
        <f t="shared" ca="1" si="51"/>
        <v>72.94</v>
      </c>
      <c r="V119">
        <f t="shared" ca="1" si="52"/>
        <v>37.11</v>
      </c>
      <c r="W119">
        <f t="shared" ca="1" si="53"/>
        <v>0.21</v>
      </c>
      <c r="X119">
        <f t="shared" ca="1" si="54"/>
        <v>0.48</v>
      </c>
      <c r="Y119">
        <f t="shared" ca="1" si="55"/>
        <v>12.4</v>
      </c>
      <c r="Z119">
        <f t="shared" ca="1" si="56"/>
        <v>14.2</v>
      </c>
      <c r="AA119">
        <f t="shared" ca="1" si="57"/>
        <v>259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>
        <f t="shared" ca="1" si="58"/>
        <v>2.48</v>
      </c>
      <c r="AL119">
        <f t="shared" ca="1" si="59"/>
        <v>0.16</v>
      </c>
      <c r="AM119" s="3">
        <v>0</v>
      </c>
    </row>
    <row r="120" spans="1:39" x14ac:dyDescent="0.25">
      <c r="A120">
        <v>118</v>
      </c>
      <c r="B120" s="3">
        <v>0</v>
      </c>
      <c r="C120">
        <f t="shared" ca="1" si="45"/>
        <v>5</v>
      </c>
      <c r="D120" s="3">
        <v>0</v>
      </c>
      <c r="E120">
        <f t="shared" ca="1" si="46"/>
        <v>119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ca="1" si="47"/>
        <v>10.6</v>
      </c>
      <c r="R120">
        <f t="shared" ca="1" si="48"/>
        <v>7.86</v>
      </c>
      <c r="S120">
        <f t="shared" ca="1" si="49"/>
        <v>11.48</v>
      </c>
      <c r="T120">
        <f t="shared" ca="1" si="50"/>
        <v>18.5</v>
      </c>
      <c r="U120">
        <f t="shared" ca="1" si="51"/>
        <v>74.17</v>
      </c>
      <c r="V120">
        <f t="shared" ca="1" si="52"/>
        <v>41</v>
      </c>
      <c r="W120">
        <f t="shared" ca="1" si="53"/>
        <v>0.25</v>
      </c>
      <c r="X120">
        <f t="shared" ca="1" si="54"/>
        <v>0.22</v>
      </c>
      <c r="Y120">
        <f t="shared" ca="1" si="55"/>
        <v>11.2</v>
      </c>
      <c r="Z120">
        <f t="shared" ca="1" si="56"/>
        <v>14.41</v>
      </c>
      <c r="AA120">
        <f t="shared" ca="1" si="57"/>
        <v>237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>
        <f t="shared" ca="1" si="58"/>
        <v>1.91</v>
      </c>
      <c r="AL120">
        <f t="shared" ca="1" si="59"/>
        <v>0.66</v>
      </c>
      <c r="AM120" s="3">
        <v>0</v>
      </c>
    </row>
    <row r="121" spans="1:39" x14ac:dyDescent="0.25">
      <c r="A121">
        <v>119</v>
      </c>
      <c r="B121" s="3">
        <v>0</v>
      </c>
      <c r="C121">
        <f t="shared" ca="1" si="45"/>
        <v>10</v>
      </c>
      <c r="D121" s="3">
        <v>0</v>
      </c>
      <c r="E121">
        <f t="shared" ca="1" si="46"/>
        <v>113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ca="1" si="47"/>
        <v>18.28</v>
      </c>
      <c r="R121">
        <f t="shared" ca="1" si="48"/>
        <v>8.34</v>
      </c>
      <c r="S121">
        <f t="shared" ca="1" si="49"/>
        <v>11.84</v>
      </c>
      <c r="T121">
        <f t="shared" ca="1" si="50"/>
        <v>12.8</v>
      </c>
      <c r="U121">
        <f t="shared" ca="1" si="51"/>
        <v>74.38</v>
      </c>
      <c r="V121">
        <f t="shared" ca="1" si="52"/>
        <v>35.31</v>
      </c>
      <c r="W121">
        <f t="shared" ca="1" si="53"/>
        <v>0.09</v>
      </c>
      <c r="X121">
        <f t="shared" ca="1" si="54"/>
        <v>0.45</v>
      </c>
      <c r="Y121">
        <f t="shared" ca="1" si="55"/>
        <v>16.8</v>
      </c>
      <c r="Z121">
        <f t="shared" ca="1" si="56"/>
        <v>12.56</v>
      </c>
      <c r="AA121">
        <f t="shared" ca="1" si="57"/>
        <v>256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>
        <f t="shared" ca="1" si="58"/>
        <v>1.72</v>
      </c>
      <c r="AL121">
        <f t="shared" ca="1" si="59"/>
        <v>0.21</v>
      </c>
      <c r="AM121" s="3">
        <v>0</v>
      </c>
    </row>
    <row r="122" spans="1:39" x14ac:dyDescent="0.25">
      <c r="A122">
        <v>120</v>
      </c>
      <c r="B122" s="3">
        <v>0</v>
      </c>
      <c r="C122">
        <f t="shared" ca="1" si="45"/>
        <v>1</v>
      </c>
      <c r="D122" s="3">
        <v>0</v>
      </c>
      <c r="E122">
        <f t="shared" ca="1" si="46"/>
        <v>108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ca="1" si="47"/>
        <v>18.54</v>
      </c>
      <c r="R122">
        <f t="shared" ca="1" si="48"/>
        <v>8.26</v>
      </c>
      <c r="S122">
        <f t="shared" ca="1" si="49"/>
        <v>11.43</v>
      </c>
      <c r="T122">
        <f t="shared" ca="1" si="50"/>
        <v>13.6</v>
      </c>
      <c r="U122">
        <f t="shared" ca="1" si="51"/>
        <v>79.84</v>
      </c>
      <c r="V122">
        <f t="shared" ca="1" si="52"/>
        <v>41.63</v>
      </c>
      <c r="W122">
        <f t="shared" ca="1" si="53"/>
        <v>0.15</v>
      </c>
      <c r="X122">
        <f t="shared" ca="1" si="54"/>
        <v>0.59</v>
      </c>
      <c r="Y122">
        <f t="shared" ca="1" si="55"/>
        <v>12.6</v>
      </c>
      <c r="Z122">
        <f t="shared" ca="1" si="56"/>
        <v>14.22</v>
      </c>
      <c r="AA122">
        <f t="shared" ca="1" si="57"/>
        <v>248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>
        <f t="shared" ca="1" si="58"/>
        <v>2.39</v>
      </c>
      <c r="AL122">
        <f t="shared" ca="1" si="59"/>
        <v>0.54</v>
      </c>
      <c r="AM122" s="3">
        <v>0</v>
      </c>
    </row>
    <row r="123" spans="1:39" x14ac:dyDescent="0.25">
      <c r="A123">
        <v>121</v>
      </c>
      <c r="B123" s="3">
        <v>0</v>
      </c>
      <c r="C123">
        <f t="shared" ca="1" si="45"/>
        <v>5</v>
      </c>
      <c r="D123" s="3">
        <v>0</v>
      </c>
      <c r="E123">
        <f t="shared" ca="1" si="46"/>
        <v>108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ca="1" si="47"/>
        <v>12.33</v>
      </c>
      <c r="R123">
        <f t="shared" ca="1" si="48"/>
        <v>8.91</v>
      </c>
      <c r="S123">
        <f t="shared" ca="1" si="49"/>
        <v>11.46</v>
      </c>
      <c r="T123">
        <f t="shared" ca="1" si="50"/>
        <v>14.3</v>
      </c>
      <c r="U123">
        <f t="shared" ca="1" si="51"/>
        <v>79.760000000000005</v>
      </c>
      <c r="V123">
        <f t="shared" ca="1" si="52"/>
        <v>41.15</v>
      </c>
      <c r="W123">
        <f t="shared" ca="1" si="53"/>
        <v>0.2</v>
      </c>
      <c r="X123">
        <f t="shared" ca="1" si="54"/>
        <v>0.75</v>
      </c>
      <c r="Y123">
        <f t="shared" ca="1" si="55"/>
        <v>18.8</v>
      </c>
      <c r="Z123">
        <f t="shared" ca="1" si="56"/>
        <v>14.71</v>
      </c>
      <c r="AA123">
        <f t="shared" ca="1" si="57"/>
        <v>231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>
        <f t="shared" ca="1" si="58"/>
        <v>2.2999999999999998</v>
      </c>
      <c r="AL123">
        <f t="shared" ca="1" si="59"/>
        <v>0.22</v>
      </c>
      <c r="AM123" s="3">
        <v>0</v>
      </c>
    </row>
    <row r="124" spans="1:39" x14ac:dyDescent="0.25">
      <c r="A124">
        <v>122</v>
      </c>
      <c r="B124" s="3">
        <v>0</v>
      </c>
      <c r="C124">
        <f t="shared" ca="1" si="45"/>
        <v>5</v>
      </c>
      <c r="D124" s="3">
        <v>0</v>
      </c>
      <c r="E124">
        <f t="shared" ca="1" si="46"/>
        <v>103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ca="1" si="47"/>
        <v>13.69</v>
      </c>
      <c r="R124">
        <f t="shared" ca="1" si="48"/>
        <v>8.19</v>
      </c>
      <c r="S124">
        <f t="shared" ca="1" si="49"/>
        <v>11.98</v>
      </c>
      <c r="T124">
        <f t="shared" ca="1" si="50"/>
        <v>19.8</v>
      </c>
      <c r="U124">
        <f t="shared" ca="1" si="51"/>
        <v>77.319999999999993</v>
      </c>
      <c r="V124">
        <f t="shared" ca="1" si="52"/>
        <v>37.909999999999997</v>
      </c>
      <c r="W124">
        <f t="shared" ca="1" si="53"/>
        <v>0.25</v>
      </c>
      <c r="X124">
        <f t="shared" ca="1" si="54"/>
        <v>0.1</v>
      </c>
      <c r="Y124">
        <f t="shared" ca="1" si="55"/>
        <v>18.3</v>
      </c>
      <c r="Z124">
        <f t="shared" ca="1" si="56"/>
        <v>13.42</v>
      </c>
      <c r="AA124">
        <f t="shared" ca="1" si="57"/>
        <v>221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>
        <f t="shared" ca="1" si="58"/>
        <v>2.92</v>
      </c>
      <c r="AL124">
        <f t="shared" ca="1" si="59"/>
        <v>0.2</v>
      </c>
      <c r="AM124" s="3">
        <v>0</v>
      </c>
    </row>
    <row r="125" spans="1:39" x14ac:dyDescent="0.25">
      <c r="A125">
        <v>123</v>
      </c>
      <c r="B125" s="3">
        <v>0</v>
      </c>
      <c r="C125">
        <f t="shared" ca="1" si="45"/>
        <v>1</v>
      </c>
      <c r="D125" s="3">
        <v>0</v>
      </c>
      <c r="E125">
        <f t="shared" ca="1" si="46"/>
        <v>120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ca="1" si="47"/>
        <v>19.09</v>
      </c>
      <c r="R125">
        <f t="shared" ca="1" si="48"/>
        <v>7.98</v>
      </c>
      <c r="S125">
        <f t="shared" ca="1" si="49"/>
        <v>11.8</v>
      </c>
      <c r="T125">
        <f t="shared" ca="1" si="50"/>
        <v>11.8</v>
      </c>
      <c r="U125">
        <f t="shared" ca="1" si="51"/>
        <v>72.72</v>
      </c>
      <c r="V125">
        <f t="shared" ca="1" si="52"/>
        <v>39.159999999999997</v>
      </c>
      <c r="W125">
        <f t="shared" ca="1" si="53"/>
        <v>0.24</v>
      </c>
      <c r="X125">
        <f t="shared" ca="1" si="54"/>
        <v>0.53</v>
      </c>
      <c r="Y125">
        <f t="shared" ca="1" si="55"/>
        <v>16.3</v>
      </c>
      <c r="Z125">
        <f t="shared" ca="1" si="56"/>
        <v>10.45</v>
      </c>
      <c r="AA125">
        <f t="shared" ca="1" si="57"/>
        <v>239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>
        <f t="shared" ca="1" si="58"/>
        <v>1.93</v>
      </c>
      <c r="AL125">
        <f t="shared" ca="1" si="59"/>
        <v>0.78</v>
      </c>
      <c r="AM125" s="3">
        <v>0</v>
      </c>
    </row>
    <row r="126" spans="1:39" x14ac:dyDescent="0.25">
      <c r="A126">
        <v>124</v>
      </c>
      <c r="B126" s="3">
        <v>0</v>
      </c>
      <c r="C126">
        <f t="shared" ca="1" si="45"/>
        <v>2</v>
      </c>
      <c r="D126" s="3">
        <v>0</v>
      </c>
      <c r="E126">
        <f t="shared" ca="1" si="46"/>
        <v>110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ca="1" si="47"/>
        <v>17.34</v>
      </c>
      <c r="R126">
        <f t="shared" ca="1" si="48"/>
        <v>8.66</v>
      </c>
      <c r="S126">
        <f t="shared" ca="1" si="49"/>
        <v>11.67</v>
      </c>
      <c r="T126">
        <f t="shared" ca="1" si="50"/>
        <v>11.1</v>
      </c>
      <c r="U126">
        <f t="shared" ca="1" si="51"/>
        <v>72.16</v>
      </c>
      <c r="V126">
        <f t="shared" ca="1" si="52"/>
        <v>45.67</v>
      </c>
      <c r="W126">
        <f t="shared" ca="1" si="53"/>
        <v>0.25</v>
      </c>
      <c r="X126">
        <f t="shared" ca="1" si="54"/>
        <v>0.52</v>
      </c>
      <c r="Y126">
        <f t="shared" ca="1" si="55"/>
        <v>20.399999999999999</v>
      </c>
      <c r="Z126">
        <f t="shared" ca="1" si="56"/>
        <v>13.57</v>
      </c>
      <c r="AA126">
        <f t="shared" ca="1" si="57"/>
        <v>250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>
        <f t="shared" ca="1" si="58"/>
        <v>2.57</v>
      </c>
      <c r="AL126">
        <f t="shared" ca="1" si="59"/>
        <v>0.27</v>
      </c>
      <c r="AM126" s="3">
        <v>0</v>
      </c>
    </row>
    <row r="127" spans="1:39" x14ac:dyDescent="0.25">
      <c r="A127">
        <v>125</v>
      </c>
      <c r="B127" s="3">
        <v>0</v>
      </c>
      <c r="C127">
        <f t="shared" ca="1" si="45"/>
        <v>7</v>
      </c>
      <c r="D127" s="3">
        <v>0</v>
      </c>
      <c r="E127">
        <f t="shared" ca="1" si="46"/>
        <v>107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ca="1" si="47"/>
        <v>19.09</v>
      </c>
      <c r="R127">
        <f t="shared" ca="1" si="48"/>
        <v>8.93</v>
      </c>
      <c r="S127">
        <f t="shared" ca="1" si="49"/>
        <v>10.78</v>
      </c>
      <c r="T127">
        <f t="shared" ca="1" si="50"/>
        <v>19.5</v>
      </c>
      <c r="U127">
        <f t="shared" ca="1" si="51"/>
        <v>77.45</v>
      </c>
      <c r="V127">
        <f t="shared" ca="1" si="52"/>
        <v>39.770000000000003</v>
      </c>
      <c r="W127">
        <f t="shared" ca="1" si="53"/>
        <v>0.1</v>
      </c>
      <c r="X127">
        <f t="shared" ca="1" si="54"/>
        <v>0.42</v>
      </c>
      <c r="Y127">
        <f t="shared" ca="1" si="55"/>
        <v>18.600000000000001</v>
      </c>
      <c r="Z127">
        <f t="shared" ca="1" si="56"/>
        <v>10.32</v>
      </c>
      <c r="AA127">
        <f t="shared" ca="1" si="57"/>
        <v>217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>
        <f t="shared" ca="1" si="58"/>
        <v>3.09</v>
      </c>
      <c r="AL127">
        <f t="shared" ca="1" si="59"/>
        <v>0.52</v>
      </c>
      <c r="AM127" s="3">
        <v>0</v>
      </c>
    </row>
    <row r="128" spans="1:39" x14ac:dyDescent="0.25">
      <c r="A128">
        <v>126</v>
      </c>
      <c r="B128" s="3">
        <v>0</v>
      </c>
      <c r="C128">
        <f t="shared" ca="1" si="45"/>
        <v>5</v>
      </c>
      <c r="D128" s="3">
        <v>0</v>
      </c>
      <c r="E128">
        <f t="shared" ca="1" si="46"/>
        <v>108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ca="1" si="47"/>
        <v>14.18</v>
      </c>
      <c r="R128">
        <f t="shared" ca="1" si="48"/>
        <v>7.72</v>
      </c>
      <c r="S128">
        <f t="shared" ca="1" si="49"/>
        <v>11.9</v>
      </c>
      <c r="T128">
        <f t="shared" ca="1" si="50"/>
        <v>11.5</v>
      </c>
      <c r="U128">
        <f t="shared" ca="1" si="51"/>
        <v>78.66</v>
      </c>
      <c r="V128">
        <f t="shared" ca="1" si="52"/>
        <v>39.450000000000003</v>
      </c>
      <c r="W128">
        <f t="shared" ca="1" si="53"/>
        <v>0.21</v>
      </c>
      <c r="X128">
        <f t="shared" ca="1" si="54"/>
        <v>0.81</v>
      </c>
      <c r="Y128">
        <f t="shared" ca="1" si="55"/>
        <v>16.899999999999999</v>
      </c>
      <c r="Z128">
        <f t="shared" ca="1" si="56"/>
        <v>11.75</v>
      </c>
      <c r="AA128">
        <f t="shared" ca="1" si="57"/>
        <v>272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>
        <f t="shared" ca="1" si="58"/>
        <v>1.97</v>
      </c>
      <c r="AL128">
        <f t="shared" ca="1" si="59"/>
        <v>0.39</v>
      </c>
      <c r="AM128" s="3">
        <v>0</v>
      </c>
    </row>
    <row r="129" spans="1:39" x14ac:dyDescent="0.25">
      <c r="A129">
        <v>127</v>
      </c>
      <c r="B129" s="3">
        <v>0</v>
      </c>
      <c r="C129">
        <f t="shared" ca="1" si="45"/>
        <v>1</v>
      </c>
      <c r="D129" s="3">
        <v>0</v>
      </c>
      <c r="E129">
        <f t="shared" ca="1" si="46"/>
        <v>101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ca="1" si="47"/>
        <v>16.829999999999998</v>
      </c>
      <c r="R129">
        <f t="shared" ca="1" si="48"/>
        <v>8.32</v>
      </c>
      <c r="S129">
        <f t="shared" ca="1" si="49"/>
        <v>11.54</v>
      </c>
      <c r="T129">
        <f t="shared" ca="1" si="50"/>
        <v>10.7</v>
      </c>
      <c r="U129">
        <f t="shared" ca="1" si="51"/>
        <v>71.87</v>
      </c>
      <c r="V129">
        <f t="shared" ca="1" si="52"/>
        <v>40.32</v>
      </c>
      <c r="W129">
        <f t="shared" ca="1" si="53"/>
        <v>0.2</v>
      </c>
      <c r="X129">
        <f t="shared" ca="1" si="54"/>
        <v>0.69</v>
      </c>
      <c r="Y129">
        <f t="shared" ca="1" si="55"/>
        <v>19.5</v>
      </c>
      <c r="Z129">
        <f t="shared" ca="1" si="56"/>
        <v>10.220000000000001</v>
      </c>
      <c r="AA129">
        <f t="shared" ca="1" si="57"/>
        <v>214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>
        <f t="shared" ca="1" si="58"/>
        <v>2.12</v>
      </c>
      <c r="AL129">
        <f t="shared" ca="1" si="59"/>
        <v>0.6</v>
      </c>
      <c r="AM129" s="3">
        <v>0</v>
      </c>
    </row>
    <row r="130" spans="1:39" x14ac:dyDescent="0.25">
      <c r="A130">
        <v>128</v>
      </c>
      <c r="B130" s="3">
        <v>0</v>
      </c>
      <c r="C130">
        <f t="shared" ca="1" si="45"/>
        <v>6</v>
      </c>
      <c r="D130" s="3">
        <v>0</v>
      </c>
      <c r="E130">
        <f t="shared" ca="1" si="46"/>
        <v>111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ca="1" si="47"/>
        <v>16.260000000000002</v>
      </c>
      <c r="R130">
        <f t="shared" ca="1" si="48"/>
        <v>8.25</v>
      </c>
      <c r="S130">
        <f t="shared" ca="1" si="49"/>
        <v>11.26</v>
      </c>
      <c r="T130">
        <f t="shared" ca="1" si="50"/>
        <v>19.7</v>
      </c>
      <c r="U130">
        <f t="shared" ca="1" si="51"/>
        <v>74.63</v>
      </c>
      <c r="V130">
        <f t="shared" ca="1" si="52"/>
        <v>38.14</v>
      </c>
      <c r="W130">
        <f t="shared" ca="1" si="53"/>
        <v>0.15</v>
      </c>
      <c r="X130">
        <f t="shared" ca="1" si="54"/>
        <v>0.81</v>
      </c>
      <c r="Y130">
        <f t="shared" ca="1" si="55"/>
        <v>17.8</v>
      </c>
      <c r="Z130">
        <f t="shared" ca="1" si="56"/>
        <v>12.86</v>
      </c>
      <c r="AA130">
        <f t="shared" ca="1" si="57"/>
        <v>275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>
        <f t="shared" ca="1" si="58"/>
        <v>2.76</v>
      </c>
      <c r="AL130">
        <f t="shared" ca="1" si="59"/>
        <v>0.28000000000000003</v>
      </c>
      <c r="AM130" s="3">
        <v>0</v>
      </c>
    </row>
    <row r="131" spans="1:39" x14ac:dyDescent="0.25">
      <c r="A131">
        <v>129</v>
      </c>
      <c r="B131" s="3">
        <v>0</v>
      </c>
      <c r="C131">
        <f t="shared" ca="1" si="45"/>
        <v>1</v>
      </c>
      <c r="D131" s="3">
        <v>0</v>
      </c>
      <c r="E131">
        <f t="shared" ca="1" si="46"/>
        <v>111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ca="1" si="47"/>
        <v>11.65</v>
      </c>
      <c r="R131">
        <f t="shared" ca="1" si="48"/>
        <v>8.61</v>
      </c>
      <c r="S131">
        <f t="shared" ca="1" si="49"/>
        <v>11.6</v>
      </c>
      <c r="T131">
        <f t="shared" ca="1" si="50"/>
        <v>19.3</v>
      </c>
      <c r="U131">
        <f t="shared" ca="1" si="51"/>
        <v>75.62</v>
      </c>
      <c r="V131">
        <f t="shared" ca="1" si="52"/>
        <v>36.03</v>
      </c>
      <c r="W131">
        <f t="shared" ca="1" si="53"/>
        <v>0.01</v>
      </c>
      <c r="X131">
        <f t="shared" ca="1" si="54"/>
        <v>0.4</v>
      </c>
      <c r="Y131">
        <f t="shared" ca="1" si="55"/>
        <v>12.6</v>
      </c>
      <c r="Z131">
        <f t="shared" ca="1" si="56"/>
        <v>11.27</v>
      </c>
      <c r="AA131">
        <f t="shared" ca="1" si="57"/>
        <v>240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>
        <f t="shared" ca="1" si="58"/>
        <v>2.76</v>
      </c>
      <c r="AL131">
        <f t="shared" ca="1" si="59"/>
        <v>0.18</v>
      </c>
      <c r="AM131" s="3">
        <v>0</v>
      </c>
    </row>
    <row r="132" spans="1:39" x14ac:dyDescent="0.25">
      <c r="A132">
        <v>130</v>
      </c>
      <c r="B132" s="3">
        <v>0</v>
      </c>
      <c r="C132">
        <f t="shared" ca="1" si="45"/>
        <v>2</v>
      </c>
      <c r="D132" s="3">
        <v>0</v>
      </c>
      <c r="E132">
        <f t="shared" ca="1" si="46"/>
        <v>115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ca="1" si="47"/>
        <v>10.57</v>
      </c>
      <c r="R132">
        <f t="shared" ca="1" si="48"/>
        <v>8.6199999999999992</v>
      </c>
      <c r="S132">
        <f t="shared" ca="1" si="49"/>
        <v>11.97</v>
      </c>
      <c r="T132">
        <f t="shared" ca="1" si="50"/>
        <v>19.600000000000001</v>
      </c>
      <c r="U132">
        <f t="shared" ca="1" si="51"/>
        <v>77.14</v>
      </c>
      <c r="V132">
        <f t="shared" ca="1" si="52"/>
        <v>42.3</v>
      </c>
      <c r="W132">
        <f t="shared" ca="1" si="53"/>
        <v>0.1</v>
      </c>
      <c r="X132">
        <f t="shared" ca="1" si="54"/>
        <v>0.28999999999999998</v>
      </c>
      <c r="Y132">
        <f t="shared" ca="1" si="55"/>
        <v>10.6</v>
      </c>
      <c r="Z132">
        <f t="shared" ca="1" si="56"/>
        <v>11.8</v>
      </c>
      <c r="AA132">
        <f t="shared" ca="1" si="57"/>
        <v>231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>
        <f t="shared" ca="1" si="58"/>
        <v>2.5499999999999998</v>
      </c>
      <c r="AL132">
        <f t="shared" ca="1" si="59"/>
        <v>0.84</v>
      </c>
      <c r="AM132" s="3">
        <v>0</v>
      </c>
    </row>
    <row r="133" spans="1:39" x14ac:dyDescent="0.25">
      <c r="A133">
        <v>131</v>
      </c>
      <c r="B133" s="3">
        <v>0</v>
      </c>
      <c r="C133">
        <f t="shared" ca="1" si="45"/>
        <v>8</v>
      </c>
      <c r="D133" s="3">
        <v>0</v>
      </c>
      <c r="E133">
        <f t="shared" ca="1" si="46"/>
        <v>113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ca="1" si="47"/>
        <v>18.71</v>
      </c>
      <c r="R133">
        <f t="shared" ca="1" si="48"/>
        <v>8.32</v>
      </c>
      <c r="S133">
        <f t="shared" ca="1" si="49"/>
        <v>10.51</v>
      </c>
      <c r="T133">
        <f t="shared" ca="1" si="50"/>
        <v>16.8</v>
      </c>
      <c r="U133">
        <f t="shared" ca="1" si="51"/>
        <v>73.84</v>
      </c>
      <c r="V133">
        <f t="shared" ca="1" si="52"/>
        <v>36.64</v>
      </c>
      <c r="W133">
        <f t="shared" ca="1" si="53"/>
        <v>0.17</v>
      </c>
      <c r="X133">
        <f t="shared" ca="1" si="54"/>
        <v>0.43</v>
      </c>
      <c r="Y133">
        <f t="shared" ca="1" si="55"/>
        <v>18.399999999999999</v>
      </c>
      <c r="Z133">
        <f t="shared" ca="1" si="56"/>
        <v>10.62</v>
      </c>
      <c r="AA133">
        <f t="shared" ca="1" si="57"/>
        <v>246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>
        <f t="shared" ca="1" si="58"/>
        <v>2.82</v>
      </c>
      <c r="AL133">
        <f t="shared" ca="1" si="59"/>
        <v>0.78</v>
      </c>
      <c r="AM133" s="3">
        <v>0</v>
      </c>
    </row>
    <row r="134" spans="1:39" x14ac:dyDescent="0.25">
      <c r="A134">
        <v>132</v>
      </c>
      <c r="B134" s="3">
        <v>0</v>
      </c>
      <c r="C134">
        <f t="shared" ca="1" si="45"/>
        <v>7</v>
      </c>
      <c r="D134" s="3">
        <v>0</v>
      </c>
      <c r="E134">
        <f t="shared" ca="1" si="46"/>
        <v>105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ca="1" si="47"/>
        <v>17.72</v>
      </c>
      <c r="R134">
        <f t="shared" ca="1" si="48"/>
        <v>8.15</v>
      </c>
      <c r="S134">
        <f t="shared" ca="1" si="49"/>
        <v>11.63</v>
      </c>
      <c r="T134">
        <f t="shared" ca="1" si="50"/>
        <v>19.7</v>
      </c>
      <c r="U134">
        <f t="shared" ca="1" si="51"/>
        <v>77.14</v>
      </c>
      <c r="V134">
        <f t="shared" ca="1" si="52"/>
        <v>44.05</v>
      </c>
      <c r="W134">
        <f t="shared" ca="1" si="53"/>
        <v>0.22</v>
      </c>
      <c r="X134">
        <f t="shared" ca="1" si="54"/>
        <v>0.39</v>
      </c>
      <c r="Y134">
        <f t="shared" ca="1" si="55"/>
        <v>17.600000000000001</v>
      </c>
      <c r="Z134">
        <f t="shared" ca="1" si="56"/>
        <v>11.99</v>
      </c>
      <c r="AA134">
        <f t="shared" ca="1" si="57"/>
        <v>277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>
        <f t="shared" ca="1" si="58"/>
        <v>2.48</v>
      </c>
      <c r="AL134">
        <f t="shared" ca="1" si="59"/>
        <v>0.39</v>
      </c>
      <c r="AM134" s="3">
        <v>0</v>
      </c>
    </row>
    <row r="135" spans="1:39" x14ac:dyDescent="0.25">
      <c r="A135">
        <v>133</v>
      </c>
      <c r="B135" s="3">
        <v>0</v>
      </c>
      <c r="C135">
        <f t="shared" ca="1" si="45"/>
        <v>8</v>
      </c>
      <c r="D135" s="3">
        <v>0</v>
      </c>
      <c r="E135">
        <f t="shared" ca="1" si="46"/>
        <v>118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ca="1" si="47"/>
        <v>10.28</v>
      </c>
      <c r="R135">
        <f t="shared" ca="1" si="48"/>
        <v>7.92</v>
      </c>
      <c r="S135">
        <f t="shared" ca="1" si="49"/>
        <v>10.15</v>
      </c>
      <c r="T135">
        <f t="shared" ca="1" si="50"/>
        <v>11.1</v>
      </c>
      <c r="U135">
        <f t="shared" ca="1" si="51"/>
        <v>77.55</v>
      </c>
      <c r="V135">
        <f t="shared" ca="1" si="52"/>
        <v>35.68</v>
      </c>
      <c r="W135">
        <f t="shared" ca="1" si="53"/>
        <v>0.03</v>
      </c>
      <c r="X135">
        <f t="shared" ca="1" si="54"/>
        <v>0.28999999999999998</v>
      </c>
      <c r="Y135">
        <f t="shared" ca="1" si="55"/>
        <v>10.9</v>
      </c>
      <c r="Z135">
        <f t="shared" ca="1" si="56"/>
        <v>12.57</v>
      </c>
      <c r="AA135">
        <f t="shared" ca="1" si="57"/>
        <v>267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>
        <f t="shared" ca="1" si="58"/>
        <v>3.25</v>
      </c>
      <c r="AL135">
        <f t="shared" ca="1" si="59"/>
        <v>0.03</v>
      </c>
      <c r="AM135" s="3">
        <v>0</v>
      </c>
    </row>
    <row r="136" spans="1:39" x14ac:dyDescent="0.25">
      <c r="A136">
        <v>134</v>
      </c>
      <c r="B136" s="3">
        <v>0</v>
      </c>
      <c r="C136">
        <f t="shared" ca="1" si="45"/>
        <v>2</v>
      </c>
      <c r="D136" s="3">
        <v>0</v>
      </c>
      <c r="E136">
        <f t="shared" ca="1" si="46"/>
        <v>109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ca="1" si="47"/>
        <v>20.47</v>
      </c>
      <c r="R136">
        <f t="shared" ca="1" si="48"/>
        <v>9.19</v>
      </c>
      <c r="S136">
        <f t="shared" ca="1" si="49"/>
        <v>11.83</v>
      </c>
      <c r="T136">
        <f t="shared" ca="1" si="50"/>
        <v>12.9</v>
      </c>
      <c r="U136">
        <f t="shared" ca="1" si="51"/>
        <v>74.55</v>
      </c>
      <c r="V136">
        <f t="shared" ca="1" si="52"/>
        <v>39.270000000000003</v>
      </c>
      <c r="W136">
        <f t="shared" ca="1" si="53"/>
        <v>0.14000000000000001</v>
      </c>
      <c r="X136">
        <f t="shared" ca="1" si="54"/>
        <v>0.37</v>
      </c>
      <c r="Y136">
        <f t="shared" ca="1" si="55"/>
        <v>11.1</v>
      </c>
      <c r="Z136">
        <f t="shared" ca="1" si="56"/>
        <v>14.15</v>
      </c>
      <c r="AA136">
        <f t="shared" ca="1" si="57"/>
        <v>258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>
        <f t="shared" ca="1" si="58"/>
        <v>3.24</v>
      </c>
      <c r="AL136">
        <f t="shared" ca="1" si="59"/>
        <v>0.16</v>
      </c>
      <c r="AM136" s="3">
        <v>0</v>
      </c>
    </row>
    <row r="137" spans="1:39" x14ac:dyDescent="0.25">
      <c r="A137">
        <v>135</v>
      </c>
      <c r="B137" s="3">
        <v>0</v>
      </c>
      <c r="C137">
        <f t="shared" ca="1" si="45"/>
        <v>4</v>
      </c>
      <c r="D137" s="3">
        <v>0</v>
      </c>
      <c r="E137">
        <f t="shared" ca="1" si="46"/>
        <v>115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ca="1" si="47"/>
        <v>13.07</v>
      </c>
      <c r="R137">
        <f t="shared" ca="1" si="48"/>
        <v>7.9</v>
      </c>
      <c r="S137">
        <f t="shared" ca="1" si="49"/>
        <v>12.21</v>
      </c>
      <c r="T137">
        <f t="shared" ca="1" si="50"/>
        <v>14.7</v>
      </c>
      <c r="U137">
        <f t="shared" ca="1" si="51"/>
        <v>73</v>
      </c>
      <c r="V137">
        <f t="shared" ca="1" si="52"/>
        <v>36.93</v>
      </c>
      <c r="W137">
        <f t="shared" ca="1" si="53"/>
        <v>0.13</v>
      </c>
      <c r="X137">
        <f t="shared" ca="1" si="54"/>
        <v>0.81</v>
      </c>
      <c r="Y137">
        <f t="shared" ca="1" si="55"/>
        <v>11.8</v>
      </c>
      <c r="Z137">
        <f t="shared" ca="1" si="56"/>
        <v>10.53</v>
      </c>
      <c r="AA137">
        <f t="shared" ca="1" si="57"/>
        <v>218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>
        <f t="shared" ca="1" si="58"/>
        <v>1.98</v>
      </c>
      <c r="AL137">
        <f t="shared" ca="1" si="59"/>
        <v>0.18</v>
      </c>
      <c r="AM137" s="3">
        <v>0</v>
      </c>
    </row>
    <row r="138" spans="1:39" x14ac:dyDescent="0.25">
      <c r="A138">
        <v>136</v>
      </c>
      <c r="B138" s="3">
        <v>0</v>
      </c>
      <c r="C138">
        <f t="shared" ca="1" si="45"/>
        <v>6</v>
      </c>
      <c r="D138" s="3">
        <v>0</v>
      </c>
      <c r="E138">
        <f t="shared" ca="1" si="46"/>
        <v>115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ca="1" si="47"/>
        <v>11.71</v>
      </c>
      <c r="R138">
        <f t="shared" ca="1" si="48"/>
        <v>8.69</v>
      </c>
      <c r="S138">
        <f t="shared" ca="1" si="49"/>
        <v>10.61</v>
      </c>
      <c r="T138">
        <f t="shared" ca="1" si="50"/>
        <v>19.399999999999999</v>
      </c>
      <c r="U138">
        <f t="shared" ca="1" si="51"/>
        <v>78.53</v>
      </c>
      <c r="V138">
        <f t="shared" ca="1" si="52"/>
        <v>40.86</v>
      </c>
      <c r="W138">
        <f t="shared" ca="1" si="53"/>
        <v>0.12</v>
      </c>
      <c r="X138">
        <f t="shared" ca="1" si="54"/>
        <v>0.31</v>
      </c>
      <c r="Y138">
        <f t="shared" ca="1" si="55"/>
        <v>18.399999999999999</v>
      </c>
      <c r="Z138">
        <f t="shared" ca="1" si="56"/>
        <v>10.85</v>
      </c>
      <c r="AA138">
        <f t="shared" ca="1" si="57"/>
        <v>279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>
        <f t="shared" ca="1" si="58"/>
        <v>2.89</v>
      </c>
      <c r="AL138">
        <f t="shared" ca="1" si="59"/>
        <v>0.83</v>
      </c>
      <c r="AM138" s="3">
        <v>0</v>
      </c>
    </row>
    <row r="139" spans="1:39" x14ac:dyDescent="0.25">
      <c r="A139">
        <v>137</v>
      </c>
      <c r="B139" s="3">
        <v>0</v>
      </c>
      <c r="C139">
        <f t="shared" ca="1" si="45"/>
        <v>3</v>
      </c>
      <c r="D139" s="3">
        <v>0</v>
      </c>
      <c r="E139">
        <f t="shared" ca="1" si="46"/>
        <v>119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ca="1" si="47"/>
        <v>15.45</v>
      </c>
      <c r="R139">
        <f t="shared" ca="1" si="48"/>
        <v>8.0299999999999994</v>
      </c>
      <c r="S139">
        <f t="shared" ca="1" si="49"/>
        <v>10.81</v>
      </c>
      <c r="T139">
        <f t="shared" ca="1" si="50"/>
        <v>19.899999999999999</v>
      </c>
      <c r="U139">
        <f t="shared" ca="1" si="51"/>
        <v>75.040000000000006</v>
      </c>
      <c r="V139">
        <f t="shared" ca="1" si="52"/>
        <v>41.14</v>
      </c>
      <c r="W139">
        <f t="shared" ca="1" si="53"/>
        <v>0.06</v>
      </c>
      <c r="X139">
        <f t="shared" ca="1" si="54"/>
        <v>0.79</v>
      </c>
      <c r="Y139">
        <f t="shared" ca="1" si="55"/>
        <v>11.9</v>
      </c>
      <c r="Z139">
        <f t="shared" ca="1" si="56"/>
        <v>13.34</v>
      </c>
      <c r="AA139">
        <f t="shared" ca="1" si="57"/>
        <v>248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>
        <f t="shared" ca="1" si="58"/>
        <v>2.36</v>
      </c>
      <c r="AL139">
        <f t="shared" ca="1" si="59"/>
        <v>0.7</v>
      </c>
      <c r="AM139" s="3">
        <v>0</v>
      </c>
    </row>
    <row r="140" spans="1:39" x14ac:dyDescent="0.25">
      <c r="A140">
        <v>138</v>
      </c>
      <c r="B140" s="3">
        <v>0</v>
      </c>
      <c r="C140">
        <f t="shared" ca="1" si="45"/>
        <v>9</v>
      </c>
      <c r="D140" s="3">
        <v>0</v>
      </c>
      <c r="E140">
        <f t="shared" ca="1" si="46"/>
        <v>100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ca="1" si="47"/>
        <v>13.49</v>
      </c>
      <c r="R140">
        <f t="shared" ca="1" si="48"/>
        <v>8.0500000000000007</v>
      </c>
      <c r="S140">
        <f t="shared" ca="1" si="49"/>
        <v>12.06</v>
      </c>
      <c r="T140">
        <f t="shared" ca="1" si="50"/>
        <v>17.399999999999999</v>
      </c>
      <c r="U140">
        <f t="shared" ca="1" si="51"/>
        <v>77.260000000000005</v>
      </c>
      <c r="V140">
        <f t="shared" ca="1" si="52"/>
        <v>37.58</v>
      </c>
      <c r="W140">
        <f t="shared" ca="1" si="53"/>
        <v>0.18</v>
      </c>
      <c r="X140">
        <f t="shared" ca="1" si="54"/>
        <v>0.79</v>
      </c>
      <c r="Y140">
        <f t="shared" ca="1" si="55"/>
        <v>15.7</v>
      </c>
      <c r="Z140">
        <f t="shared" ca="1" si="56"/>
        <v>10.11</v>
      </c>
      <c r="AA140">
        <f t="shared" ca="1" si="57"/>
        <v>256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>
        <f t="shared" ca="1" si="58"/>
        <v>1.94</v>
      </c>
      <c r="AL140">
        <f t="shared" ca="1" si="59"/>
        <v>0.78</v>
      </c>
      <c r="AM140" s="3">
        <v>0</v>
      </c>
    </row>
    <row r="141" spans="1:39" x14ac:dyDescent="0.25">
      <c r="A141">
        <v>139</v>
      </c>
      <c r="B141" s="3">
        <v>0</v>
      </c>
      <c r="C141">
        <f t="shared" ca="1" si="45"/>
        <v>3</v>
      </c>
      <c r="D141" s="3">
        <v>0</v>
      </c>
      <c r="E141">
        <f t="shared" ca="1" si="46"/>
        <v>101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ca="1" si="47"/>
        <v>19.93</v>
      </c>
      <c r="R141">
        <f t="shared" ca="1" si="48"/>
        <v>8.5500000000000007</v>
      </c>
      <c r="S141">
        <f t="shared" ca="1" si="49"/>
        <v>12.18</v>
      </c>
      <c r="T141">
        <f t="shared" ca="1" si="50"/>
        <v>18.399999999999999</v>
      </c>
      <c r="U141">
        <f t="shared" ca="1" si="51"/>
        <v>71.27</v>
      </c>
      <c r="V141">
        <f t="shared" ca="1" si="52"/>
        <v>36.369999999999997</v>
      </c>
      <c r="W141">
        <f t="shared" ca="1" si="53"/>
        <v>7.0000000000000007E-2</v>
      </c>
      <c r="X141">
        <f t="shared" ca="1" si="54"/>
        <v>0.62</v>
      </c>
      <c r="Y141">
        <f t="shared" ca="1" si="55"/>
        <v>13.2</v>
      </c>
      <c r="Z141">
        <f t="shared" ca="1" si="56"/>
        <v>10.3</v>
      </c>
      <c r="AA141">
        <f t="shared" ca="1" si="57"/>
        <v>247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>
        <f t="shared" ca="1" si="58"/>
        <v>2.83</v>
      </c>
      <c r="AL141">
        <f t="shared" ca="1" si="59"/>
        <v>0.56999999999999995</v>
      </c>
      <c r="AM141" s="3">
        <v>0</v>
      </c>
    </row>
    <row r="142" spans="1:39" x14ac:dyDescent="0.25">
      <c r="A142">
        <v>140</v>
      </c>
      <c r="B142" s="3">
        <v>0</v>
      </c>
      <c r="C142">
        <f t="shared" ca="1" si="45"/>
        <v>3</v>
      </c>
      <c r="D142" s="3">
        <v>0</v>
      </c>
      <c r="E142">
        <f t="shared" ca="1" si="46"/>
        <v>101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ca="1" si="47"/>
        <v>14.36</v>
      </c>
      <c r="R142">
        <f t="shared" ca="1" si="48"/>
        <v>7.75</v>
      </c>
      <c r="S142">
        <f t="shared" ca="1" si="49"/>
        <v>11.75</v>
      </c>
      <c r="T142">
        <f t="shared" ca="1" si="50"/>
        <v>17.2</v>
      </c>
      <c r="U142">
        <f t="shared" ca="1" si="51"/>
        <v>79.67</v>
      </c>
      <c r="V142">
        <f t="shared" ca="1" si="52"/>
        <v>40</v>
      </c>
      <c r="W142">
        <f t="shared" ca="1" si="53"/>
        <v>0.17</v>
      </c>
      <c r="X142">
        <f t="shared" ca="1" si="54"/>
        <v>0.59</v>
      </c>
      <c r="Y142">
        <f t="shared" ca="1" si="55"/>
        <v>10.9</v>
      </c>
      <c r="Z142">
        <f t="shared" ca="1" si="56"/>
        <v>13.56</v>
      </c>
      <c r="AA142">
        <f t="shared" ca="1" si="57"/>
        <v>249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>
        <f t="shared" ca="1" si="58"/>
        <v>3.22</v>
      </c>
      <c r="AL142">
        <f t="shared" ca="1" si="59"/>
        <v>0.37</v>
      </c>
      <c r="AM142" s="3">
        <v>0</v>
      </c>
    </row>
    <row r="143" spans="1:39" x14ac:dyDescent="0.25">
      <c r="A143">
        <v>141</v>
      </c>
      <c r="B143" s="3">
        <v>0</v>
      </c>
      <c r="C143">
        <f t="shared" ca="1" si="45"/>
        <v>3</v>
      </c>
      <c r="D143" s="3">
        <v>0</v>
      </c>
      <c r="E143">
        <f t="shared" ca="1" si="46"/>
        <v>111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ca="1" si="47"/>
        <v>19.14</v>
      </c>
      <c r="R143">
        <f t="shared" ca="1" si="48"/>
        <v>8.33</v>
      </c>
      <c r="S143">
        <f t="shared" ca="1" si="49"/>
        <v>11.34</v>
      </c>
      <c r="T143">
        <f t="shared" ca="1" si="50"/>
        <v>13</v>
      </c>
      <c r="U143">
        <f t="shared" ca="1" si="51"/>
        <v>71.290000000000006</v>
      </c>
      <c r="V143">
        <f t="shared" ca="1" si="52"/>
        <v>37.22</v>
      </c>
      <c r="W143">
        <f t="shared" ca="1" si="53"/>
        <v>0.01</v>
      </c>
      <c r="X143">
        <f t="shared" ca="1" si="54"/>
        <v>0.46</v>
      </c>
      <c r="Y143">
        <f t="shared" ca="1" si="55"/>
        <v>19.2</v>
      </c>
      <c r="Z143">
        <f t="shared" ca="1" si="56"/>
        <v>10.49</v>
      </c>
      <c r="AA143">
        <f t="shared" ca="1" si="57"/>
        <v>223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>
        <f t="shared" ca="1" si="58"/>
        <v>1.86</v>
      </c>
      <c r="AL143">
        <f t="shared" ca="1" si="59"/>
        <v>0.39</v>
      </c>
      <c r="AM143" s="3">
        <v>0</v>
      </c>
    </row>
    <row r="144" spans="1:39" x14ac:dyDescent="0.25">
      <c r="A144">
        <v>142</v>
      </c>
      <c r="B144" s="3">
        <v>0</v>
      </c>
      <c r="C144">
        <f t="shared" ca="1" si="45"/>
        <v>7</v>
      </c>
      <c r="D144" s="3">
        <v>0</v>
      </c>
      <c r="E144">
        <f t="shared" ca="1" si="46"/>
        <v>119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ca="1" si="47"/>
        <v>18.78</v>
      </c>
      <c r="R144">
        <f t="shared" ca="1" si="48"/>
        <v>9.11</v>
      </c>
      <c r="S144">
        <f t="shared" ca="1" si="49"/>
        <v>10.62</v>
      </c>
      <c r="T144">
        <f t="shared" ca="1" si="50"/>
        <v>12.2</v>
      </c>
      <c r="U144">
        <f t="shared" ca="1" si="51"/>
        <v>76.13</v>
      </c>
      <c r="V144">
        <f t="shared" ca="1" si="52"/>
        <v>38.71</v>
      </c>
      <c r="W144">
        <f t="shared" ca="1" si="53"/>
        <v>0.23</v>
      </c>
      <c r="X144">
        <f t="shared" ca="1" si="54"/>
        <v>0.34</v>
      </c>
      <c r="Y144">
        <f t="shared" ca="1" si="55"/>
        <v>13.7</v>
      </c>
      <c r="Z144">
        <f t="shared" ca="1" si="56"/>
        <v>13.51</v>
      </c>
      <c r="AA144">
        <f t="shared" ca="1" si="57"/>
        <v>264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>
        <f t="shared" ca="1" si="58"/>
        <v>2.67</v>
      </c>
      <c r="AL144">
        <f t="shared" ca="1" si="59"/>
        <v>0.57999999999999996</v>
      </c>
      <c r="AM144" s="3">
        <v>0</v>
      </c>
    </row>
    <row r="145" spans="1:39" x14ac:dyDescent="0.25">
      <c r="A145">
        <v>143</v>
      </c>
      <c r="B145" s="3">
        <v>0</v>
      </c>
      <c r="C145">
        <f t="shared" ca="1" si="45"/>
        <v>7</v>
      </c>
      <c r="D145" s="3">
        <v>0</v>
      </c>
      <c r="E145">
        <f t="shared" ca="1" si="46"/>
        <v>119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ca="1" si="47"/>
        <v>13.06</v>
      </c>
      <c r="R145">
        <f t="shared" ca="1" si="48"/>
        <v>7.6</v>
      </c>
      <c r="S145">
        <f t="shared" ca="1" si="49"/>
        <v>10.6</v>
      </c>
      <c r="T145">
        <f t="shared" ca="1" si="50"/>
        <v>14.6</v>
      </c>
      <c r="U145">
        <f t="shared" ca="1" si="51"/>
        <v>74.48</v>
      </c>
      <c r="V145">
        <f t="shared" ca="1" si="52"/>
        <v>41.34</v>
      </c>
      <c r="W145">
        <f t="shared" ca="1" si="53"/>
        <v>0.08</v>
      </c>
      <c r="X145">
        <f t="shared" ca="1" si="54"/>
        <v>0.5</v>
      </c>
      <c r="Y145">
        <f t="shared" ca="1" si="55"/>
        <v>18.100000000000001</v>
      </c>
      <c r="Z145">
        <f t="shared" ca="1" si="56"/>
        <v>11.52</v>
      </c>
      <c r="AA145">
        <f t="shared" ca="1" si="57"/>
        <v>248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>
        <f t="shared" ca="1" si="58"/>
        <v>2.2400000000000002</v>
      </c>
      <c r="AL145">
        <f t="shared" ca="1" si="59"/>
        <v>0.63</v>
      </c>
      <c r="AM145" s="3">
        <v>0</v>
      </c>
    </row>
    <row r="146" spans="1:39" x14ac:dyDescent="0.25">
      <c r="A146">
        <v>144</v>
      </c>
      <c r="B146" s="3">
        <v>0</v>
      </c>
      <c r="C146">
        <f t="shared" ca="1" si="45"/>
        <v>5</v>
      </c>
      <c r="D146" s="3">
        <v>0</v>
      </c>
      <c r="E146">
        <f t="shared" ca="1" si="46"/>
        <v>100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ca="1" si="47"/>
        <v>17.510000000000002</v>
      </c>
      <c r="R146">
        <f t="shared" ca="1" si="48"/>
        <v>8.1300000000000008</v>
      </c>
      <c r="S146">
        <f t="shared" ca="1" si="49"/>
        <v>10.7</v>
      </c>
      <c r="T146">
        <f t="shared" ca="1" si="50"/>
        <v>16.8</v>
      </c>
      <c r="U146">
        <f t="shared" ca="1" si="51"/>
        <v>73.61</v>
      </c>
      <c r="V146">
        <f t="shared" ca="1" si="52"/>
        <v>42.06</v>
      </c>
      <c r="W146">
        <f t="shared" ca="1" si="53"/>
        <v>0.06</v>
      </c>
      <c r="X146">
        <f t="shared" ca="1" si="54"/>
        <v>0.59</v>
      </c>
      <c r="Y146">
        <f t="shared" ca="1" si="55"/>
        <v>20</v>
      </c>
      <c r="Z146">
        <f t="shared" ca="1" si="56"/>
        <v>10.17</v>
      </c>
      <c r="AA146">
        <f t="shared" ca="1" si="57"/>
        <v>205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>
        <f t="shared" ca="1" si="58"/>
        <v>2.4900000000000002</v>
      </c>
      <c r="AL146">
        <f t="shared" ca="1" si="59"/>
        <v>7.0000000000000007E-2</v>
      </c>
      <c r="AM146" s="3">
        <v>0</v>
      </c>
    </row>
    <row r="147" spans="1:39" x14ac:dyDescent="0.25">
      <c r="A147">
        <v>145</v>
      </c>
      <c r="B147" s="3">
        <v>0</v>
      </c>
      <c r="C147">
        <f t="shared" ca="1" si="45"/>
        <v>7</v>
      </c>
      <c r="D147" s="3">
        <v>0</v>
      </c>
      <c r="E147">
        <f t="shared" ca="1" si="46"/>
        <v>102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ca="1" si="47"/>
        <v>11.64</v>
      </c>
      <c r="R147">
        <f t="shared" ca="1" si="48"/>
        <v>8.27</v>
      </c>
      <c r="S147">
        <f t="shared" ca="1" si="49"/>
        <v>12.02</v>
      </c>
      <c r="T147">
        <f t="shared" ca="1" si="50"/>
        <v>17.100000000000001</v>
      </c>
      <c r="U147">
        <f t="shared" ca="1" si="51"/>
        <v>72.319999999999993</v>
      </c>
      <c r="V147">
        <f t="shared" ca="1" si="52"/>
        <v>41.18</v>
      </c>
      <c r="W147">
        <f t="shared" ca="1" si="53"/>
        <v>0.06</v>
      </c>
      <c r="X147">
        <f t="shared" ca="1" si="54"/>
        <v>0.63</v>
      </c>
      <c r="Y147">
        <f t="shared" ca="1" si="55"/>
        <v>19.2</v>
      </c>
      <c r="Z147">
        <f t="shared" ca="1" si="56"/>
        <v>12.43</v>
      </c>
      <c r="AA147">
        <f t="shared" ca="1" si="57"/>
        <v>200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>
        <f t="shared" ca="1" si="58"/>
        <v>2.08</v>
      </c>
      <c r="AL147">
        <f t="shared" ca="1" si="59"/>
        <v>0.67</v>
      </c>
      <c r="AM147" s="3">
        <v>0</v>
      </c>
    </row>
    <row r="148" spans="1:39" x14ac:dyDescent="0.25">
      <c r="A148">
        <v>146</v>
      </c>
      <c r="B148" s="3">
        <v>0</v>
      </c>
      <c r="C148">
        <f t="shared" ca="1" si="45"/>
        <v>9</v>
      </c>
      <c r="D148" s="3">
        <v>0</v>
      </c>
      <c r="E148">
        <f t="shared" ca="1" si="46"/>
        <v>104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ca="1" si="47"/>
        <v>16.55</v>
      </c>
      <c r="R148">
        <f t="shared" ca="1" si="48"/>
        <v>7.8</v>
      </c>
      <c r="S148">
        <f t="shared" ca="1" si="49"/>
        <v>10.54</v>
      </c>
      <c r="T148">
        <f t="shared" ca="1" si="50"/>
        <v>12.6</v>
      </c>
      <c r="U148">
        <f t="shared" ca="1" si="51"/>
        <v>79.52</v>
      </c>
      <c r="V148">
        <f t="shared" ca="1" si="52"/>
        <v>43.26</v>
      </c>
      <c r="W148">
        <f t="shared" ca="1" si="53"/>
        <v>0.08</v>
      </c>
      <c r="X148">
        <f t="shared" ca="1" si="54"/>
        <v>0.67</v>
      </c>
      <c r="Y148">
        <f t="shared" ca="1" si="55"/>
        <v>16.3</v>
      </c>
      <c r="Z148">
        <f t="shared" ca="1" si="56"/>
        <v>10.029999999999999</v>
      </c>
      <c r="AA148">
        <f t="shared" ca="1" si="57"/>
        <v>216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>
        <f t="shared" ca="1" si="58"/>
        <v>2.19</v>
      </c>
      <c r="AL148">
        <f t="shared" ca="1" si="59"/>
        <v>0.41</v>
      </c>
      <c r="AM148" s="3">
        <v>0</v>
      </c>
    </row>
    <row r="149" spans="1:39" x14ac:dyDescent="0.25">
      <c r="A149">
        <v>147</v>
      </c>
      <c r="B149" s="3">
        <v>0</v>
      </c>
      <c r="C149">
        <f t="shared" ca="1" si="45"/>
        <v>7</v>
      </c>
      <c r="D149" s="3">
        <v>0</v>
      </c>
      <c r="E149">
        <f t="shared" ca="1" si="46"/>
        <v>105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ca="1" si="47"/>
        <v>14.56</v>
      </c>
      <c r="R149">
        <f t="shared" ca="1" si="48"/>
        <v>8.2899999999999991</v>
      </c>
      <c r="S149">
        <f t="shared" ca="1" si="49"/>
        <v>10.32</v>
      </c>
      <c r="T149">
        <f t="shared" ca="1" si="50"/>
        <v>11.8</v>
      </c>
      <c r="U149">
        <f t="shared" ca="1" si="51"/>
        <v>76.94</v>
      </c>
      <c r="V149">
        <f t="shared" ca="1" si="52"/>
        <v>35.67</v>
      </c>
      <c r="W149">
        <f t="shared" ca="1" si="53"/>
        <v>0.06</v>
      </c>
      <c r="X149">
        <f t="shared" ca="1" si="54"/>
        <v>0.35</v>
      </c>
      <c r="Y149">
        <f t="shared" ca="1" si="55"/>
        <v>12.4</v>
      </c>
      <c r="Z149">
        <f t="shared" ca="1" si="56"/>
        <v>15.02</v>
      </c>
      <c r="AA149">
        <f t="shared" ca="1" si="57"/>
        <v>275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>
        <f t="shared" ca="1" si="58"/>
        <v>1.78</v>
      </c>
      <c r="AL149">
        <f t="shared" ca="1" si="59"/>
        <v>0.41</v>
      </c>
      <c r="AM149" s="3">
        <v>0</v>
      </c>
    </row>
    <row r="150" spans="1:39" x14ac:dyDescent="0.25">
      <c r="A150">
        <v>148</v>
      </c>
      <c r="B150" s="3">
        <v>0</v>
      </c>
      <c r="C150">
        <f t="shared" ca="1" si="45"/>
        <v>6</v>
      </c>
      <c r="D150" s="3">
        <v>0</v>
      </c>
      <c r="E150">
        <f t="shared" ca="1" si="46"/>
        <v>113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ca="1" si="47"/>
        <v>18.2</v>
      </c>
      <c r="R150">
        <f t="shared" ca="1" si="48"/>
        <v>9.0399999999999991</v>
      </c>
      <c r="S150">
        <f t="shared" ca="1" si="49"/>
        <v>12.08</v>
      </c>
      <c r="T150">
        <f t="shared" ca="1" si="50"/>
        <v>19.899999999999999</v>
      </c>
      <c r="U150">
        <f t="shared" ca="1" si="51"/>
        <v>78.760000000000005</v>
      </c>
      <c r="V150">
        <f t="shared" ca="1" si="52"/>
        <v>38.270000000000003</v>
      </c>
      <c r="W150">
        <f t="shared" ca="1" si="53"/>
        <v>0.08</v>
      </c>
      <c r="X150">
        <f t="shared" ca="1" si="54"/>
        <v>0.24</v>
      </c>
      <c r="Y150">
        <f t="shared" ca="1" si="55"/>
        <v>19.5</v>
      </c>
      <c r="Z150">
        <f t="shared" ca="1" si="56"/>
        <v>11.38</v>
      </c>
      <c r="AA150">
        <f t="shared" ca="1" si="57"/>
        <v>266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>
        <f t="shared" ca="1" si="58"/>
        <v>3.15</v>
      </c>
      <c r="AL150">
        <f t="shared" ca="1" si="59"/>
        <v>0.68</v>
      </c>
      <c r="AM150" s="3">
        <v>0</v>
      </c>
    </row>
    <row r="151" spans="1:39" x14ac:dyDescent="0.25">
      <c r="A151">
        <v>149</v>
      </c>
      <c r="B151" s="3">
        <v>0</v>
      </c>
      <c r="C151">
        <f t="shared" ca="1" si="45"/>
        <v>8</v>
      </c>
      <c r="D151" s="3">
        <v>0</v>
      </c>
      <c r="E151">
        <f t="shared" ca="1" si="46"/>
        <v>118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ca="1" si="47"/>
        <v>19.04</v>
      </c>
      <c r="R151">
        <f t="shared" ca="1" si="48"/>
        <v>8.89</v>
      </c>
      <c r="S151">
        <f t="shared" ca="1" si="49"/>
        <v>11.54</v>
      </c>
      <c r="T151">
        <f t="shared" ca="1" si="50"/>
        <v>16.7</v>
      </c>
      <c r="U151">
        <f t="shared" ca="1" si="51"/>
        <v>73.67</v>
      </c>
      <c r="V151">
        <f t="shared" ca="1" si="52"/>
        <v>35.21</v>
      </c>
      <c r="W151">
        <f t="shared" ca="1" si="53"/>
        <v>0.13</v>
      </c>
      <c r="X151">
        <f t="shared" ca="1" si="54"/>
        <v>0.5</v>
      </c>
      <c r="Y151">
        <f t="shared" ca="1" si="55"/>
        <v>16.3</v>
      </c>
      <c r="Z151">
        <f t="shared" ca="1" si="56"/>
        <v>14.2</v>
      </c>
      <c r="AA151">
        <f t="shared" ca="1" si="57"/>
        <v>203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>
        <f t="shared" ca="1" si="58"/>
        <v>2.08</v>
      </c>
      <c r="AL151">
        <f t="shared" ca="1" si="59"/>
        <v>0.24</v>
      </c>
      <c r="AM151" s="3">
        <v>0</v>
      </c>
    </row>
    <row r="152" spans="1:39" x14ac:dyDescent="0.25">
      <c r="A152">
        <v>150</v>
      </c>
      <c r="B152" s="3">
        <v>0</v>
      </c>
      <c r="C152">
        <f t="shared" ca="1" si="45"/>
        <v>9</v>
      </c>
      <c r="D152" s="3">
        <v>0</v>
      </c>
      <c r="E152">
        <f t="shared" ca="1" si="46"/>
        <v>102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ca="1" si="47"/>
        <v>18.22</v>
      </c>
      <c r="R152">
        <f t="shared" ca="1" si="48"/>
        <v>8.8699999999999992</v>
      </c>
      <c r="S152">
        <f t="shared" ca="1" si="49"/>
        <v>11.67</v>
      </c>
      <c r="T152">
        <f t="shared" ca="1" si="50"/>
        <v>14.4</v>
      </c>
      <c r="U152">
        <f t="shared" ca="1" si="51"/>
        <v>79.89</v>
      </c>
      <c r="V152">
        <f t="shared" ca="1" si="52"/>
        <v>38.92</v>
      </c>
      <c r="W152">
        <f t="shared" ca="1" si="53"/>
        <v>0.21</v>
      </c>
      <c r="X152">
        <f t="shared" ca="1" si="54"/>
        <v>0.26</v>
      </c>
      <c r="Y152">
        <f t="shared" ca="1" si="55"/>
        <v>11.9</v>
      </c>
      <c r="Z152">
        <f t="shared" ca="1" si="56"/>
        <v>12.28</v>
      </c>
      <c r="AA152">
        <f t="shared" ca="1" si="57"/>
        <v>226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>
        <f t="shared" ca="1" si="58"/>
        <v>2.08</v>
      </c>
      <c r="AL152">
        <f t="shared" ca="1" si="59"/>
        <v>0.63</v>
      </c>
      <c r="AM152" s="3">
        <v>0</v>
      </c>
    </row>
    <row r="153" spans="1:39" x14ac:dyDescent="0.25">
      <c r="A153">
        <v>151</v>
      </c>
      <c r="B153" s="3">
        <v>0</v>
      </c>
      <c r="C153">
        <f t="shared" ca="1" si="45"/>
        <v>8</v>
      </c>
      <c r="D153" s="3">
        <v>0</v>
      </c>
      <c r="E153">
        <f t="shared" ca="1" si="46"/>
        <v>109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ca="1" si="47"/>
        <v>14.36</v>
      </c>
      <c r="R153">
        <f t="shared" ca="1" si="48"/>
        <v>8.42</v>
      </c>
      <c r="S153">
        <f t="shared" ca="1" si="49"/>
        <v>11.67</v>
      </c>
      <c r="T153">
        <f t="shared" ca="1" si="50"/>
        <v>12.5</v>
      </c>
      <c r="U153">
        <f t="shared" ca="1" si="51"/>
        <v>77.430000000000007</v>
      </c>
      <c r="V153">
        <f t="shared" ca="1" si="52"/>
        <v>37.700000000000003</v>
      </c>
      <c r="W153">
        <f t="shared" ca="1" si="53"/>
        <v>0.24</v>
      </c>
      <c r="X153">
        <f t="shared" ca="1" si="54"/>
        <v>0.5</v>
      </c>
      <c r="Y153">
        <f t="shared" ca="1" si="55"/>
        <v>16.5</v>
      </c>
      <c r="Z153">
        <f t="shared" ca="1" si="56"/>
        <v>14.56</v>
      </c>
      <c r="AA153">
        <f t="shared" ca="1" si="57"/>
        <v>215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>
        <f t="shared" ca="1" si="58"/>
        <v>3.09</v>
      </c>
      <c r="AL153">
        <f t="shared" ca="1" si="59"/>
        <v>0.62</v>
      </c>
      <c r="AM153" s="3">
        <v>0</v>
      </c>
    </row>
    <row r="154" spans="1:39" x14ac:dyDescent="0.25">
      <c r="A154">
        <v>152</v>
      </c>
      <c r="B154" s="3">
        <v>0</v>
      </c>
      <c r="C154">
        <f t="shared" ca="1" si="45"/>
        <v>2</v>
      </c>
      <c r="D154" s="3">
        <v>0</v>
      </c>
      <c r="E154">
        <f t="shared" ca="1" si="46"/>
        <v>115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ca="1" si="47"/>
        <v>11.6</v>
      </c>
      <c r="R154">
        <f t="shared" ca="1" si="48"/>
        <v>7.56</v>
      </c>
      <c r="S154">
        <f t="shared" ca="1" si="49"/>
        <v>11.21</v>
      </c>
      <c r="T154">
        <f t="shared" ca="1" si="50"/>
        <v>18.100000000000001</v>
      </c>
      <c r="U154">
        <f t="shared" ca="1" si="51"/>
        <v>74.599999999999994</v>
      </c>
      <c r="V154">
        <f t="shared" ca="1" si="52"/>
        <v>35.81</v>
      </c>
      <c r="W154">
        <f t="shared" ca="1" si="53"/>
        <v>0.01</v>
      </c>
      <c r="X154">
        <f t="shared" ca="1" si="54"/>
        <v>0.49</v>
      </c>
      <c r="Y154">
        <f t="shared" ca="1" si="55"/>
        <v>13.1</v>
      </c>
      <c r="Z154">
        <f t="shared" ca="1" si="56"/>
        <v>15.01</v>
      </c>
      <c r="AA154">
        <f t="shared" ca="1" si="57"/>
        <v>215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>
        <f t="shared" ca="1" si="58"/>
        <v>2.35</v>
      </c>
      <c r="AL154">
        <f t="shared" ca="1" si="59"/>
        <v>0.46</v>
      </c>
      <c r="AM154" s="3">
        <v>0</v>
      </c>
    </row>
    <row r="155" spans="1:39" x14ac:dyDescent="0.25">
      <c r="A155">
        <v>153</v>
      </c>
      <c r="B155" s="3">
        <v>0</v>
      </c>
      <c r="C155">
        <f t="shared" ca="1" si="45"/>
        <v>10</v>
      </c>
      <c r="D155" s="3">
        <v>0</v>
      </c>
      <c r="E155">
        <f t="shared" ca="1" si="46"/>
        <v>120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ca="1" si="47"/>
        <v>10.64</v>
      </c>
      <c r="R155">
        <f t="shared" ca="1" si="48"/>
        <v>8.98</v>
      </c>
      <c r="S155">
        <f t="shared" ca="1" si="49"/>
        <v>10.27</v>
      </c>
      <c r="T155">
        <f t="shared" ca="1" si="50"/>
        <v>18.100000000000001</v>
      </c>
      <c r="U155">
        <f t="shared" ca="1" si="51"/>
        <v>80.41</v>
      </c>
      <c r="V155">
        <f t="shared" ca="1" si="52"/>
        <v>39.17</v>
      </c>
      <c r="W155">
        <f t="shared" ca="1" si="53"/>
        <v>0.03</v>
      </c>
      <c r="X155">
        <f t="shared" ca="1" si="54"/>
        <v>0.83</v>
      </c>
      <c r="Y155">
        <f t="shared" ca="1" si="55"/>
        <v>13.6</v>
      </c>
      <c r="Z155">
        <f t="shared" ca="1" si="56"/>
        <v>13.42</v>
      </c>
      <c r="AA155">
        <f t="shared" ca="1" si="57"/>
        <v>262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>
        <f t="shared" ca="1" si="58"/>
        <v>2.61</v>
      </c>
      <c r="AL155">
        <f t="shared" ca="1" si="59"/>
        <v>0.15</v>
      </c>
      <c r="AM155" s="3">
        <v>0</v>
      </c>
    </row>
    <row r="156" spans="1:39" x14ac:dyDescent="0.25">
      <c r="A156">
        <v>154</v>
      </c>
      <c r="B156" s="3">
        <v>0</v>
      </c>
      <c r="C156">
        <f t="shared" ca="1" si="45"/>
        <v>9</v>
      </c>
      <c r="D156" s="3">
        <v>0</v>
      </c>
      <c r="E156">
        <f t="shared" ca="1" si="46"/>
        <v>115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ca="1" si="47"/>
        <v>11.37</v>
      </c>
      <c r="R156">
        <f t="shared" ca="1" si="48"/>
        <v>9.09</v>
      </c>
      <c r="S156">
        <f t="shared" ca="1" si="49"/>
        <v>10.57</v>
      </c>
      <c r="T156">
        <f t="shared" ca="1" si="50"/>
        <v>19.3</v>
      </c>
      <c r="U156">
        <f t="shared" ca="1" si="51"/>
        <v>78.42</v>
      </c>
      <c r="V156">
        <f t="shared" ca="1" si="52"/>
        <v>43.84</v>
      </c>
      <c r="W156">
        <f t="shared" ca="1" si="53"/>
        <v>0.22</v>
      </c>
      <c r="X156">
        <f t="shared" ca="1" si="54"/>
        <v>0.45</v>
      </c>
      <c r="Y156">
        <f t="shared" ca="1" si="55"/>
        <v>12.9</v>
      </c>
      <c r="Z156">
        <f t="shared" ca="1" si="56"/>
        <v>14.93</v>
      </c>
      <c r="AA156">
        <f t="shared" ca="1" si="57"/>
        <v>264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>
        <f t="shared" ca="1" si="58"/>
        <v>2.41</v>
      </c>
      <c r="AL156">
        <f t="shared" ca="1" si="59"/>
        <v>0.02</v>
      </c>
      <c r="AM156" s="3">
        <v>0</v>
      </c>
    </row>
    <row r="157" spans="1:39" x14ac:dyDescent="0.25">
      <c r="A157">
        <v>155</v>
      </c>
      <c r="B157" s="3">
        <v>0</v>
      </c>
      <c r="C157">
        <f t="shared" ca="1" si="45"/>
        <v>2</v>
      </c>
      <c r="D157" s="3">
        <v>0</v>
      </c>
      <c r="E157">
        <f t="shared" ca="1" si="46"/>
        <v>114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ca="1" si="47"/>
        <v>16.84</v>
      </c>
      <c r="R157">
        <f t="shared" ca="1" si="48"/>
        <v>8.76</v>
      </c>
      <c r="S157">
        <f t="shared" ca="1" si="49"/>
        <v>12.21</v>
      </c>
      <c r="T157">
        <f t="shared" ca="1" si="50"/>
        <v>18</v>
      </c>
      <c r="U157">
        <f t="shared" ca="1" si="51"/>
        <v>77.959999999999994</v>
      </c>
      <c r="V157">
        <f t="shared" ca="1" si="52"/>
        <v>38.15</v>
      </c>
      <c r="W157">
        <f t="shared" ca="1" si="53"/>
        <v>0.11</v>
      </c>
      <c r="X157">
        <f t="shared" ca="1" si="54"/>
        <v>0.12</v>
      </c>
      <c r="Y157">
        <f t="shared" ca="1" si="55"/>
        <v>15.4</v>
      </c>
      <c r="Z157">
        <f t="shared" ca="1" si="56"/>
        <v>15.03</v>
      </c>
      <c r="AA157">
        <f t="shared" ca="1" si="57"/>
        <v>217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>
        <f t="shared" ca="1" si="58"/>
        <v>3.09</v>
      </c>
      <c r="AL157">
        <f t="shared" ca="1" si="59"/>
        <v>0.48</v>
      </c>
      <c r="AM157" s="3">
        <v>0</v>
      </c>
    </row>
    <row r="158" spans="1:39" x14ac:dyDescent="0.25">
      <c r="A158">
        <v>156</v>
      </c>
      <c r="B158" s="3">
        <v>0</v>
      </c>
      <c r="C158">
        <f t="shared" ca="1" si="45"/>
        <v>9</v>
      </c>
      <c r="D158" s="3">
        <v>0</v>
      </c>
      <c r="E158">
        <f t="shared" ca="1" si="46"/>
        <v>118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ca="1" si="47"/>
        <v>10.72</v>
      </c>
      <c r="R158">
        <f t="shared" ca="1" si="48"/>
        <v>7.83</v>
      </c>
      <c r="S158">
        <f t="shared" ca="1" si="49"/>
        <v>11.33</v>
      </c>
      <c r="T158">
        <f t="shared" ca="1" si="50"/>
        <v>13.3</v>
      </c>
      <c r="U158">
        <f t="shared" ca="1" si="51"/>
        <v>79.760000000000005</v>
      </c>
      <c r="V158">
        <f t="shared" ca="1" si="52"/>
        <v>38.229999999999997</v>
      </c>
      <c r="W158">
        <f t="shared" ca="1" si="53"/>
        <v>0.18</v>
      </c>
      <c r="X158">
        <f t="shared" ca="1" si="54"/>
        <v>0.52</v>
      </c>
      <c r="Y158">
        <f t="shared" ca="1" si="55"/>
        <v>16</v>
      </c>
      <c r="Z158">
        <f t="shared" ca="1" si="56"/>
        <v>12.87</v>
      </c>
      <c r="AA158">
        <f t="shared" ca="1" si="57"/>
        <v>269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>
        <f t="shared" ca="1" si="58"/>
        <v>1.9</v>
      </c>
      <c r="AL158">
        <f t="shared" ca="1" si="59"/>
        <v>0.43</v>
      </c>
      <c r="AM158" s="3">
        <v>0</v>
      </c>
    </row>
    <row r="159" spans="1:39" x14ac:dyDescent="0.25">
      <c r="A159">
        <v>157</v>
      </c>
      <c r="B159" s="3">
        <v>0</v>
      </c>
      <c r="C159">
        <f t="shared" ca="1" si="45"/>
        <v>1</v>
      </c>
      <c r="D159" s="3">
        <v>0</v>
      </c>
      <c r="E159">
        <f t="shared" ca="1" si="46"/>
        <v>116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ca="1" si="47"/>
        <v>15.04</v>
      </c>
      <c r="R159">
        <f t="shared" ca="1" si="48"/>
        <v>7.85</v>
      </c>
      <c r="S159">
        <f t="shared" ca="1" si="49"/>
        <v>11.95</v>
      </c>
      <c r="T159">
        <f t="shared" ca="1" si="50"/>
        <v>11.6</v>
      </c>
      <c r="U159">
        <f t="shared" ca="1" si="51"/>
        <v>74.41</v>
      </c>
      <c r="V159">
        <f t="shared" ca="1" si="52"/>
        <v>35.369999999999997</v>
      </c>
      <c r="W159">
        <f t="shared" ca="1" si="53"/>
        <v>0.05</v>
      </c>
      <c r="X159">
        <f t="shared" ca="1" si="54"/>
        <v>0.73</v>
      </c>
      <c r="Y159">
        <f t="shared" ca="1" si="55"/>
        <v>20.100000000000001</v>
      </c>
      <c r="Z159">
        <f t="shared" ca="1" si="56"/>
        <v>10.26</v>
      </c>
      <c r="AA159">
        <f t="shared" ca="1" si="57"/>
        <v>226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>
        <f t="shared" ca="1" si="58"/>
        <v>2.54</v>
      </c>
      <c r="AL159">
        <f t="shared" ca="1" si="59"/>
        <v>0.63</v>
      </c>
      <c r="AM159" s="3">
        <v>0</v>
      </c>
    </row>
    <row r="160" spans="1:39" x14ac:dyDescent="0.25">
      <c r="A160">
        <v>158</v>
      </c>
      <c r="B160" s="3">
        <v>0</v>
      </c>
      <c r="C160">
        <f t="shared" ca="1" si="45"/>
        <v>4</v>
      </c>
      <c r="D160" s="3">
        <v>0</v>
      </c>
      <c r="E160">
        <f t="shared" ca="1" si="46"/>
        <v>104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ca="1" si="47"/>
        <v>20.29</v>
      </c>
      <c r="R160">
        <f t="shared" ca="1" si="48"/>
        <v>9.1</v>
      </c>
      <c r="S160">
        <f t="shared" ca="1" si="49"/>
        <v>11.99</v>
      </c>
      <c r="T160">
        <f t="shared" ca="1" si="50"/>
        <v>16.899999999999999</v>
      </c>
      <c r="U160">
        <f t="shared" ca="1" si="51"/>
        <v>80.27</v>
      </c>
      <c r="V160">
        <f t="shared" ca="1" si="52"/>
        <v>45.94</v>
      </c>
      <c r="W160">
        <f t="shared" ca="1" si="53"/>
        <v>0.05</v>
      </c>
      <c r="X160">
        <f t="shared" ca="1" si="54"/>
        <v>0.71</v>
      </c>
      <c r="Y160">
        <f t="shared" ca="1" si="55"/>
        <v>10.4</v>
      </c>
      <c r="Z160">
        <f t="shared" ca="1" si="56"/>
        <v>14.64</v>
      </c>
      <c r="AA160">
        <f t="shared" ca="1" si="57"/>
        <v>213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>
        <f t="shared" ca="1" si="58"/>
        <v>1.97</v>
      </c>
      <c r="AL160">
        <f t="shared" ca="1" si="59"/>
        <v>0.06</v>
      </c>
      <c r="AM160" s="3">
        <v>0</v>
      </c>
    </row>
    <row r="161" spans="1:39" x14ac:dyDescent="0.25">
      <c r="A161">
        <v>159</v>
      </c>
      <c r="B161" s="3">
        <v>0</v>
      </c>
      <c r="C161">
        <f t="shared" ca="1" si="45"/>
        <v>4</v>
      </c>
      <c r="D161" s="3">
        <v>0</v>
      </c>
      <c r="E161">
        <f t="shared" ca="1" si="46"/>
        <v>104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ca="1" si="47"/>
        <v>20.420000000000002</v>
      </c>
      <c r="R161">
        <f t="shared" ca="1" si="48"/>
        <v>8.59</v>
      </c>
      <c r="S161">
        <f t="shared" ca="1" si="49"/>
        <v>12.05</v>
      </c>
      <c r="T161">
        <f t="shared" ca="1" si="50"/>
        <v>18</v>
      </c>
      <c r="U161">
        <f t="shared" ca="1" si="51"/>
        <v>73.22</v>
      </c>
      <c r="V161">
        <f t="shared" ca="1" si="52"/>
        <v>42.98</v>
      </c>
      <c r="W161">
        <f t="shared" ca="1" si="53"/>
        <v>0.19</v>
      </c>
      <c r="X161">
        <f t="shared" ca="1" si="54"/>
        <v>0.17</v>
      </c>
      <c r="Y161">
        <f t="shared" ca="1" si="55"/>
        <v>11.5</v>
      </c>
      <c r="Z161">
        <f t="shared" ca="1" si="56"/>
        <v>10.1</v>
      </c>
      <c r="AA161">
        <f t="shared" ca="1" si="57"/>
        <v>244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>
        <f t="shared" ca="1" si="58"/>
        <v>1.9</v>
      </c>
      <c r="AL161">
        <f t="shared" ca="1" si="59"/>
        <v>0.06</v>
      </c>
      <c r="AM161" s="3">
        <v>0</v>
      </c>
    </row>
    <row r="162" spans="1:39" x14ac:dyDescent="0.25">
      <c r="A162">
        <v>160</v>
      </c>
      <c r="B162" s="3">
        <v>0</v>
      </c>
      <c r="C162">
        <f t="shared" ca="1" si="45"/>
        <v>3</v>
      </c>
      <c r="D162" s="3">
        <v>0</v>
      </c>
      <c r="E162">
        <f t="shared" ca="1" si="46"/>
        <v>108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ca="1" si="47"/>
        <v>11.29</v>
      </c>
      <c r="R162">
        <f t="shared" ca="1" si="48"/>
        <v>8.5</v>
      </c>
      <c r="S162">
        <f t="shared" ca="1" si="49"/>
        <v>10.8</v>
      </c>
      <c r="T162">
        <f t="shared" ca="1" si="50"/>
        <v>13.3</v>
      </c>
      <c r="U162">
        <f t="shared" ca="1" si="51"/>
        <v>79.59</v>
      </c>
      <c r="V162">
        <f t="shared" ca="1" si="52"/>
        <v>40.65</v>
      </c>
      <c r="W162">
        <f t="shared" ca="1" si="53"/>
        <v>0.06</v>
      </c>
      <c r="X162">
        <f t="shared" ca="1" si="54"/>
        <v>0.85</v>
      </c>
      <c r="Y162">
        <f t="shared" ca="1" si="55"/>
        <v>18.7</v>
      </c>
      <c r="Z162">
        <f t="shared" ca="1" si="56"/>
        <v>14.81</v>
      </c>
      <c r="AA162">
        <f t="shared" ca="1" si="57"/>
        <v>210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>
        <f t="shared" ca="1" si="58"/>
        <v>2.2799999999999998</v>
      </c>
      <c r="AL162">
        <f t="shared" ca="1" si="59"/>
        <v>0.68</v>
      </c>
      <c r="AM162" s="3">
        <v>0</v>
      </c>
    </row>
    <row r="163" spans="1:39" x14ac:dyDescent="0.25">
      <c r="A163">
        <v>161</v>
      </c>
      <c r="B163" s="3">
        <v>0</v>
      </c>
      <c r="C163">
        <f t="shared" ca="1" si="45"/>
        <v>10</v>
      </c>
      <c r="D163" s="3">
        <v>0</v>
      </c>
      <c r="E163">
        <f t="shared" ca="1" si="46"/>
        <v>102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ca="1" si="47"/>
        <v>15.31</v>
      </c>
      <c r="R163">
        <f t="shared" ca="1" si="48"/>
        <v>8.3000000000000007</v>
      </c>
      <c r="S163">
        <f t="shared" ca="1" si="49"/>
        <v>10.86</v>
      </c>
      <c r="T163">
        <f t="shared" ca="1" si="50"/>
        <v>18.399999999999999</v>
      </c>
      <c r="U163">
        <f t="shared" ca="1" si="51"/>
        <v>80.28</v>
      </c>
      <c r="V163">
        <f t="shared" ca="1" si="52"/>
        <v>45.36</v>
      </c>
      <c r="W163">
        <f t="shared" ca="1" si="53"/>
        <v>0.18</v>
      </c>
      <c r="X163">
        <f t="shared" ca="1" si="54"/>
        <v>0.51</v>
      </c>
      <c r="Y163">
        <f t="shared" ca="1" si="55"/>
        <v>15.2</v>
      </c>
      <c r="Z163">
        <f t="shared" ca="1" si="56"/>
        <v>11.82</v>
      </c>
      <c r="AA163">
        <f t="shared" ca="1" si="57"/>
        <v>227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>
        <f t="shared" ca="1" si="58"/>
        <v>2.68</v>
      </c>
      <c r="AL163">
        <f t="shared" ca="1" si="59"/>
        <v>0.25</v>
      </c>
      <c r="AM163" s="3">
        <v>0</v>
      </c>
    </row>
    <row r="164" spans="1:39" x14ac:dyDescent="0.25">
      <c r="A164">
        <v>162</v>
      </c>
      <c r="B164" s="3">
        <v>0</v>
      </c>
      <c r="C164">
        <f t="shared" ca="1" si="45"/>
        <v>2</v>
      </c>
      <c r="D164" s="3">
        <v>0</v>
      </c>
      <c r="E164">
        <f t="shared" ca="1" si="46"/>
        <v>113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ca="1" si="47"/>
        <v>10.15</v>
      </c>
      <c r="R164">
        <f t="shared" ca="1" si="48"/>
        <v>8.2100000000000009</v>
      </c>
      <c r="S164">
        <f t="shared" ca="1" si="49"/>
        <v>10.7</v>
      </c>
      <c r="T164">
        <f t="shared" ca="1" si="50"/>
        <v>11.7</v>
      </c>
      <c r="U164">
        <f t="shared" ca="1" si="51"/>
        <v>79.83</v>
      </c>
      <c r="V164">
        <f t="shared" ca="1" si="52"/>
        <v>36.29</v>
      </c>
      <c r="W164">
        <f t="shared" ca="1" si="53"/>
        <v>0.25</v>
      </c>
      <c r="X164">
        <f t="shared" ca="1" si="54"/>
        <v>0.19</v>
      </c>
      <c r="Y164">
        <f t="shared" ca="1" si="55"/>
        <v>20.399999999999999</v>
      </c>
      <c r="Z164">
        <f t="shared" ca="1" si="56"/>
        <v>13.77</v>
      </c>
      <c r="AA164">
        <f t="shared" ca="1" si="57"/>
        <v>268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>
        <f t="shared" ca="1" si="58"/>
        <v>3.12</v>
      </c>
      <c r="AL164">
        <f t="shared" ca="1" si="59"/>
        <v>0.25</v>
      </c>
      <c r="AM164" s="3">
        <v>0</v>
      </c>
    </row>
    <row r="165" spans="1:39" x14ac:dyDescent="0.25">
      <c r="A165">
        <v>163</v>
      </c>
      <c r="B165" s="3">
        <v>0</v>
      </c>
      <c r="C165">
        <f t="shared" ca="1" si="45"/>
        <v>7</v>
      </c>
      <c r="D165" s="3">
        <v>0</v>
      </c>
      <c r="E165">
        <f t="shared" ca="1" si="46"/>
        <v>117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ca="1" si="47"/>
        <v>17.14</v>
      </c>
      <c r="R165">
        <f t="shared" ca="1" si="48"/>
        <v>8.1999999999999993</v>
      </c>
      <c r="S165">
        <f t="shared" ca="1" si="49"/>
        <v>11.79</v>
      </c>
      <c r="T165">
        <f t="shared" ca="1" si="50"/>
        <v>19.8</v>
      </c>
      <c r="U165">
        <f t="shared" ca="1" si="51"/>
        <v>73.2</v>
      </c>
      <c r="V165">
        <f t="shared" ca="1" si="52"/>
        <v>45.12</v>
      </c>
      <c r="W165">
        <f t="shared" ca="1" si="53"/>
        <v>0.1</v>
      </c>
      <c r="X165">
        <f t="shared" ca="1" si="54"/>
        <v>0.12</v>
      </c>
      <c r="Y165">
        <f t="shared" ca="1" si="55"/>
        <v>12.3</v>
      </c>
      <c r="Z165">
        <f t="shared" ca="1" si="56"/>
        <v>11.47</v>
      </c>
      <c r="AA165">
        <f t="shared" ca="1" si="57"/>
        <v>222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>
        <f t="shared" ca="1" si="58"/>
        <v>1.67</v>
      </c>
      <c r="AL165">
        <f t="shared" ca="1" si="59"/>
        <v>0.52</v>
      </c>
      <c r="AM165" s="3">
        <v>0</v>
      </c>
    </row>
    <row r="166" spans="1:39" x14ac:dyDescent="0.25">
      <c r="A166">
        <v>164</v>
      </c>
      <c r="B166" s="3">
        <v>0</v>
      </c>
      <c r="C166">
        <f t="shared" ca="1" si="45"/>
        <v>1</v>
      </c>
      <c r="D166" s="3">
        <v>0</v>
      </c>
      <c r="E166">
        <f t="shared" ca="1" si="46"/>
        <v>104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ca="1" si="47"/>
        <v>10.67</v>
      </c>
      <c r="R166">
        <f t="shared" ca="1" si="48"/>
        <v>8.4499999999999993</v>
      </c>
      <c r="S166">
        <f t="shared" ca="1" si="49"/>
        <v>10.54</v>
      </c>
      <c r="T166">
        <f t="shared" ca="1" si="50"/>
        <v>18</v>
      </c>
      <c r="U166">
        <f t="shared" ca="1" si="51"/>
        <v>76.16</v>
      </c>
      <c r="V166">
        <f t="shared" ca="1" si="52"/>
        <v>38.020000000000003</v>
      </c>
      <c r="W166">
        <f t="shared" ca="1" si="53"/>
        <v>0.05</v>
      </c>
      <c r="X166">
        <f t="shared" ca="1" si="54"/>
        <v>0.32</v>
      </c>
      <c r="Y166">
        <f t="shared" ca="1" si="55"/>
        <v>20.100000000000001</v>
      </c>
      <c r="Z166">
        <f t="shared" ca="1" si="56"/>
        <v>11.64</v>
      </c>
      <c r="AA166">
        <f t="shared" ca="1" si="57"/>
        <v>222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>
        <f t="shared" ca="1" si="58"/>
        <v>2.54</v>
      </c>
      <c r="AL166">
        <f t="shared" ca="1" si="59"/>
        <v>0.5</v>
      </c>
      <c r="AM166" s="3">
        <v>0</v>
      </c>
    </row>
    <row r="167" spans="1:39" x14ac:dyDescent="0.25">
      <c r="A167">
        <v>165</v>
      </c>
      <c r="B167" s="3">
        <v>0</v>
      </c>
      <c r="C167">
        <f t="shared" ca="1" si="45"/>
        <v>5</v>
      </c>
      <c r="D167" s="3">
        <v>0</v>
      </c>
      <c r="E167">
        <f t="shared" ca="1" si="46"/>
        <v>109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ca="1" si="47"/>
        <v>18.579999999999998</v>
      </c>
      <c r="R167">
        <f t="shared" ca="1" si="48"/>
        <v>8.9700000000000006</v>
      </c>
      <c r="S167">
        <f t="shared" ca="1" si="49"/>
        <v>12.23</v>
      </c>
      <c r="T167">
        <f t="shared" ca="1" si="50"/>
        <v>10.8</v>
      </c>
      <c r="U167">
        <f t="shared" ca="1" si="51"/>
        <v>77.38</v>
      </c>
      <c r="V167">
        <f t="shared" ca="1" si="52"/>
        <v>43.84</v>
      </c>
      <c r="W167">
        <f t="shared" ca="1" si="53"/>
        <v>0.1</v>
      </c>
      <c r="X167">
        <f t="shared" ca="1" si="54"/>
        <v>0.65</v>
      </c>
      <c r="Y167">
        <f t="shared" ca="1" si="55"/>
        <v>11</v>
      </c>
      <c r="Z167">
        <f t="shared" ca="1" si="56"/>
        <v>13.59</v>
      </c>
      <c r="AA167">
        <f t="shared" ca="1" si="57"/>
        <v>261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>
        <f t="shared" ca="1" si="58"/>
        <v>2.56</v>
      </c>
      <c r="AL167">
        <f t="shared" ca="1" si="59"/>
        <v>0.84</v>
      </c>
      <c r="AM167" s="3">
        <v>0</v>
      </c>
    </row>
    <row r="168" spans="1:39" x14ac:dyDescent="0.25">
      <c r="A168">
        <v>166</v>
      </c>
      <c r="B168" s="3">
        <v>0</v>
      </c>
      <c r="C168">
        <f t="shared" ca="1" si="45"/>
        <v>1</v>
      </c>
      <c r="D168" s="3">
        <v>0</v>
      </c>
      <c r="E168">
        <f t="shared" ca="1" si="46"/>
        <v>108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ca="1" si="47"/>
        <v>19.84</v>
      </c>
      <c r="R168">
        <f t="shared" ca="1" si="48"/>
        <v>8.19</v>
      </c>
      <c r="S168">
        <f t="shared" ca="1" si="49"/>
        <v>11.41</v>
      </c>
      <c r="T168">
        <f t="shared" ca="1" si="50"/>
        <v>12.2</v>
      </c>
      <c r="U168">
        <f t="shared" ca="1" si="51"/>
        <v>76.459999999999994</v>
      </c>
      <c r="V168">
        <f t="shared" ca="1" si="52"/>
        <v>44.09</v>
      </c>
      <c r="W168">
        <f t="shared" ca="1" si="53"/>
        <v>0.19</v>
      </c>
      <c r="X168">
        <f t="shared" ca="1" si="54"/>
        <v>0.16</v>
      </c>
      <c r="Y168">
        <f t="shared" ca="1" si="55"/>
        <v>11.2</v>
      </c>
      <c r="Z168">
        <f t="shared" ca="1" si="56"/>
        <v>14.41</v>
      </c>
      <c r="AA168">
        <f t="shared" ca="1" si="57"/>
        <v>226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>
        <f t="shared" ca="1" si="58"/>
        <v>1.61</v>
      </c>
      <c r="AL168">
        <f t="shared" ca="1" si="59"/>
        <v>0.15</v>
      </c>
      <c r="AM168" s="3">
        <v>0</v>
      </c>
    </row>
    <row r="169" spans="1:39" x14ac:dyDescent="0.25">
      <c r="A169">
        <v>167</v>
      </c>
      <c r="B169" s="3">
        <v>0</v>
      </c>
      <c r="C169">
        <f t="shared" ref="C169:C186" ca="1" si="60">RANDBETWEEN(1,10)</f>
        <v>10</v>
      </c>
      <c r="D169" s="3">
        <v>0</v>
      </c>
      <c r="E169">
        <f t="shared" ref="E169:E186" ca="1" si="61">RANDBETWEEN(100,120)</f>
        <v>112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ref="Q169:Q186" ca="1" si="62">RANDBETWEEN(1000,2050)/100</f>
        <v>18.690000000000001</v>
      </c>
      <c r="R169">
        <f t="shared" ref="R169:R186" ca="1" si="63">RANDBETWEEN(750,925)/100</f>
        <v>8.17</v>
      </c>
      <c r="S169">
        <f t="shared" ref="S169:S186" ca="1" si="64">RANDBETWEEN(1000,1225)/100</f>
        <v>11.33</v>
      </c>
      <c r="T169">
        <f t="shared" ref="T169:T186" ca="1" si="65">RANDBETWEEN(100,205)/10</f>
        <v>10.3</v>
      </c>
      <c r="U169">
        <f t="shared" ref="U169:U186" ca="1" si="66">RANDBETWEEN(7000,8050)/100</f>
        <v>76.55</v>
      </c>
      <c r="V169">
        <f t="shared" ref="V169:V186" ca="1" si="67">RANDBETWEEN(3500,4605)/100</f>
        <v>41.4</v>
      </c>
      <c r="W169">
        <f t="shared" ref="W169:W186" ca="1" si="68">RANDBETWEEN(1,25)/100</f>
        <v>0.24</v>
      </c>
      <c r="X169">
        <f t="shared" ref="X169:X186" ca="1" si="69">RANDBETWEEN(10,85)/100</f>
        <v>0.63</v>
      </c>
      <c r="Y169">
        <f t="shared" ref="Y169:Y186" ca="1" si="70">RANDBETWEEN(100,205)/10</f>
        <v>14.9</v>
      </c>
      <c r="Z169">
        <f t="shared" ref="Z169:Z186" ca="1" si="71">RANDBETWEEN(1000,1505)/100</f>
        <v>13.15</v>
      </c>
      <c r="AA169">
        <f t="shared" ref="AA169:AA186" ca="1" si="72">RANDBETWEEN(200, 280)</f>
        <v>279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>
        <f t="shared" ref="AK169:AK186" ca="1" si="73">RANDBETWEEN(150,325)/100</f>
        <v>1.9</v>
      </c>
      <c r="AL169">
        <f t="shared" ref="AL169:AL186" ca="1" si="74">RANDBETWEEN(1,85)/100</f>
        <v>0.17</v>
      </c>
      <c r="AM169" s="3">
        <v>0</v>
      </c>
    </row>
    <row r="170" spans="1:39" x14ac:dyDescent="0.25">
      <c r="A170">
        <v>168</v>
      </c>
      <c r="B170" s="3">
        <v>0</v>
      </c>
      <c r="C170">
        <f t="shared" ca="1" si="60"/>
        <v>8</v>
      </c>
      <c r="D170" s="3">
        <v>0</v>
      </c>
      <c r="E170">
        <f t="shared" ca="1" si="61"/>
        <v>106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ca="1" si="62"/>
        <v>15.7</v>
      </c>
      <c r="R170">
        <f t="shared" ca="1" si="63"/>
        <v>8.6300000000000008</v>
      </c>
      <c r="S170">
        <f t="shared" ca="1" si="64"/>
        <v>11.1</v>
      </c>
      <c r="T170">
        <f t="shared" ca="1" si="65"/>
        <v>14.4</v>
      </c>
      <c r="U170">
        <f t="shared" ca="1" si="66"/>
        <v>74.25</v>
      </c>
      <c r="V170">
        <f t="shared" ca="1" si="67"/>
        <v>44.88</v>
      </c>
      <c r="W170">
        <f t="shared" ca="1" si="68"/>
        <v>0.08</v>
      </c>
      <c r="X170">
        <f t="shared" ca="1" si="69"/>
        <v>0.59</v>
      </c>
      <c r="Y170">
        <f t="shared" ca="1" si="70"/>
        <v>17.2</v>
      </c>
      <c r="Z170">
        <f t="shared" ca="1" si="71"/>
        <v>10.58</v>
      </c>
      <c r="AA170">
        <f t="shared" ca="1" si="72"/>
        <v>205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>
        <f t="shared" ca="1" si="73"/>
        <v>2.3199999999999998</v>
      </c>
      <c r="AL170">
        <f t="shared" ca="1" si="74"/>
        <v>0.04</v>
      </c>
      <c r="AM170" s="3">
        <v>0</v>
      </c>
    </row>
    <row r="171" spans="1:39" x14ac:dyDescent="0.25">
      <c r="A171">
        <v>169</v>
      </c>
      <c r="B171" s="3">
        <v>0</v>
      </c>
      <c r="C171">
        <f t="shared" ca="1" si="60"/>
        <v>6</v>
      </c>
      <c r="D171" s="3">
        <v>0</v>
      </c>
      <c r="E171">
        <f t="shared" ca="1" si="61"/>
        <v>112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ca="1" si="62"/>
        <v>16.64</v>
      </c>
      <c r="R171">
        <f t="shared" ca="1" si="63"/>
        <v>7.9</v>
      </c>
      <c r="S171">
        <f t="shared" ca="1" si="64"/>
        <v>10.23</v>
      </c>
      <c r="T171">
        <f t="shared" ca="1" si="65"/>
        <v>15.9</v>
      </c>
      <c r="U171">
        <f t="shared" ca="1" si="66"/>
        <v>80.040000000000006</v>
      </c>
      <c r="V171">
        <f t="shared" ca="1" si="67"/>
        <v>45.29</v>
      </c>
      <c r="W171">
        <f t="shared" ca="1" si="68"/>
        <v>0.24</v>
      </c>
      <c r="X171">
        <f t="shared" ca="1" si="69"/>
        <v>0.33</v>
      </c>
      <c r="Y171">
        <f t="shared" ca="1" si="70"/>
        <v>16.100000000000001</v>
      </c>
      <c r="Z171">
        <f t="shared" ca="1" si="71"/>
        <v>13.09</v>
      </c>
      <c r="AA171">
        <f t="shared" ca="1" si="72"/>
        <v>253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>
        <f t="shared" ca="1" si="73"/>
        <v>2.77</v>
      </c>
      <c r="AL171">
        <f t="shared" ca="1" si="74"/>
        <v>0.04</v>
      </c>
      <c r="AM171" s="3">
        <v>0</v>
      </c>
    </row>
    <row r="172" spans="1:39" x14ac:dyDescent="0.25">
      <c r="A172">
        <v>170</v>
      </c>
      <c r="B172" s="3">
        <v>0</v>
      </c>
      <c r="C172">
        <f t="shared" ca="1" si="60"/>
        <v>7</v>
      </c>
      <c r="D172" s="3">
        <v>0</v>
      </c>
      <c r="E172">
        <f t="shared" ca="1" si="61"/>
        <v>115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ca="1" si="62"/>
        <v>12.83</v>
      </c>
      <c r="R172">
        <f t="shared" ca="1" si="63"/>
        <v>8.9</v>
      </c>
      <c r="S172">
        <f t="shared" ca="1" si="64"/>
        <v>11.01</v>
      </c>
      <c r="T172">
        <f t="shared" ca="1" si="65"/>
        <v>15.8</v>
      </c>
      <c r="U172">
        <f t="shared" ca="1" si="66"/>
        <v>79.959999999999994</v>
      </c>
      <c r="V172">
        <f t="shared" ca="1" si="67"/>
        <v>41.43</v>
      </c>
      <c r="W172">
        <f t="shared" ca="1" si="68"/>
        <v>0.24</v>
      </c>
      <c r="X172">
        <f t="shared" ca="1" si="69"/>
        <v>0.76</v>
      </c>
      <c r="Y172">
        <f t="shared" ca="1" si="70"/>
        <v>12.5</v>
      </c>
      <c r="Z172">
        <f t="shared" ca="1" si="71"/>
        <v>14.92</v>
      </c>
      <c r="AA172">
        <f t="shared" ca="1" si="72"/>
        <v>252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>
        <f t="shared" ca="1" si="73"/>
        <v>2.17</v>
      </c>
      <c r="AL172">
        <f t="shared" ca="1" si="74"/>
        <v>0.73</v>
      </c>
      <c r="AM172" s="3">
        <v>0</v>
      </c>
    </row>
    <row r="173" spans="1:39" x14ac:dyDescent="0.25">
      <c r="A173">
        <v>171</v>
      </c>
      <c r="B173" s="3">
        <v>0</v>
      </c>
      <c r="C173">
        <f t="shared" ca="1" si="60"/>
        <v>2</v>
      </c>
      <c r="D173" s="3">
        <v>0</v>
      </c>
      <c r="E173">
        <f t="shared" ca="1" si="61"/>
        <v>102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ca="1" si="62"/>
        <v>17.53</v>
      </c>
      <c r="R173">
        <f t="shared" ca="1" si="63"/>
        <v>8.61</v>
      </c>
      <c r="S173">
        <f t="shared" ca="1" si="64"/>
        <v>10.98</v>
      </c>
      <c r="T173">
        <f t="shared" ca="1" si="65"/>
        <v>20.3</v>
      </c>
      <c r="U173">
        <f t="shared" ca="1" si="66"/>
        <v>78.66</v>
      </c>
      <c r="V173">
        <f t="shared" ca="1" si="67"/>
        <v>35.83</v>
      </c>
      <c r="W173">
        <f t="shared" ca="1" si="68"/>
        <v>0.1</v>
      </c>
      <c r="X173">
        <f t="shared" ca="1" si="69"/>
        <v>0.53</v>
      </c>
      <c r="Y173">
        <f t="shared" ca="1" si="70"/>
        <v>18.8</v>
      </c>
      <c r="Z173">
        <f t="shared" ca="1" si="71"/>
        <v>12.9</v>
      </c>
      <c r="AA173">
        <f t="shared" ca="1" si="72"/>
        <v>203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>
        <f t="shared" ca="1" si="73"/>
        <v>2.5099999999999998</v>
      </c>
      <c r="AL173">
        <f t="shared" ca="1" si="74"/>
        <v>0.69</v>
      </c>
      <c r="AM173" s="3">
        <v>0</v>
      </c>
    </row>
    <row r="174" spans="1:39" x14ac:dyDescent="0.25">
      <c r="A174">
        <v>172</v>
      </c>
      <c r="B174" s="3">
        <v>0</v>
      </c>
      <c r="C174">
        <f t="shared" ca="1" si="60"/>
        <v>5</v>
      </c>
      <c r="D174" s="3">
        <v>0</v>
      </c>
      <c r="E174">
        <f t="shared" ca="1" si="61"/>
        <v>114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ca="1" si="62"/>
        <v>14.39</v>
      </c>
      <c r="R174">
        <f t="shared" ca="1" si="63"/>
        <v>9.0500000000000007</v>
      </c>
      <c r="S174">
        <f t="shared" ca="1" si="64"/>
        <v>12.18</v>
      </c>
      <c r="T174">
        <f t="shared" ca="1" si="65"/>
        <v>18</v>
      </c>
      <c r="U174">
        <f t="shared" ca="1" si="66"/>
        <v>71.98</v>
      </c>
      <c r="V174">
        <f t="shared" ca="1" si="67"/>
        <v>43.67</v>
      </c>
      <c r="W174">
        <f t="shared" ca="1" si="68"/>
        <v>0.05</v>
      </c>
      <c r="X174">
        <f t="shared" ca="1" si="69"/>
        <v>0.54</v>
      </c>
      <c r="Y174">
        <f t="shared" ca="1" si="70"/>
        <v>16.899999999999999</v>
      </c>
      <c r="Z174">
        <f t="shared" ca="1" si="71"/>
        <v>10.01</v>
      </c>
      <c r="AA174">
        <f t="shared" ca="1" si="72"/>
        <v>255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>
        <f t="shared" ca="1" si="73"/>
        <v>2.76</v>
      </c>
      <c r="AL174">
        <f t="shared" ca="1" si="74"/>
        <v>0.12</v>
      </c>
      <c r="AM174" s="3">
        <v>0</v>
      </c>
    </row>
    <row r="175" spans="1:39" x14ac:dyDescent="0.25">
      <c r="A175">
        <v>173</v>
      </c>
      <c r="B175" s="3">
        <v>0</v>
      </c>
      <c r="C175">
        <f t="shared" ca="1" si="60"/>
        <v>5</v>
      </c>
      <c r="D175" s="3">
        <v>0</v>
      </c>
      <c r="E175">
        <f t="shared" ca="1" si="61"/>
        <v>115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ca="1" si="62"/>
        <v>14.73</v>
      </c>
      <c r="R175">
        <f t="shared" ca="1" si="63"/>
        <v>7.81</v>
      </c>
      <c r="S175">
        <f t="shared" ca="1" si="64"/>
        <v>11.23</v>
      </c>
      <c r="T175">
        <f t="shared" ca="1" si="65"/>
        <v>16.8</v>
      </c>
      <c r="U175">
        <f t="shared" ca="1" si="66"/>
        <v>72.31</v>
      </c>
      <c r="V175">
        <f t="shared" ca="1" si="67"/>
        <v>37.18</v>
      </c>
      <c r="W175">
        <f t="shared" ca="1" si="68"/>
        <v>0.24</v>
      </c>
      <c r="X175">
        <f t="shared" ca="1" si="69"/>
        <v>0.28999999999999998</v>
      </c>
      <c r="Y175">
        <f t="shared" ca="1" si="70"/>
        <v>11.1</v>
      </c>
      <c r="Z175">
        <f t="shared" ca="1" si="71"/>
        <v>14.34</v>
      </c>
      <c r="AA175">
        <f t="shared" ca="1" si="72"/>
        <v>244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>
        <f t="shared" ca="1" si="73"/>
        <v>2.2400000000000002</v>
      </c>
      <c r="AL175">
        <f t="shared" ca="1" si="74"/>
        <v>0.73</v>
      </c>
      <c r="AM175" s="3">
        <v>0</v>
      </c>
    </row>
    <row r="176" spans="1:39" x14ac:dyDescent="0.25">
      <c r="A176">
        <v>174</v>
      </c>
      <c r="B176" s="3">
        <v>0</v>
      </c>
      <c r="C176">
        <f t="shared" ca="1" si="60"/>
        <v>8</v>
      </c>
      <c r="D176" s="3">
        <v>0</v>
      </c>
      <c r="E176">
        <f t="shared" ca="1" si="61"/>
        <v>105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ca="1" si="62"/>
        <v>11.45</v>
      </c>
      <c r="R176">
        <f t="shared" ca="1" si="63"/>
        <v>7.76</v>
      </c>
      <c r="S176">
        <f t="shared" ca="1" si="64"/>
        <v>11.81</v>
      </c>
      <c r="T176">
        <f t="shared" ca="1" si="65"/>
        <v>12.5</v>
      </c>
      <c r="U176">
        <f t="shared" ca="1" si="66"/>
        <v>73.59</v>
      </c>
      <c r="V176">
        <f t="shared" ca="1" si="67"/>
        <v>44.75</v>
      </c>
      <c r="W176">
        <f t="shared" ca="1" si="68"/>
        <v>0.23</v>
      </c>
      <c r="X176">
        <f t="shared" ca="1" si="69"/>
        <v>0.28999999999999998</v>
      </c>
      <c r="Y176">
        <f t="shared" ca="1" si="70"/>
        <v>18.5</v>
      </c>
      <c r="Z176">
        <f t="shared" ca="1" si="71"/>
        <v>14.72</v>
      </c>
      <c r="AA176">
        <f t="shared" ca="1" si="72"/>
        <v>204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>
        <f t="shared" ca="1" si="73"/>
        <v>2.92</v>
      </c>
      <c r="AL176">
        <f t="shared" ca="1" si="74"/>
        <v>0.21</v>
      </c>
      <c r="AM176" s="3">
        <v>0</v>
      </c>
    </row>
    <row r="177" spans="1:39" x14ac:dyDescent="0.25">
      <c r="A177">
        <v>175</v>
      </c>
      <c r="B177" s="3">
        <v>0</v>
      </c>
      <c r="C177">
        <f t="shared" ca="1" si="60"/>
        <v>1</v>
      </c>
      <c r="D177" s="3">
        <v>0</v>
      </c>
      <c r="E177">
        <f t="shared" ca="1" si="61"/>
        <v>105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ca="1" si="62"/>
        <v>15.11</v>
      </c>
      <c r="R177">
        <f t="shared" ca="1" si="63"/>
        <v>8.6</v>
      </c>
      <c r="S177">
        <f t="shared" ca="1" si="64"/>
        <v>11.77</v>
      </c>
      <c r="T177">
        <f t="shared" ca="1" si="65"/>
        <v>16.899999999999999</v>
      </c>
      <c r="U177">
        <f t="shared" ca="1" si="66"/>
        <v>73.2</v>
      </c>
      <c r="V177">
        <f t="shared" ca="1" si="67"/>
        <v>45.54</v>
      </c>
      <c r="W177">
        <f t="shared" ca="1" si="68"/>
        <v>0.1</v>
      </c>
      <c r="X177">
        <f t="shared" ca="1" si="69"/>
        <v>0.72</v>
      </c>
      <c r="Y177">
        <f t="shared" ca="1" si="70"/>
        <v>14.7</v>
      </c>
      <c r="Z177">
        <f t="shared" ca="1" si="71"/>
        <v>12.27</v>
      </c>
      <c r="AA177">
        <f t="shared" ca="1" si="72"/>
        <v>280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>
        <f t="shared" ca="1" si="73"/>
        <v>3.01</v>
      </c>
      <c r="AL177">
        <f t="shared" ca="1" si="74"/>
        <v>0.62</v>
      </c>
      <c r="AM177" s="3">
        <v>0</v>
      </c>
    </row>
    <row r="178" spans="1:39" x14ac:dyDescent="0.25">
      <c r="A178">
        <v>176</v>
      </c>
      <c r="B178" s="3">
        <v>0</v>
      </c>
      <c r="C178">
        <f t="shared" ca="1" si="60"/>
        <v>4</v>
      </c>
      <c r="D178" s="3">
        <v>0</v>
      </c>
      <c r="E178">
        <f t="shared" ca="1" si="61"/>
        <v>114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ca="1" si="62"/>
        <v>17.329999999999998</v>
      </c>
      <c r="R178">
        <f t="shared" ca="1" si="63"/>
        <v>8.24</v>
      </c>
      <c r="S178">
        <f t="shared" ca="1" si="64"/>
        <v>10.82</v>
      </c>
      <c r="T178">
        <f t="shared" ca="1" si="65"/>
        <v>14.9</v>
      </c>
      <c r="U178">
        <f t="shared" ca="1" si="66"/>
        <v>74.31</v>
      </c>
      <c r="V178">
        <f t="shared" ca="1" si="67"/>
        <v>41.38</v>
      </c>
      <c r="W178">
        <f t="shared" ca="1" si="68"/>
        <v>0.03</v>
      </c>
      <c r="X178">
        <f t="shared" ca="1" si="69"/>
        <v>0.49</v>
      </c>
      <c r="Y178">
        <f t="shared" ca="1" si="70"/>
        <v>15.3</v>
      </c>
      <c r="Z178">
        <f t="shared" ca="1" si="71"/>
        <v>13.31</v>
      </c>
      <c r="AA178">
        <f t="shared" ca="1" si="72"/>
        <v>206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>
        <f t="shared" ca="1" si="73"/>
        <v>2.92</v>
      </c>
      <c r="AL178">
        <f t="shared" ca="1" si="74"/>
        <v>0.05</v>
      </c>
      <c r="AM178" s="3">
        <v>0</v>
      </c>
    </row>
    <row r="179" spans="1:39" x14ac:dyDescent="0.25">
      <c r="A179">
        <v>177</v>
      </c>
      <c r="B179" s="3">
        <v>0</v>
      </c>
      <c r="C179">
        <f t="shared" ca="1" si="60"/>
        <v>6</v>
      </c>
      <c r="D179" s="3">
        <v>0</v>
      </c>
      <c r="E179">
        <f t="shared" ca="1" si="61"/>
        <v>101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ca="1" si="62"/>
        <v>11.09</v>
      </c>
      <c r="R179">
        <f t="shared" ca="1" si="63"/>
        <v>7.91</v>
      </c>
      <c r="S179">
        <f t="shared" ca="1" si="64"/>
        <v>11.54</v>
      </c>
      <c r="T179">
        <f t="shared" ca="1" si="65"/>
        <v>11.1</v>
      </c>
      <c r="U179">
        <f t="shared" ca="1" si="66"/>
        <v>74.58</v>
      </c>
      <c r="V179">
        <f t="shared" ca="1" si="67"/>
        <v>42.74</v>
      </c>
      <c r="W179">
        <f t="shared" ca="1" si="68"/>
        <v>0.21</v>
      </c>
      <c r="X179">
        <f t="shared" ca="1" si="69"/>
        <v>0.79</v>
      </c>
      <c r="Y179">
        <f t="shared" ca="1" si="70"/>
        <v>10.4</v>
      </c>
      <c r="Z179">
        <f t="shared" ca="1" si="71"/>
        <v>11.73</v>
      </c>
      <c r="AA179">
        <f t="shared" ca="1" si="72"/>
        <v>227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>
        <f t="shared" ca="1" si="73"/>
        <v>2.21</v>
      </c>
      <c r="AL179">
        <f t="shared" ca="1" si="74"/>
        <v>0.69</v>
      </c>
      <c r="AM179" s="3">
        <v>0</v>
      </c>
    </row>
    <row r="180" spans="1:39" x14ac:dyDescent="0.25">
      <c r="A180">
        <v>178</v>
      </c>
      <c r="B180" s="3">
        <v>0</v>
      </c>
      <c r="C180">
        <f t="shared" ca="1" si="60"/>
        <v>7</v>
      </c>
      <c r="D180" s="3">
        <v>0</v>
      </c>
      <c r="E180">
        <f t="shared" ca="1" si="61"/>
        <v>107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ca="1" si="62"/>
        <v>16.68</v>
      </c>
      <c r="R180">
        <f t="shared" ca="1" si="63"/>
        <v>8.15</v>
      </c>
      <c r="S180">
        <f t="shared" ca="1" si="64"/>
        <v>11.94</v>
      </c>
      <c r="T180">
        <f t="shared" ca="1" si="65"/>
        <v>12</v>
      </c>
      <c r="U180">
        <f t="shared" ca="1" si="66"/>
        <v>76.55</v>
      </c>
      <c r="V180">
        <f t="shared" ca="1" si="67"/>
        <v>41.4</v>
      </c>
      <c r="W180">
        <f t="shared" ca="1" si="68"/>
        <v>0.11</v>
      </c>
      <c r="X180">
        <f t="shared" ca="1" si="69"/>
        <v>0.39</v>
      </c>
      <c r="Y180">
        <f t="shared" ca="1" si="70"/>
        <v>18</v>
      </c>
      <c r="Z180">
        <f t="shared" ca="1" si="71"/>
        <v>14.91</v>
      </c>
      <c r="AA180">
        <f t="shared" ca="1" si="72"/>
        <v>246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>
        <f t="shared" ca="1" si="73"/>
        <v>3.01</v>
      </c>
      <c r="AL180">
        <f t="shared" ca="1" si="74"/>
        <v>0.19</v>
      </c>
      <c r="AM180" s="3">
        <v>0</v>
      </c>
    </row>
    <row r="181" spans="1:39" x14ac:dyDescent="0.25">
      <c r="A181">
        <v>179</v>
      </c>
      <c r="B181" s="3">
        <v>0</v>
      </c>
      <c r="C181">
        <f t="shared" ca="1" si="60"/>
        <v>6</v>
      </c>
      <c r="D181" s="3">
        <v>0</v>
      </c>
      <c r="E181">
        <f t="shared" ca="1" si="61"/>
        <v>117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ca="1" si="62"/>
        <v>15.34</v>
      </c>
      <c r="R181">
        <f t="shared" ca="1" si="63"/>
        <v>8.23</v>
      </c>
      <c r="S181">
        <f t="shared" ca="1" si="64"/>
        <v>10.18</v>
      </c>
      <c r="T181">
        <f t="shared" ca="1" si="65"/>
        <v>20.5</v>
      </c>
      <c r="U181">
        <f t="shared" ca="1" si="66"/>
        <v>75.86</v>
      </c>
      <c r="V181">
        <f t="shared" ca="1" si="67"/>
        <v>39.6</v>
      </c>
      <c r="W181">
        <f t="shared" ca="1" si="68"/>
        <v>7.0000000000000007E-2</v>
      </c>
      <c r="X181">
        <f t="shared" ca="1" si="69"/>
        <v>0.56999999999999995</v>
      </c>
      <c r="Y181">
        <f t="shared" ca="1" si="70"/>
        <v>11.9</v>
      </c>
      <c r="Z181">
        <f t="shared" ca="1" si="71"/>
        <v>10.210000000000001</v>
      </c>
      <c r="AA181">
        <f t="shared" ca="1" si="72"/>
        <v>230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>
        <f t="shared" ca="1" si="73"/>
        <v>1.67</v>
      </c>
      <c r="AL181">
        <f t="shared" ca="1" si="74"/>
        <v>0.37</v>
      </c>
      <c r="AM181" s="3">
        <v>0</v>
      </c>
    </row>
    <row r="182" spans="1:39" x14ac:dyDescent="0.25">
      <c r="A182">
        <v>180</v>
      </c>
      <c r="B182" s="3">
        <v>0</v>
      </c>
      <c r="C182">
        <f t="shared" ca="1" si="60"/>
        <v>3</v>
      </c>
      <c r="D182" s="3">
        <v>0</v>
      </c>
      <c r="E182">
        <f t="shared" ca="1" si="61"/>
        <v>103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ca="1" si="62"/>
        <v>13.43</v>
      </c>
      <c r="R182">
        <f t="shared" ca="1" si="63"/>
        <v>8.2100000000000009</v>
      </c>
      <c r="S182">
        <f t="shared" ca="1" si="64"/>
        <v>11.62</v>
      </c>
      <c r="T182">
        <f t="shared" ca="1" si="65"/>
        <v>10.3</v>
      </c>
      <c r="U182">
        <f t="shared" ca="1" si="66"/>
        <v>71.12</v>
      </c>
      <c r="V182">
        <f t="shared" ca="1" si="67"/>
        <v>40.89</v>
      </c>
      <c r="W182">
        <f t="shared" ca="1" si="68"/>
        <v>0.25</v>
      </c>
      <c r="X182">
        <f t="shared" ca="1" si="69"/>
        <v>0.21</v>
      </c>
      <c r="Y182">
        <f t="shared" ca="1" si="70"/>
        <v>19.8</v>
      </c>
      <c r="Z182">
        <f t="shared" ca="1" si="71"/>
        <v>11.52</v>
      </c>
      <c r="AA182">
        <f t="shared" ca="1" si="72"/>
        <v>262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>
        <f t="shared" ca="1" si="73"/>
        <v>2.39</v>
      </c>
      <c r="AL182">
        <f t="shared" ca="1" si="74"/>
        <v>0.31</v>
      </c>
      <c r="AM182" s="3">
        <v>0</v>
      </c>
    </row>
    <row r="183" spans="1:39" x14ac:dyDescent="0.25">
      <c r="A183">
        <v>181</v>
      </c>
      <c r="B183" s="3">
        <v>0</v>
      </c>
      <c r="C183">
        <f t="shared" ca="1" si="60"/>
        <v>10</v>
      </c>
      <c r="D183" s="3">
        <v>0</v>
      </c>
      <c r="E183">
        <f t="shared" ca="1" si="61"/>
        <v>114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ca="1" si="62"/>
        <v>18.54</v>
      </c>
      <c r="R183">
        <f t="shared" ca="1" si="63"/>
        <v>9.16</v>
      </c>
      <c r="S183">
        <f t="shared" ca="1" si="64"/>
        <v>11.95</v>
      </c>
      <c r="T183">
        <f t="shared" ca="1" si="65"/>
        <v>13.3</v>
      </c>
      <c r="U183">
        <f t="shared" ca="1" si="66"/>
        <v>77.569999999999993</v>
      </c>
      <c r="V183">
        <f t="shared" ca="1" si="67"/>
        <v>44.08</v>
      </c>
      <c r="W183">
        <f t="shared" ca="1" si="68"/>
        <v>0.05</v>
      </c>
      <c r="X183">
        <f t="shared" ca="1" si="69"/>
        <v>0.73</v>
      </c>
      <c r="Y183">
        <f t="shared" ca="1" si="70"/>
        <v>12.9</v>
      </c>
      <c r="Z183">
        <f t="shared" ca="1" si="71"/>
        <v>10.28</v>
      </c>
      <c r="AA183">
        <f t="shared" ca="1" si="72"/>
        <v>277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>
        <f t="shared" ca="1" si="73"/>
        <v>1.52</v>
      </c>
      <c r="AL183">
        <f t="shared" ca="1" si="74"/>
        <v>0.18</v>
      </c>
      <c r="AM183" s="3">
        <v>0</v>
      </c>
    </row>
    <row r="184" spans="1:39" x14ac:dyDescent="0.25">
      <c r="A184">
        <v>182</v>
      </c>
      <c r="B184" s="3">
        <v>0</v>
      </c>
      <c r="C184">
        <f t="shared" ca="1" si="60"/>
        <v>4</v>
      </c>
      <c r="D184" s="3">
        <v>0</v>
      </c>
      <c r="E184">
        <f t="shared" ca="1" si="61"/>
        <v>118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ca="1" si="62"/>
        <v>16.47</v>
      </c>
      <c r="R184">
        <f t="shared" ca="1" si="63"/>
        <v>8.93</v>
      </c>
      <c r="S184">
        <f t="shared" ca="1" si="64"/>
        <v>11.73</v>
      </c>
      <c r="T184">
        <f t="shared" ca="1" si="65"/>
        <v>12.9</v>
      </c>
      <c r="U184">
        <f t="shared" ca="1" si="66"/>
        <v>79.87</v>
      </c>
      <c r="V184">
        <f t="shared" ca="1" si="67"/>
        <v>45.6</v>
      </c>
      <c r="W184">
        <f t="shared" ca="1" si="68"/>
        <v>7.0000000000000007E-2</v>
      </c>
      <c r="X184">
        <f t="shared" ca="1" si="69"/>
        <v>0.54</v>
      </c>
      <c r="Y184">
        <f t="shared" ca="1" si="70"/>
        <v>12.4</v>
      </c>
      <c r="Z184">
        <f t="shared" ca="1" si="71"/>
        <v>12.82</v>
      </c>
      <c r="AA184">
        <f t="shared" ca="1" si="72"/>
        <v>218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>
        <f t="shared" ca="1" si="73"/>
        <v>3.07</v>
      </c>
      <c r="AL184">
        <f t="shared" ca="1" si="74"/>
        <v>0.84</v>
      </c>
      <c r="AM184" s="3">
        <v>0</v>
      </c>
    </row>
    <row r="185" spans="1:39" x14ac:dyDescent="0.25">
      <c r="A185">
        <v>183</v>
      </c>
      <c r="B185" s="3">
        <v>0</v>
      </c>
      <c r="C185">
        <f t="shared" ca="1" si="60"/>
        <v>2</v>
      </c>
      <c r="D185" s="3">
        <v>0</v>
      </c>
      <c r="E185">
        <f t="shared" ca="1" si="61"/>
        <v>117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ca="1" si="62"/>
        <v>11.52</v>
      </c>
      <c r="R185">
        <f t="shared" ca="1" si="63"/>
        <v>7.83</v>
      </c>
      <c r="S185">
        <f t="shared" ca="1" si="64"/>
        <v>11.27</v>
      </c>
      <c r="T185">
        <f t="shared" ca="1" si="65"/>
        <v>12.2</v>
      </c>
      <c r="U185">
        <f t="shared" ca="1" si="66"/>
        <v>79.98</v>
      </c>
      <c r="V185">
        <f t="shared" ca="1" si="67"/>
        <v>38.340000000000003</v>
      </c>
      <c r="W185">
        <f t="shared" ca="1" si="68"/>
        <v>0.18</v>
      </c>
      <c r="X185">
        <f t="shared" ca="1" si="69"/>
        <v>0.42</v>
      </c>
      <c r="Y185">
        <f t="shared" ca="1" si="70"/>
        <v>18.399999999999999</v>
      </c>
      <c r="Z185">
        <f t="shared" ca="1" si="71"/>
        <v>13.95</v>
      </c>
      <c r="AA185">
        <f t="shared" ca="1" si="72"/>
        <v>235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>
        <f t="shared" ca="1" si="73"/>
        <v>1.83</v>
      </c>
      <c r="AL185">
        <f t="shared" ca="1" si="74"/>
        <v>0.35</v>
      </c>
      <c r="AM185" s="3">
        <v>0</v>
      </c>
    </row>
    <row r="186" spans="1:39" x14ac:dyDescent="0.25">
      <c r="A186">
        <v>184</v>
      </c>
      <c r="B186" s="3">
        <v>0</v>
      </c>
      <c r="C186">
        <f t="shared" ca="1" si="60"/>
        <v>10</v>
      </c>
      <c r="D186" s="3">
        <v>0</v>
      </c>
      <c r="E186">
        <f t="shared" ca="1" si="61"/>
        <v>117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ca="1" si="62"/>
        <v>19.28</v>
      </c>
      <c r="R186">
        <f t="shared" ca="1" si="63"/>
        <v>8.98</v>
      </c>
      <c r="S186">
        <f t="shared" ca="1" si="64"/>
        <v>11.23</v>
      </c>
      <c r="T186">
        <f t="shared" ca="1" si="65"/>
        <v>20.100000000000001</v>
      </c>
      <c r="U186">
        <f t="shared" ca="1" si="66"/>
        <v>78.19</v>
      </c>
      <c r="V186">
        <f t="shared" ca="1" si="67"/>
        <v>36.72</v>
      </c>
      <c r="W186">
        <f t="shared" ca="1" si="68"/>
        <v>0.06</v>
      </c>
      <c r="X186">
        <f t="shared" ca="1" si="69"/>
        <v>0.53</v>
      </c>
      <c r="Y186">
        <f t="shared" ca="1" si="70"/>
        <v>18.7</v>
      </c>
      <c r="Z186">
        <f t="shared" ca="1" si="71"/>
        <v>14.37</v>
      </c>
      <c r="AA186">
        <f t="shared" ca="1" si="72"/>
        <v>267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>
        <f t="shared" ca="1" si="73"/>
        <v>3.15</v>
      </c>
      <c r="AL186">
        <f t="shared" ca="1" si="74"/>
        <v>0.66</v>
      </c>
      <c r="AM186" s="3">
        <v>0</v>
      </c>
    </row>
    <row r="187" spans="1:39" x14ac:dyDescent="0.25">
      <c r="A187">
        <v>185</v>
      </c>
      <c r="B187">
        <v>1</v>
      </c>
      <c r="C187">
        <f t="shared" ref="C187:C221" ca="1" si="75">RANDBETWEEN(45,65)</f>
        <v>52</v>
      </c>
      <c r="D187">
        <v>0</v>
      </c>
      <c r="E187">
        <f t="shared" ref="E187:E221" ca="1" si="76">RANDBETWEEN(89,98)</f>
        <v>90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f t="shared" ref="Q187:Q221" ca="1" si="77">RANDBETWEEN(70,80)/10</f>
        <v>7.1</v>
      </c>
      <c r="R187">
        <f t="shared" ref="R187:R221" ca="1" si="78">RANDBETWEEN(150,210)/100</f>
        <v>1.6</v>
      </c>
      <c r="S187">
        <f t="shared" ref="S187:S221" ca="1" si="79">RANDBETWEEN(205, 220)</f>
        <v>206</v>
      </c>
      <c r="T187">
        <f t="shared" ref="T187:T221" ca="1" si="80">RANDBETWEEN(5, 200)/10</f>
        <v>13.9</v>
      </c>
      <c r="U187">
        <f t="shared" ref="U187:U221" ca="1" si="81">RANDBETWEEN(75, 90)</f>
        <v>78</v>
      </c>
      <c r="V187">
        <f t="shared" ref="V187:V221" ca="1" si="82">RANDBETWEEN(145, 160)/10</f>
        <v>14.9</v>
      </c>
      <c r="W187">
        <f t="shared" ref="W187:W221" ca="1" si="83">RANDBETWEEN(19, 30)/100</f>
        <v>0.24</v>
      </c>
      <c r="X187">
        <f t="shared" ref="X187:X221" ca="1" si="84">RANDBETWEEN(88, 95)/100</f>
        <v>0.93</v>
      </c>
      <c r="Y187">
        <f t="shared" ref="Y187:Y221" ca="1" si="85">RANDBETWEEN(430, 450)/100</f>
        <v>4.33</v>
      </c>
      <c r="Z187">
        <f t="shared" ref="Z187:Z221" ca="1" si="86">RANDBETWEEN(100, 130)/100</f>
        <v>1.06</v>
      </c>
      <c r="AA187">
        <f t="shared" ref="AA187:AA221" ca="1" si="87">RANDBETWEEN(145, 165)</f>
        <v>147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f t="shared" ref="AK187:AK221" ca="1" si="88">RANDBETWEEN(400, 500)/100</f>
        <v>4.3600000000000003</v>
      </c>
      <c r="AL187">
        <f t="shared" ref="AL187:AL221" ca="1" si="89">RANDBETWEEN(400,500)/100</f>
        <v>4.1500000000000004</v>
      </c>
      <c r="AM187">
        <v>1</v>
      </c>
    </row>
    <row r="188" spans="1:39" x14ac:dyDescent="0.25">
      <c r="A188">
        <v>186</v>
      </c>
      <c r="B188">
        <v>1</v>
      </c>
      <c r="C188">
        <f t="shared" ca="1" si="75"/>
        <v>45</v>
      </c>
      <c r="D188">
        <v>0</v>
      </c>
      <c r="E188">
        <f t="shared" ca="1" si="76"/>
        <v>91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f t="shared" ca="1" si="77"/>
        <v>7.6</v>
      </c>
      <c r="R188">
        <f t="shared" ca="1" si="78"/>
        <v>1.63</v>
      </c>
      <c r="S188">
        <f t="shared" ca="1" si="79"/>
        <v>211</v>
      </c>
      <c r="T188">
        <f t="shared" ca="1" si="80"/>
        <v>2.4</v>
      </c>
      <c r="U188">
        <f t="shared" ca="1" si="81"/>
        <v>83</v>
      </c>
      <c r="V188">
        <f t="shared" ca="1" si="82"/>
        <v>15.2</v>
      </c>
      <c r="W188">
        <f t="shared" ca="1" si="83"/>
        <v>0.2</v>
      </c>
      <c r="X188">
        <f t="shared" ca="1" si="84"/>
        <v>0.92</v>
      </c>
      <c r="Y188">
        <f t="shared" ca="1" si="85"/>
        <v>4.34</v>
      </c>
      <c r="Z188">
        <f t="shared" ca="1" si="86"/>
        <v>1.26</v>
      </c>
      <c r="AA188">
        <f t="shared" ca="1" si="87"/>
        <v>161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f t="shared" ca="1" si="88"/>
        <v>4.63</v>
      </c>
      <c r="AL188">
        <f t="shared" ca="1" si="89"/>
        <v>4.93</v>
      </c>
      <c r="AM188">
        <v>1</v>
      </c>
    </row>
    <row r="189" spans="1:39" x14ac:dyDescent="0.25">
      <c r="A189">
        <v>187</v>
      </c>
      <c r="B189">
        <v>1</v>
      </c>
      <c r="C189">
        <f t="shared" ca="1" si="75"/>
        <v>58</v>
      </c>
      <c r="D189">
        <v>0</v>
      </c>
      <c r="E189">
        <f t="shared" ca="1" si="76"/>
        <v>90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f t="shared" ca="1" si="77"/>
        <v>7.2</v>
      </c>
      <c r="R189">
        <f t="shared" ca="1" si="78"/>
        <v>1.67</v>
      </c>
      <c r="S189">
        <f t="shared" ca="1" si="79"/>
        <v>208</v>
      </c>
      <c r="T189">
        <f t="shared" ca="1" si="80"/>
        <v>2.7</v>
      </c>
      <c r="U189">
        <f t="shared" ca="1" si="81"/>
        <v>81</v>
      </c>
      <c r="V189">
        <f t="shared" ca="1" si="82"/>
        <v>14.7</v>
      </c>
      <c r="W189">
        <f t="shared" ca="1" si="83"/>
        <v>0.24</v>
      </c>
      <c r="X189">
        <f t="shared" ca="1" si="84"/>
        <v>0.91</v>
      </c>
      <c r="Y189">
        <f t="shared" ca="1" si="85"/>
        <v>4.3600000000000003</v>
      </c>
      <c r="Z189">
        <f t="shared" ca="1" si="86"/>
        <v>1.01</v>
      </c>
      <c r="AA189">
        <f t="shared" ca="1" si="87"/>
        <v>163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f t="shared" ca="1" si="88"/>
        <v>4.79</v>
      </c>
      <c r="AL189">
        <f t="shared" ca="1" si="89"/>
        <v>4.34</v>
      </c>
      <c r="AM189">
        <v>1</v>
      </c>
    </row>
    <row r="190" spans="1:39" x14ac:dyDescent="0.25">
      <c r="A190">
        <v>188</v>
      </c>
      <c r="B190">
        <v>1</v>
      </c>
      <c r="C190">
        <f t="shared" ca="1" si="75"/>
        <v>53</v>
      </c>
      <c r="D190">
        <v>0</v>
      </c>
      <c r="E190">
        <f t="shared" ca="1" si="76"/>
        <v>95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f t="shared" ca="1" si="77"/>
        <v>7.9</v>
      </c>
      <c r="R190">
        <f t="shared" ca="1" si="78"/>
        <v>1.96</v>
      </c>
      <c r="S190">
        <f t="shared" ca="1" si="79"/>
        <v>212</v>
      </c>
      <c r="T190">
        <f t="shared" ca="1" si="80"/>
        <v>12.6</v>
      </c>
      <c r="U190">
        <f t="shared" ca="1" si="81"/>
        <v>78</v>
      </c>
      <c r="V190">
        <f t="shared" ca="1" si="82"/>
        <v>15</v>
      </c>
      <c r="W190">
        <f t="shared" ca="1" si="83"/>
        <v>0.21</v>
      </c>
      <c r="X190">
        <f t="shared" ca="1" si="84"/>
        <v>0.89</v>
      </c>
      <c r="Y190">
        <f t="shared" ca="1" si="85"/>
        <v>4.4400000000000004</v>
      </c>
      <c r="Z190">
        <f t="shared" ca="1" si="86"/>
        <v>1</v>
      </c>
      <c r="AA190">
        <f t="shared" ca="1" si="87"/>
        <v>165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f t="shared" ca="1" si="88"/>
        <v>4.34</v>
      </c>
      <c r="AL190">
        <f t="shared" ca="1" si="89"/>
        <v>4.0199999999999996</v>
      </c>
      <c r="AM190">
        <v>1</v>
      </c>
    </row>
    <row r="191" spans="1:39" x14ac:dyDescent="0.25">
      <c r="A191">
        <v>189</v>
      </c>
      <c r="B191">
        <v>1</v>
      </c>
      <c r="C191">
        <f t="shared" ca="1" si="75"/>
        <v>60</v>
      </c>
      <c r="D191">
        <v>0</v>
      </c>
      <c r="E191">
        <f t="shared" ca="1" si="76"/>
        <v>94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f t="shared" ca="1" si="77"/>
        <v>7.7</v>
      </c>
      <c r="R191">
        <f t="shared" ca="1" si="78"/>
        <v>1.72</v>
      </c>
      <c r="S191">
        <f t="shared" ca="1" si="79"/>
        <v>206</v>
      </c>
      <c r="T191">
        <f t="shared" ca="1" si="80"/>
        <v>10.5</v>
      </c>
      <c r="U191">
        <f t="shared" ca="1" si="81"/>
        <v>87</v>
      </c>
      <c r="V191">
        <f t="shared" ca="1" si="82"/>
        <v>15.4</v>
      </c>
      <c r="W191">
        <f t="shared" ca="1" si="83"/>
        <v>0.25</v>
      </c>
      <c r="X191">
        <f t="shared" ca="1" si="84"/>
        <v>0.92</v>
      </c>
      <c r="Y191">
        <f t="shared" ca="1" si="85"/>
        <v>4.3499999999999996</v>
      </c>
      <c r="Z191">
        <f t="shared" ca="1" si="86"/>
        <v>1.1499999999999999</v>
      </c>
      <c r="AA191">
        <f t="shared" ca="1" si="87"/>
        <v>160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f t="shared" ca="1" si="88"/>
        <v>4.6399999999999997</v>
      </c>
      <c r="AL191">
        <f t="shared" ca="1" si="89"/>
        <v>4.3</v>
      </c>
      <c r="AM191">
        <v>1</v>
      </c>
    </row>
    <row r="192" spans="1:39" x14ac:dyDescent="0.25">
      <c r="A192">
        <v>190</v>
      </c>
      <c r="B192">
        <v>1</v>
      </c>
      <c r="C192">
        <f t="shared" ca="1" si="75"/>
        <v>64</v>
      </c>
      <c r="D192">
        <v>0</v>
      </c>
      <c r="E192">
        <f t="shared" ca="1" si="76"/>
        <v>91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f t="shared" ca="1" si="77"/>
        <v>7.1</v>
      </c>
      <c r="R192">
        <f t="shared" ca="1" si="78"/>
        <v>1.62</v>
      </c>
      <c r="S192">
        <f t="shared" ca="1" si="79"/>
        <v>209</v>
      </c>
      <c r="T192">
        <f t="shared" ca="1" si="80"/>
        <v>11.6</v>
      </c>
      <c r="U192">
        <f t="shared" ca="1" si="81"/>
        <v>76</v>
      </c>
      <c r="V192">
        <f t="shared" ca="1" si="82"/>
        <v>15.6</v>
      </c>
      <c r="W192">
        <f t="shared" ca="1" si="83"/>
        <v>0.19</v>
      </c>
      <c r="X192">
        <f t="shared" ca="1" si="84"/>
        <v>0.95</v>
      </c>
      <c r="Y192">
        <f t="shared" ca="1" si="85"/>
        <v>4.41</v>
      </c>
      <c r="Z192">
        <f t="shared" ca="1" si="86"/>
        <v>1.24</v>
      </c>
      <c r="AA192">
        <f t="shared" ca="1" si="87"/>
        <v>159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f t="shared" ca="1" si="88"/>
        <v>4.87</v>
      </c>
      <c r="AL192">
        <f t="shared" ca="1" si="89"/>
        <v>4.67</v>
      </c>
      <c r="AM192">
        <v>1</v>
      </c>
    </row>
    <row r="193" spans="1:39" x14ac:dyDescent="0.25">
      <c r="A193">
        <v>191</v>
      </c>
      <c r="B193">
        <v>1</v>
      </c>
      <c r="C193">
        <f t="shared" ca="1" si="75"/>
        <v>48</v>
      </c>
      <c r="D193">
        <v>0</v>
      </c>
      <c r="E193">
        <f t="shared" ca="1" si="76"/>
        <v>93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f t="shared" ca="1" si="77"/>
        <v>7</v>
      </c>
      <c r="R193">
        <f t="shared" ca="1" si="78"/>
        <v>1.71</v>
      </c>
      <c r="S193">
        <f t="shared" ca="1" si="79"/>
        <v>207</v>
      </c>
      <c r="T193">
        <f t="shared" ca="1" si="80"/>
        <v>16.600000000000001</v>
      </c>
      <c r="U193">
        <f t="shared" ca="1" si="81"/>
        <v>76</v>
      </c>
      <c r="V193">
        <f t="shared" ca="1" si="82"/>
        <v>15.6</v>
      </c>
      <c r="W193">
        <f t="shared" ca="1" si="83"/>
        <v>0.26</v>
      </c>
      <c r="X193">
        <f t="shared" ca="1" si="84"/>
        <v>0.95</v>
      </c>
      <c r="Y193">
        <f t="shared" ca="1" si="85"/>
        <v>4.32</v>
      </c>
      <c r="Z193">
        <f t="shared" ca="1" si="86"/>
        <v>1.17</v>
      </c>
      <c r="AA193">
        <f t="shared" ca="1" si="87"/>
        <v>155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f t="shared" ca="1" si="88"/>
        <v>4.76</v>
      </c>
      <c r="AL193">
        <f t="shared" ca="1" si="89"/>
        <v>4.21</v>
      </c>
      <c r="AM193">
        <v>1</v>
      </c>
    </row>
    <row r="194" spans="1:39" x14ac:dyDescent="0.25">
      <c r="A194">
        <v>192</v>
      </c>
      <c r="B194">
        <v>1</v>
      </c>
      <c r="C194">
        <f t="shared" ca="1" si="75"/>
        <v>54</v>
      </c>
      <c r="D194">
        <v>0</v>
      </c>
      <c r="E194">
        <f t="shared" ca="1" si="76"/>
        <v>94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f t="shared" ca="1" si="77"/>
        <v>7.3</v>
      </c>
      <c r="R194">
        <f t="shared" ca="1" si="78"/>
        <v>1.73</v>
      </c>
      <c r="S194">
        <f t="shared" ca="1" si="79"/>
        <v>205</v>
      </c>
      <c r="T194">
        <f t="shared" ca="1" si="80"/>
        <v>1</v>
      </c>
      <c r="U194">
        <f t="shared" ca="1" si="81"/>
        <v>85</v>
      </c>
      <c r="V194">
        <f t="shared" ca="1" si="82"/>
        <v>15.6</v>
      </c>
      <c r="W194">
        <f t="shared" ca="1" si="83"/>
        <v>0.21</v>
      </c>
      <c r="X194">
        <f t="shared" ca="1" si="84"/>
        <v>0.93</v>
      </c>
      <c r="Y194">
        <f t="shared" ca="1" si="85"/>
        <v>4.3499999999999996</v>
      </c>
      <c r="Z194">
        <f t="shared" ca="1" si="86"/>
        <v>1.23</v>
      </c>
      <c r="AA194">
        <f t="shared" ca="1" si="87"/>
        <v>147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f t="shared" ca="1" si="88"/>
        <v>4.7</v>
      </c>
      <c r="AL194">
        <f t="shared" ca="1" si="89"/>
        <v>4.2300000000000004</v>
      </c>
      <c r="AM194">
        <v>1</v>
      </c>
    </row>
    <row r="195" spans="1:39" x14ac:dyDescent="0.25">
      <c r="A195">
        <v>193</v>
      </c>
      <c r="B195">
        <v>1</v>
      </c>
      <c r="C195">
        <f t="shared" ca="1" si="75"/>
        <v>61</v>
      </c>
      <c r="D195">
        <v>0</v>
      </c>
      <c r="E195">
        <f t="shared" ca="1" si="76"/>
        <v>98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f t="shared" ca="1" si="77"/>
        <v>7</v>
      </c>
      <c r="R195">
        <f t="shared" ca="1" si="78"/>
        <v>1.66</v>
      </c>
      <c r="S195">
        <f t="shared" ca="1" si="79"/>
        <v>216</v>
      </c>
      <c r="T195">
        <f t="shared" ca="1" si="80"/>
        <v>3.4</v>
      </c>
      <c r="U195">
        <f t="shared" ca="1" si="81"/>
        <v>84</v>
      </c>
      <c r="V195">
        <f t="shared" ca="1" si="82"/>
        <v>15.1</v>
      </c>
      <c r="W195">
        <f t="shared" ca="1" si="83"/>
        <v>0.23</v>
      </c>
      <c r="X195">
        <f t="shared" ca="1" si="84"/>
        <v>0.95</v>
      </c>
      <c r="Y195">
        <f t="shared" ca="1" si="85"/>
        <v>4.3499999999999996</v>
      </c>
      <c r="Z195">
        <f t="shared" ca="1" si="86"/>
        <v>1.23</v>
      </c>
      <c r="AA195">
        <f t="shared" ca="1" si="87"/>
        <v>155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f t="shared" ca="1" si="88"/>
        <v>4.0199999999999996</v>
      </c>
      <c r="AL195">
        <f t="shared" ca="1" si="89"/>
        <v>4.75</v>
      </c>
      <c r="AM195">
        <v>1</v>
      </c>
    </row>
    <row r="196" spans="1:39" x14ac:dyDescent="0.25">
      <c r="A196">
        <v>194</v>
      </c>
      <c r="B196">
        <v>1</v>
      </c>
      <c r="C196">
        <f t="shared" ca="1" si="75"/>
        <v>58</v>
      </c>
      <c r="D196">
        <v>0</v>
      </c>
      <c r="E196">
        <f t="shared" ca="1" si="76"/>
        <v>93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f t="shared" ca="1" si="77"/>
        <v>7.6</v>
      </c>
      <c r="R196">
        <f t="shared" ca="1" si="78"/>
        <v>2.02</v>
      </c>
      <c r="S196">
        <f t="shared" ca="1" si="79"/>
        <v>213</v>
      </c>
      <c r="T196">
        <f t="shared" ca="1" si="80"/>
        <v>8.8000000000000007</v>
      </c>
      <c r="U196">
        <f t="shared" ca="1" si="81"/>
        <v>86</v>
      </c>
      <c r="V196">
        <f t="shared" ca="1" si="82"/>
        <v>15.2</v>
      </c>
      <c r="W196">
        <f t="shared" ca="1" si="83"/>
        <v>0.19</v>
      </c>
      <c r="X196">
        <f t="shared" ca="1" si="84"/>
        <v>0.89</v>
      </c>
      <c r="Y196">
        <f t="shared" ca="1" si="85"/>
        <v>4.47</v>
      </c>
      <c r="Z196">
        <f t="shared" ca="1" si="86"/>
        <v>1.18</v>
      </c>
      <c r="AA196">
        <f t="shared" ca="1" si="87"/>
        <v>162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f t="shared" ca="1" si="88"/>
        <v>4.68</v>
      </c>
      <c r="AL196">
        <f t="shared" ca="1" si="89"/>
        <v>4.0999999999999996</v>
      </c>
      <c r="AM196">
        <v>1</v>
      </c>
    </row>
    <row r="197" spans="1:39" x14ac:dyDescent="0.25">
      <c r="A197">
        <v>195</v>
      </c>
      <c r="B197">
        <v>1</v>
      </c>
      <c r="C197">
        <f t="shared" ca="1" si="75"/>
        <v>58</v>
      </c>
      <c r="D197">
        <v>0</v>
      </c>
      <c r="E197">
        <f t="shared" ca="1" si="76"/>
        <v>96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f t="shared" ca="1" si="77"/>
        <v>7.3</v>
      </c>
      <c r="R197">
        <f t="shared" ca="1" si="78"/>
        <v>1.65</v>
      </c>
      <c r="S197">
        <f t="shared" ca="1" si="79"/>
        <v>215</v>
      </c>
      <c r="T197">
        <f t="shared" ca="1" si="80"/>
        <v>18.5</v>
      </c>
      <c r="U197">
        <f t="shared" ca="1" si="81"/>
        <v>86</v>
      </c>
      <c r="V197">
        <f t="shared" ca="1" si="82"/>
        <v>15.1</v>
      </c>
      <c r="W197">
        <f t="shared" ca="1" si="83"/>
        <v>0.22</v>
      </c>
      <c r="X197">
        <f t="shared" ca="1" si="84"/>
        <v>0.88</v>
      </c>
      <c r="Y197">
        <f t="shared" ca="1" si="85"/>
        <v>4.43</v>
      </c>
      <c r="Z197">
        <f t="shared" ca="1" si="86"/>
        <v>1.21</v>
      </c>
      <c r="AA197">
        <f t="shared" ca="1" si="87"/>
        <v>154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f t="shared" ca="1" si="88"/>
        <v>4.6500000000000004</v>
      </c>
      <c r="AL197">
        <f t="shared" ca="1" si="89"/>
        <v>4.21</v>
      </c>
      <c r="AM197">
        <v>1</v>
      </c>
    </row>
    <row r="198" spans="1:39" x14ac:dyDescent="0.25">
      <c r="A198">
        <v>196</v>
      </c>
      <c r="B198">
        <v>1</v>
      </c>
      <c r="C198">
        <f t="shared" ca="1" si="75"/>
        <v>54</v>
      </c>
      <c r="D198">
        <v>0</v>
      </c>
      <c r="E198">
        <f t="shared" ca="1" si="76"/>
        <v>89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f t="shared" ca="1" si="77"/>
        <v>7.7</v>
      </c>
      <c r="R198">
        <f t="shared" ca="1" si="78"/>
        <v>1.85</v>
      </c>
      <c r="S198">
        <f t="shared" ca="1" si="79"/>
        <v>215</v>
      </c>
      <c r="T198">
        <f t="shared" ca="1" si="80"/>
        <v>11</v>
      </c>
      <c r="U198">
        <f t="shared" ca="1" si="81"/>
        <v>82</v>
      </c>
      <c r="V198">
        <f t="shared" ca="1" si="82"/>
        <v>15.5</v>
      </c>
      <c r="W198">
        <f t="shared" ca="1" si="83"/>
        <v>0.21</v>
      </c>
      <c r="X198">
        <f t="shared" ca="1" si="84"/>
        <v>0.89</v>
      </c>
      <c r="Y198">
        <f t="shared" ca="1" si="85"/>
        <v>4.3600000000000003</v>
      </c>
      <c r="Z198">
        <f t="shared" ca="1" si="86"/>
        <v>1.27</v>
      </c>
      <c r="AA198">
        <f t="shared" ca="1" si="87"/>
        <v>147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f t="shared" ca="1" si="88"/>
        <v>4.3600000000000003</v>
      </c>
      <c r="AL198">
        <f t="shared" ca="1" si="89"/>
        <v>4.55</v>
      </c>
      <c r="AM198">
        <v>1</v>
      </c>
    </row>
    <row r="199" spans="1:39" x14ac:dyDescent="0.25">
      <c r="A199">
        <v>197</v>
      </c>
      <c r="B199">
        <v>1</v>
      </c>
      <c r="C199">
        <f t="shared" ca="1" si="75"/>
        <v>65</v>
      </c>
      <c r="D199">
        <v>0</v>
      </c>
      <c r="E199">
        <f t="shared" ca="1" si="76"/>
        <v>91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f t="shared" ca="1" si="77"/>
        <v>7.6</v>
      </c>
      <c r="R199">
        <f t="shared" ca="1" si="78"/>
        <v>1.76</v>
      </c>
      <c r="S199">
        <f t="shared" ca="1" si="79"/>
        <v>211</v>
      </c>
      <c r="T199">
        <f t="shared" ca="1" si="80"/>
        <v>14</v>
      </c>
      <c r="U199">
        <f t="shared" ca="1" si="81"/>
        <v>82</v>
      </c>
      <c r="V199">
        <f t="shared" ca="1" si="82"/>
        <v>15.4</v>
      </c>
      <c r="W199">
        <f t="shared" ca="1" si="83"/>
        <v>0.3</v>
      </c>
      <c r="X199">
        <f t="shared" ca="1" si="84"/>
        <v>0.93</v>
      </c>
      <c r="Y199">
        <f t="shared" ca="1" si="85"/>
        <v>4.45</v>
      </c>
      <c r="Z199">
        <f t="shared" ca="1" si="86"/>
        <v>1.0900000000000001</v>
      </c>
      <c r="AA199">
        <f t="shared" ca="1" si="87"/>
        <v>162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f t="shared" ca="1" si="88"/>
        <v>4.84</v>
      </c>
      <c r="AL199">
        <f t="shared" ca="1" si="89"/>
        <v>4.25</v>
      </c>
      <c r="AM199">
        <v>1</v>
      </c>
    </row>
    <row r="200" spans="1:39" x14ac:dyDescent="0.25">
      <c r="A200">
        <v>198</v>
      </c>
      <c r="B200">
        <v>1</v>
      </c>
      <c r="C200">
        <f t="shared" ca="1" si="75"/>
        <v>58</v>
      </c>
      <c r="D200">
        <v>0</v>
      </c>
      <c r="E200">
        <f t="shared" ca="1" si="76"/>
        <v>95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f t="shared" ca="1" si="77"/>
        <v>7.3</v>
      </c>
      <c r="R200">
        <f t="shared" ca="1" si="78"/>
        <v>2.0099999999999998</v>
      </c>
      <c r="S200">
        <f t="shared" ca="1" si="79"/>
        <v>212</v>
      </c>
      <c r="T200">
        <f t="shared" ca="1" si="80"/>
        <v>19</v>
      </c>
      <c r="U200">
        <f t="shared" ca="1" si="81"/>
        <v>75</v>
      </c>
      <c r="V200">
        <f t="shared" ca="1" si="82"/>
        <v>15.6</v>
      </c>
      <c r="W200">
        <f t="shared" ca="1" si="83"/>
        <v>0.24</v>
      </c>
      <c r="X200">
        <f t="shared" ca="1" si="84"/>
        <v>0.88</v>
      </c>
      <c r="Y200">
        <f t="shared" ca="1" si="85"/>
        <v>4.49</v>
      </c>
      <c r="Z200">
        <f t="shared" ca="1" si="86"/>
        <v>1.02</v>
      </c>
      <c r="AA200">
        <f t="shared" ca="1" si="87"/>
        <v>161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f t="shared" ca="1" si="88"/>
        <v>4.21</v>
      </c>
      <c r="AL200">
        <f t="shared" ca="1" si="89"/>
        <v>4.04</v>
      </c>
      <c r="AM200">
        <v>1</v>
      </c>
    </row>
    <row r="201" spans="1:39" x14ac:dyDescent="0.25">
      <c r="A201">
        <v>199</v>
      </c>
      <c r="B201">
        <v>1</v>
      </c>
      <c r="C201">
        <f t="shared" ca="1" si="75"/>
        <v>63</v>
      </c>
      <c r="D201">
        <v>0</v>
      </c>
      <c r="E201">
        <f t="shared" ca="1" si="76"/>
        <v>94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f t="shared" ca="1" si="77"/>
        <v>8</v>
      </c>
      <c r="R201">
        <f t="shared" ca="1" si="78"/>
        <v>1.85</v>
      </c>
      <c r="S201">
        <f t="shared" ca="1" si="79"/>
        <v>206</v>
      </c>
      <c r="T201">
        <f t="shared" ca="1" si="80"/>
        <v>4.5999999999999996</v>
      </c>
      <c r="U201">
        <f t="shared" ca="1" si="81"/>
        <v>77</v>
      </c>
      <c r="V201">
        <f t="shared" ca="1" si="82"/>
        <v>15.1</v>
      </c>
      <c r="W201">
        <f t="shared" ca="1" si="83"/>
        <v>0.3</v>
      </c>
      <c r="X201">
        <f t="shared" ca="1" si="84"/>
        <v>0.94</v>
      </c>
      <c r="Y201">
        <f t="shared" ca="1" si="85"/>
        <v>4.32</v>
      </c>
      <c r="Z201">
        <f t="shared" ca="1" si="86"/>
        <v>1.03</v>
      </c>
      <c r="AA201">
        <f t="shared" ca="1" si="87"/>
        <v>150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f t="shared" ca="1" si="88"/>
        <v>4.2</v>
      </c>
      <c r="AL201">
        <f t="shared" ca="1" si="89"/>
        <v>4.6900000000000004</v>
      </c>
      <c r="AM201">
        <v>1</v>
      </c>
    </row>
    <row r="202" spans="1:39" x14ac:dyDescent="0.25">
      <c r="A202">
        <v>200</v>
      </c>
      <c r="B202">
        <v>1</v>
      </c>
      <c r="C202">
        <f t="shared" ca="1" si="75"/>
        <v>51</v>
      </c>
      <c r="D202">
        <v>0</v>
      </c>
      <c r="E202">
        <f t="shared" ca="1" si="76"/>
        <v>92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f t="shared" ca="1" si="77"/>
        <v>8</v>
      </c>
      <c r="R202">
        <f t="shared" ca="1" si="78"/>
        <v>1.72</v>
      </c>
      <c r="S202">
        <f t="shared" ca="1" si="79"/>
        <v>211</v>
      </c>
      <c r="T202">
        <f t="shared" ca="1" si="80"/>
        <v>12.2</v>
      </c>
      <c r="U202">
        <f t="shared" ca="1" si="81"/>
        <v>76</v>
      </c>
      <c r="V202">
        <f t="shared" ca="1" si="82"/>
        <v>15.9</v>
      </c>
      <c r="W202">
        <f t="shared" ca="1" si="83"/>
        <v>0.24</v>
      </c>
      <c r="X202">
        <f t="shared" ca="1" si="84"/>
        <v>0.94</v>
      </c>
      <c r="Y202">
        <f t="shared" ca="1" si="85"/>
        <v>4.49</v>
      </c>
      <c r="Z202">
        <f t="shared" ca="1" si="86"/>
        <v>1.1399999999999999</v>
      </c>
      <c r="AA202">
        <f t="shared" ca="1" si="87"/>
        <v>145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f t="shared" ca="1" si="88"/>
        <v>4.62</v>
      </c>
      <c r="AL202">
        <f t="shared" ca="1" si="89"/>
        <v>4.82</v>
      </c>
      <c r="AM202">
        <v>1</v>
      </c>
    </row>
    <row r="203" spans="1:39" x14ac:dyDescent="0.25">
      <c r="A203">
        <v>201</v>
      </c>
      <c r="B203">
        <v>1</v>
      </c>
      <c r="C203">
        <f t="shared" ca="1" si="75"/>
        <v>48</v>
      </c>
      <c r="D203">
        <v>0</v>
      </c>
      <c r="E203">
        <f t="shared" ca="1" si="76"/>
        <v>94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f t="shared" ca="1" si="77"/>
        <v>7</v>
      </c>
      <c r="R203">
        <f t="shared" ca="1" si="78"/>
        <v>1.71</v>
      </c>
      <c r="S203">
        <f t="shared" ca="1" si="79"/>
        <v>210</v>
      </c>
      <c r="T203">
        <f t="shared" ca="1" si="80"/>
        <v>7.5</v>
      </c>
      <c r="U203">
        <f t="shared" ca="1" si="81"/>
        <v>89</v>
      </c>
      <c r="V203">
        <f t="shared" ca="1" si="82"/>
        <v>15.6</v>
      </c>
      <c r="W203">
        <f t="shared" ca="1" si="83"/>
        <v>0.25</v>
      </c>
      <c r="X203">
        <f t="shared" ca="1" si="84"/>
        <v>0.89</v>
      </c>
      <c r="Y203">
        <f t="shared" ca="1" si="85"/>
        <v>4.5</v>
      </c>
      <c r="Z203">
        <f t="shared" ca="1" si="86"/>
        <v>1.05</v>
      </c>
      <c r="AA203">
        <f t="shared" ca="1" si="87"/>
        <v>156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f t="shared" ca="1" si="88"/>
        <v>4.33</v>
      </c>
      <c r="AL203">
        <f t="shared" ca="1" si="89"/>
        <v>4.26</v>
      </c>
      <c r="AM203">
        <v>1</v>
      </c>
    </row>
    <row r="204" spans="1:39" x14ac:dyDescent="0.25">
      <c r="A204">
        <v>202</v>
      </c>
      <c r="B204" s="2">
        <v>1</v>
      </c>
      <c r="C204">
        <f t="shared" ref="C204:C269" ca="1" si="90">RANDBETWEEN(35,45)</f>
        <v>45</v>
      </c>
      <c r="D204">
        <v>1</v>
      </c>
      <c r="E204">
        <f t="shared" ref="E204:E269" ca="1" si="91">RANDBETWEEN(95,120)</f>
        <v>107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ref="Q204:Q269" ca="1" si="92">RANDBETWEEN(700,800)/100</f>
        <v>7.22</v>
      </c>
      <c r="R204">
        <f t="shared" ref="R204:R269" ca="1" si="93">RANDBETWEEN(200,290)/100</f>
        <v>2.76</v>
      </c>
      <c r="S204">
        <f t="shared" ref="S204:S269" ca="1" si="94">RANDBETWEEN(305, 390)</f>
        <v>371</v>
      </c>
      <c r="T204">
        <f t="shared" ref="T204:T269" ca="1" si="95">RANDBETWEEN(9,20)</f>
        <v>16</v>
      </c>
      <c r="U204">
        <f t="shared" ref="U204:U269" ca="1" si="96">RANDBETWEEN(120, 170)</f>
        <v>152</v>
      </c>
      <c r="V204">
        <f t="shared" ref="V204:V269" ca="1" si="97">RANDBETWEEN(85,100)/10</f>
        <v>9.3000000000000007</v>
      </c>
      <c r="W204">
        <f t="shared" ref="W204:W269" ca="1" si="98">RANDBETWEEN(1,10)/100</f>
        <v>0.08</v>
      </c>
      <c r="X204">
        <f t="shared" ref="X204:X269" ca="1" si="99">RANDBETWEEN(120, 160)/100</f>
        <v>1.59</v>
      </c>
      <c r="Y204">
        <f t="shared" ref="Y204:Y269" ca="1" si="100">RANDBETWEEN(69000,76000)/10000</f>
        <v>7.4645000000000001</v>
      </c>
      <c r="Z204">
        <f t="shared" ref="Z204:Z269" ca="1" si="101">RANDBETWEEN(20000,25000)/10000</f>
        <v>2.0743999999999998</v>
      </c>
      <c r="AA204">
        <f t="shared" ref="AA204:AA269" ca="1" si="102">RANDBETWEEN(230,250)</f>
        <v>236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f t="shared" ref="AK204:AK269" ca="1" si="103">RANDBETWEEN(460, 500)/100</f>
        <v>4.99</v>
      </c>
      <c r="AL204">
        <f t="shared" ref="AL204:AL269" ca="1" si="104">RANDBETWEEN(180, 240)/100</f>
        <v>2.2799999999999998</v>
      </c>
      <c r="AM204">
        <v>1</v>
      </c>
    </row>
    <row r="205" spans="1:39" x14ac:dyDescent="0.25">
      <c r="A205">
        <v>203</v>
      </c>
      <c r="B205" s="2">
        <v>1</v>
      </c>
      <c r="C205">
        <f t="shared" ca="1" si="90"/>
        <v>45</v>
      </c>
      <c r="D205">
        <v>1</v>
      </c>
      <c r="E205">
        <f t="shared" ca="1" si="91"/>
        <v>115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ca="1" si="92"/>
        <v>7.63</v>
      </c>
      <c r="R205">
        <f t="shared" ca="1" si="93"/>
        <v>2.66</v>
      </c>
      <c r="S205">
        <f t="shared" ca="1" si="94"/>
        <v>308</v>
      </c>
      <c r="T205">
        <f t="shared" ca="1" si="95"/>
        <v>20</v>
      </c>
      <c r="U205">
        <f t="shared" ca="1" si="96"/>
        <v>151</v>
      </c>
      <c r="V205">
        <f t="shared" ca="1" si="97"/>
        <v>9.6</v>
      </c>
      <c r="W205">
        <f t="shared" ca="1" si="98"/>
        <v>0.03</v>
      </c>
      <c r="X205">
        <f t="shared" ca="1" si="99"/>
        <v>1.52</v>
      </c>
      <c r="Y205">
        <f t="shared" ca="1" si="100"/>
        <v>7.0481999999999996</v>
      </c>
      <c r="Z205">
        <f t="shared" ca="1" si="101"/>
        <v>2.4352</v>
      </c>
      <c r="AA205">
        <f t="shared" ca="1" si="102"/>
        <v>243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f t="shared" ca="1" si="103"/>
        <v>4.93</v>
      </c>
      <c r="AL205">
        <f t="shared" ca="1" si="104"/>
        <v>1.86</v>
      </c>
      <c r="AM205">
        <v>1</v>
      </c>
    </row>
    <row r="206" spans="1:39" x14ac:dyDescent="0.25">
      <c r="A206">
        <v>204</v>
      </c>
      <c r="B206" s="2">
        <v>1</v>
      </c>
      <c r="C206">
        <f t="shared" ca="1" si="90"/>
        <v>44</v>
      </c>
      <c r="D206">
        <v>1</v>
      </c>
      <c r="E206">
        <f t="shared" ca="1" si="91"/>
        <v>101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ca="1" si="92"/>
        <v>7.44</v>
      </c>
      <c r="R206">
        <f t="shared" ca="1" si="93"/>
        <v>2.89</v>
      </c>
      <c r="S206">
        <f t="shared" ca="1" si="94"/>
        <v>356</v>
      </c>
      <c r="T206">
        <f t="shared" ca="1" si="95"/>
        <v>11</v>
      </c>
      <c r="U206">
        <f t="shared" ca="1" si="96"/>
        <v>133</v>
      </c>
      <c r="V206">
        <f t="shared" ca="1" si="97"/>
        <v>8.5</v>
      </c>
      <c r="W206">
        <f t="shared" ca="1" si="98"/>
        <v>0.06</v>
      </c>
      <c r="X206">
        <f t="shared" ca="1" si="99"/>
        <v>1.48</v>
      </c>
      <c r="Y206">
        <f t="shared" ca="1" si="100"/>
        <v>7.4839000000000002</v>
      </c>
      <c r="Z206">
        <f t="shared" ca="1" si="101"/>
        <v>2.1911999999999998</v>
      </c>
      <c r="AA206">
        <f t="shared" ca="1" si="102"/>
        <v>232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f t="shared" ca="1" si="103"/>
        <v>4.97</v>
      </c>
      <c r="AL206">
        <f t="shared" ca="1" si="104"/>
        <v>2.29</v>
      </c>
      <c r="AM206">
        <v>1</v>
      </c>
    </row>
    <row r="207" spans="1:39" x14ac:dyDescent="0.25">
      <c r="A207">
        <v>205</v>
      </c>
      <c r="B207" s="2">
        <v>1</v>
      </c>
      <c r="C207">
        <f t="shared" ca="1" si="90"/>
        <v>35</v>
      </c>
      <c r="D207">
        <v>1</v>
      </c>
      <c r="E207">
        <f t="shared" ca="1" si="91"/>
        <v>95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ca="1" si="92"/>
        <v>7.85</v>
      </c>
      <c r="R207">
        <f t="shared" ca="1" si="93"/>
        <v>2.77</v>
      </c>
      <c r="S207">
        <f t="shared" ca="1" si="94"/>
        <v>324</v>
      </c>
      <c r="T207">
        <f t="shared" ca="1" si="95"/>
        <v>9</v>
      </c>
      <c r="U207">
        <f t="shared" ca="1" si="96"/>
        <v>127</v>
      </c>
      <c r="V207">
        <f t="shared" ca="1" si="97"/>
        <v>9</v>
      </c>
      <c r="W207">
        <f t="shared" ca="1" si="98"/>
        <v>0.02</v>
      </c>
      <c r="X207">
        <f t="shared" ca="1" si="99"/>
        <v>1.39</v>
      </c>
      <c r="Y207">
        <f t="shared" ca="1" si="100"/>
        <v>7.4234</v>
      </c>
      <c r="Z207">
        <f t="shared" ca="1" si="101"/>
        <v>2.2991000000000001</v>
      </c>
      <c r="AA207">
        <f t="shared" ca="1" si="102"/>
        <v>245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f t="shared" ca="1" si="103"/>
        <v>4.7300000000000004</v>
      </c>
      <c r="AL207">
        <f t="shared" ca="1" si="104"/>
        <v>1.86</v>
      </c>
      <c r="AM207">
        <v>1</v>
      </c>
    </row>
    <row r="208" spans="1:39" x14ac:dyDescent="0.25">
      <c r="A208">
        <v>206</v>
      </c>
      <c r="B208" s="2">
        <v>1</v>
      </c>
      <c r="C208">
        <f t="shared" ca="1" si="90"/>
        <v>39</v>
      </c>
      <c r="D208">
        <v>1</v>
      </c>
      <c r="E208">
        <f t="shared" ca="1" si="91"/>
        <v>99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ca="1" si="92"/>
        <v>7.97</v>
      </c>
      <c r="R208">
        <f t="shared" ca="1" si="93"/>
        <v>2.48</v>
      </c>
      <c r="S208">
        <f t="shared" ca="1" si="94"/>
        <v>382</v>
      </c>
      <c r="T208">
        <f t="shared" ca="1" si="95"/>
        <v>16</v>
      </c>
      <c r="U208">
        <f t="shared" ca="1" si="96"/>
        <v>127</v>
      </c>
      <c r="V208">
        <f t="shared" ca="1" si="97"/>
        <v>8.6</v>
      </c>
      <c r="W208">
        <f t="shared" ca="1" si="98"/>
        <v>0.08</v>
      </c>
      <c r="X208">
        <f t="shared" ca="1" si="99"/>
        <v>1.46</v>
      </c>
      <c r="Y208">
        <f t="shared" ca="1" si="100"/>
        <v>7.4542000000000002</v>
      </c>
      <c r="Z208">
        <f t="shared" ca="1" si="101"/>
        <v>2.1305000000000001</v>
      </c>
      <c r="AA208">
        <f t="shared" ca="1" si="102"/>
        <v>237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f t="shared" ca="1" si="103"/>
        <v>4.79</v>
      </c>
      <c r="AL208">
        <f t="shared" ca="1" si="104"/>
        <v>2.33</v>
      </c>
      <c r="AM208">
        <v>1</v>
      </c>
    </row>
    <row r="209" spans="1:39" x14ac:dyDescent="0.25">
      <c r="A209">
        <v>207</v>
      </c>
      <c r="B209" s="2">
        <v>1</v>
      </c>
      <c r="C209">
        <f t="shared" ca="1" si="90"/>
        <v>45</v>
      </c>
      <c r="D209">
        <v>1</v>
      </c>
      <c r="E209">
        <f t="shared" ca="1" si="91"/>
        <v>97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ca="1" si="92"/>
        <v>7.98</v>
      </c>
      <c r="R209">
        <f t="shared" ca="1" si="93"/>
        <v>2.73</v>
      </c>
      <c r="S209">
        <f t="shared" ca="1" si="94"/>
        <v>367</v>
      </c>
      <c r="T209">
        <f t="shared" ca="1" si="95"/>
        <v>10</v>
      </c>
      <c r="U209">
        <f t="shared" ca="1" si="96"/>
        <v>147</v>
      </c>
      <c r="V209">
        <f t="shared" ca="1" si="97"/>
        <v>8.5</v>
      </c>
      <c r="W209">
        <f t="shared" ca="1" si="98"/>
        <v>0.01</v>
      </c>
      <c r="X209">
        <f t="shared" ca="1" si="99"/>
        <v>1.3</v>
      </c>
      <c r="Y209">
        <f t="shared" ca="1" si="100"/>
        <v>7.0385999999999997</v>
      </c>
      <c r="Z209">
        <f t="shared" ca="1" si="101"/>
        <v>2.3100999999999998</v>
      </c>
      <c r="AA209">
        <f t="shared" ca="1" si="102"/>
        <v>243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f t="shared" ca="1" si="103"/>
        <v>4.79</v>
      </c>
      <c r="AL209">
        <f t="shared" ca="1" si="104"/>
        <v>1.9</v>
      </c>
      <c r="AM209">
        <v>1</v>
      </c>
    </row>
    <row r="210" spans="1:39" x14ac:dyDescent="0.25">
      <c r="A210">
        <v>208</v>
      </c>
      <c r="B210" s="2">
        <v>1</v>
      </c>
      <c r="C210">
        <f t="shared" ca="1" si="90"/>
        <v>39</v>
      </c>
      <c r="D210">
        <v>1</v>
      </c>
      <c r="E210">
        <f t="shared" ca="1" si="91"/>
        <v>99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ca="1" si="92"/>
        <v>7.85</v>
      </c>
      <c r="R210">
        <f t="shared" ca="1" si="93"/>
        <v>2.44</v>
      </c>
      <c r="S210">
        <f t="shared" ca="1" si="94"/>
        <v>364</v>
      </c>
      <c r="T210">
        <f t="shared" ca="1" si="95"/>
        <v>13</v>
      </c>
      <c r="U210">
        <f t="shared" ca="1" si="96"/>
        <v>134</v>
      </c>
      <c r="V210">
        <f t="shared" ca="1" si="97"/>
        <v>9.3000000000000007</v>
      </c>
      <c r="W210">
        <f t="shared" ca="1" si="98"/>
        <v>0.06</v>
      </c>
      <c r="X210">
        <f t="shared" ca="1" si="99"/>
        <v>1.37</v>
      </c>
      <c r="Y210">
        <f t="shared" ca="1" si="100"/>
        <v>7.5621</v>
      </c>
      <c r="Z210">
        <f t="shared" ca="1" si="101"/>
        <v>2.0150000000000001</v>
      </c>
      <c r="AA210">
        <f t="shared" ca="1" si="102"/>
        <v>239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f t="shared" ca="1" si="103"/>
        <v>4.7699999999999996</v>
      </c>
      <c r="AL210">
        <f t="shared" ca="1" si="104"/>
        <v>2.09</v>
      </c>
      <c r="AM210">
        <v>1</v>
      </c>
    </row>
    <row r="211" spans="1:39" x14ac:dyDescent="0.25">
      <c r="A211">
        <v>209</v>
      </c>
      <c r="B211" s="2">
        <v>1</v>
      </c>
      <c r="C211">
        <f t="shared" ca="1" si="90"/>
        <v>42</v>
      </c>
      <c r="D211">
        <v>1</v>
      </c>
      <c r="E211">
        <f t="shared" ca="1" si="91"/>
        <v>111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ca="1" si="92"/>
        <v>7.7</v>
      </c>
      <c r="R211">
        <f t="shared" ca="1" si="93"/>
        <v>2.08</v>
      </c>
      <c r="S211">
        <f t="shared" ca="1" si="94"/>
        <v>335</v>
      </c>
      <c r="T211">
        <f t="shared" ca="1" si="95"/>
        <v>15</v>
      </c>
      <c r="U211">
        <f t="shared" ca="1" si="96"/>
        <v>168</v>
      </c>
      <c r="V211">
        <f t="shared" ca="1" si="97"/>
        <v>9.8000000000000007</v>
      </c>
      <c r="W211">
        <f t="shared" ca="1" si="98"/>
        <v>0.09</v>
      </c>
      <c r="X211">
        <f t="shared" ca="1" si="99"/>
        <v>1.3</v>
      </c>
      <c r="Y211">
        <f t="shared" ca="1" si="100"/>
        <v>7.3903999999999996</v>
      </c>
      <c r="Z211">
        <f t="shared" ca="1" si="101"/>
        <v>2.2841</v>
      </c>
      <c r="AA211">
        <f t="shared" ca="1" si="102"/>
        <v>237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f t="shared" ca="1" si="103"/>
        <v>4.74</v>
      </c>
      <c r="AL211">
        <f t="shared" ca="1" si="104"/>
        <v>2.13</v>
      </c>
      <c r="AM211">
        <v>1</v>
      </c>
    </row>
    <row r="212" spans="1:39" x14ac:dyDescent="0.25">
      <c r="A212">
        <v>210</v>
      </c>
      <c r="B212" s="2">
        <v>1</v>
      </c>
      <c r="C212">
        <f t="shared" ca="1" si="90"/>
        <v>44</v>
      </c>
      <c r="D212">
        <v>1</v>
      </c>
      <c r="E212">
        <f t="shared" ca="1" si="91"/>
        <v>96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ca="1" si="92"/>
        <v>7.36</v>
      </c>
      <c r="R212">
        <f t="shared" ca="1" si="93"/>
        <v>2.9</v>
      </c>
      <c r="S212">
        <f t="shared" ca="1" si="94"/>
        <v>370</v>
      </c>
      <c r="T212">
        <f t="shared" ca="1" si="95"/>
        <v>18</v>
      </c>
      <c r="U212">
        <f t="shared" ca="1" si="96"/>
        <v>143</v>
      </c>
      <c r="V212">
        <f t="shared" ca="1" si="97"/>
        <v>9.3000000000000007</v>
      </c>
      <c r="W212">
        <f t="shared" ca="1" si="98"/>
        <v>0.09</v>
      </c>
      <c r="X212">
        <f t="shared" ca="1" si="99"/>
        <v>1.41</v>
      </c>
      <c r="Y212">
        <f t="shared" ca="1" si="100"/>
        <v>7.0284000000000004</v>
      </c>
      <c r="Z212">
        <f t="shared" ca="1" si="101"/>
        <v>2.0323000000000002</v>
      </c>
      <c r="AA212">
        <f t="shared" ca="1" si="102"/>
        <v>245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f t="shared" ca="1" si="103"/>
        <v>4.83</v>
      </c>
      <c r="AL212">
        <f t="shared" ca="1" si="104"/>
        <v>2.36</v>
      </c>
      <c r="AM212">
        <v>1</v>
      </c>
    </row>
    <row r="213" spans="1:39" x14ac:dyDescent="0.25">
      <c r="A213">
        <v>211</v>
      </c>
      <c r="B213" s="2">
        <v>1</v>
      </c>
      <c r="C213">
        <f t="shared" ca="1" si="90"/>
        <v>43</v>
      </c>
      <c r="D213">
        <v>1</v>
      </c>
      <c r="E213">
        <f t="shared" ca="1" si="91"/>
        <v>104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ca="1" si="92"/>
        <v>7.65</v>
      </c>
      <c r="R213">
        <f t="shared" ca="1" si="93"/>
        <v>2.02</v>
      </c>
      <c r="S213">
        <f t="shared" ca="1" si="94"/>
        <v>376</v>
      </c>
      <c r="T213">
        <f t="shared" ca="1" si="95"/>
        <v>20</v>
      </c>
      <c r="U213">
        <f t="shared" ca="1" si="96"/>
        <v>146</v>
      </c>
      <c r="V213">
        <f t="shared" ca="1" si="97"/>
        <v>8.6</v>
      </c>
      <c r="W213">
        <f t="shared" ca="1" si="98"/>
        <v>0.09</v>
      </c>
      <c r="X213">
        <f t="shared" ca="1" si="99"/>
        <v>1.53</v>
      </c>
      <c r="Y213">
        <f t="shared" ca="1" si="100"/>
        <v>7.4162999999999997</v>
      </c>
      <c r="Z213">
        <f t="shared" ca="1" si="101"/>
        <v>2.4005999999999998</v>
      </c>
      <c r="AA213">
        <f t="shared" ca="1" si="102"/>
        <v>235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f t="shared" ca="1" si="103"/>
        <v>4.8600000000000003</v>
      </c>
      <c r="AL213">
        <f t="shared" ca="1" si="104"/>
        <v>1.92</v>
      </c>
      <c r="AM213">
        <v>1</v>
      </c>
    </row>
    <row r="214" spans="1:39" x14ac:dyDescent="0.25">
      <c r="A214">
        <v>212</v>
      </c>
      <c r="B214" s="2">
        <v>1</v>
      </c>
      <c r="C214">
        <f t="shared" ca="1" si="90"/>
        <v>37</v>
      </c>
      <c r="D214">
        <v>1</v>
      </c>
      <c r="E214">
        <f t="shared" ca="1" si="91"/>
        <v>99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ca="1" si="92"/>
        <v>7.6</v>
      </c>
      <c r="R214">
        <f t="shared" ca="1" si="93"/>
        <v>2.88</v>
      </c>
      <c r="S214">
        <f t="shared" ca="1" si="94"/>
        <v>384</v>
      </c>
      <c r="T214">
        <f t="shared" ca="1" si="95"/>
        <v>17</v>
      </c>
      <c r="U214">
        <f t="shared" ca="1" si="96"/>
        <v>126</v>
      </c>
      <c r="V214">
        <f t="shared" ca="1" si="97"/>
        <v>8.6999999999999993</v>
      </c>
      <c r="W214">
        <f t="shared" ca="1" si="98"/>
        <v>7.0000000000000007E-2</v>
      </c>
      <c r="X214">
        <f t="shared" ca="1" si="99"/>
        <v>1.25</v>
      </c>
      <c r="Y214">
        <f t="shared" ca="1" si="100"/>
        <v>7.0292000000000003</v>
      </c>
      <c r="Z214">
        <f t="shared" ca="1" si="101"/>
        <v>2.3609</v>
      </c>
      <c r="AA214">
        <f t="shared" ca="1" si="102"/>
        <v>232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f t="shared" ca="1" si="103"/>
        <v>4.72</v>
      </c>
      <c r="AL214">
        <f t="shared" ca="1" si="104"/>
        <v>2.37</v>
      </c>
      <c r="AM214">
        <v>1</v>
      </c>
    </row>
    <row r="215" spans="1:39" x14ac:dyDescent="0.25">
      <c r="A215">
        <v>213</v>
      </c>
      <c r="B215" s="2">
        <v>1</v>
      </c>
      <c r="C215">
        <f t="shared" ca="1" si="90"/>
        <v>39</v>
      </c>
      <c r="D215">
        <v>1</v>
      </c>
      <c r="E215">
        <f t="shared" ca="1" si="91"/>
        <v>120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ca="1" si="92"/>
        <v>7.93</v>
      </c>
      <c r="R215">
        <f t="shared" ca="1" si="93"/>
        <v>2.74</v>
      </c>
      <c r="S215">
        <f t="shared" ca="1" si="94"/>
        <v>380</v>
      </c>
      <c r="T215">
        <f t="shared" ca="1" si="95"/>
        <v>10</v>
      </c>
      <c r="U215">
        <f t="shared" ca="1" si="96"/>
        <v>157</v>
      </c>
      <c r="V215">
        <f t="shared" ca="1" si="97"/>
        <v>9</v>
      </c>
      <c r="W215">
        <f t="shared" ca="1" si="98"/>
        <v>0.1</v>
      </c>
      <c r="X215">
        <f t="shared" ca="1" si="99"/>
        <v>1.47</v>
      </c>
      <c r="Y215">
        <f t="shared" ca="1" si="100"/>
        <v>7.5369000000000002</v>
      </c>
      <c r="Z215">
        <f t="shared" ca="1" si="101"/>
        <v>2.3332000000000002</v>
      </c>
      <c r="AA215">
        <f t="shared" ca="1" si="102"/>
        <v>248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f t="shared" ca="1" si="103"/>
        <v>4.6500000000000004</v>
      </c>
      <c r="AL215">
        <f t="shared" ca="1" si="104"/>
        <v>1.97</v>
      </c>
      <c r="AM215">
        <v>1</v>
      </c>
    </row>
    <row r="216" spans="1:39" x14ac:dyDescent="0.25">
      <c r="A216">
        <v>214</v>
      </c>
      <c r="B216" s="2">
        <v>1</v>
      </c>
      <c r="C216">
        <f t="shared" ca="1" si="90"/>
        <v>43</v>
      </c>
      <c r="D216">
        <v>1</v>
      </c>
      <c r="E216">
        <f t="shared" ca="1" si="91"/>
        <v>106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ca="1" si="92"/>
        <v>7.1</v>
      </c>
      <c r="R216">
        <f t="shared" ca="1" si="93"/>
        <v>2.65</v>
      </c>
      <c r="S216">
        <f t="shared" ca="1" si="94"/>
        <v>365</v>
      </c>
      <c r="T216">
        <f t="shared" ca="1" si="95"/>
        <v>14</v>
      </c>
      <c r="U216">
        <f t="shared" ca="1" si="96"/>
        <v>143</v>
      </c>
      <c r="V216">
        <f t="shared" ca="1" si="97"/>
        <v>9.8000000000000007</v>
      </c>
      <c r="W216">
        <f t="shared" ca="1" si="98"/>
        <v>0.02</v>
      </c>
      <c r="X216">
        <f t="shared" ca="1" si="99"/>
        <v>1.58</v>
      </c>
      <c r="Y216">
        <f t="shared" ca="1" si="100"/>
        <v>7.5018000000000002</v>
      </c>
      <c r="Z216">
        <f t="shared" ca="1" si="101"/>
        <v>2.3917999999999999</v>
      </c>
      <c r="AA216">
        <f t="shared" ca="1" si="102"/>
        <v>233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f t="shared" ca="1" si="103"/>
        <v>4.96</v>
      </c>
      <c r="AL216">
        <f t="shared" ca="1" si="104"/>
        <v>2.34</v>
      </c>
      <c r="AM216">
        <v>1</v>
      </c>
    </row>
    <row r="217" spans="1:39" x14ac:dyDescent="0.25">
      <c r="A217">
        <v>215</v>
      </c>
      <c r="B217" s="2">
        <v>1</v>
      </c>
      <c r="C217">
        <f t="shared" ca="1" si="90"/>
        <v>36</v>
      </c>
      <c r="D217">
        <v>1</v>
      </c>
      <c r="E217">
        <f t="shared" ca="1" si="91"/>
        <v>96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ca="1" si="92"/>
        <v>7.42</v>
      </c>
      <c r="R217">
        <f t="shared" ca="1" si="93"/>
        <v>2.04</v>
      </c>
      <c r="S217">
        <f t="shared" ca="1" si="94"/>
        <v>360</v>
      </c>
      <c r="T217">
        <f t="shared" ca="1" si="95"/>
        <v>12</v>
      </c>
      <c r="U217">
        <f t="shared" ca="1" si="96"/>
        <v>156</v>
      </c>
      <c r="V217">
        <f t="shared" ca="1" si="97"/>
        <v>9.1999999999999993</v>
      </c>
      <c r="W217">
        <f t="shared" ca="1" si="98"/>
        <v>0.05</v>
      </c>
      <c r="X217">
        <f t="shared" ca="1" si="99"/>
        <v>1.37</v>
      </c>
      <c r="Y217">
        <f t="shared" ca="1" si="100"/>
        <v>7.5510999999999999</v>
      </c>
      <c r="Z217">
        <f t="shared" ca="1" si="101"/>
        <v>2.4620000000000002</v>
      </c>
      <c r="AA217">
        <f t="shared" ca="1" si="102"/>
        <v>243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f t="shared" ca="1" si="103"/>
        <v>4.96</v>
      </c>
      <c r="AL217">
        <f t="shared" ca="1" si="104"/>
        <v>2.36</v>
      </c>
      <c r="AM217">
        <v>1</v>
      </c>
    </row>
    <row r="218" spans="1:39" x14ac:dyDescent="0.25">
      <c r="A218">
        <v>216</v>
      </c>
      <c r="B218" s="2">
        <v>1</v>
      </c>
      <c r="C218">
        <f t="shared" ca="1" si="90"/>
        <v>38</v>
      </c>
      <c r="D218">
        <v>1</v>
      </c>
      <c r="E218">
        <f t="shared" ca="1" si="91"/>
        <v>109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ca="1" si="92"/>
        <v>7.71</v>
      </c>
      <c r="R218">
        <f t="shared" ca="1" si="93"/>
        <v>2.59</v>
      </c>
      <c r="S218">
        <f t="shared" ca="1" si="94"/>
        <v>367</v>
      </c>
      <c r="T218">
        <f t="shared" ca="1" si="95"/>
        <v>17</v>
      </c>
      <c r="U218">
        <f t="shared" ca="1" si="96"/>
        <v>168</v>
      </c>
      <c r="V218">
        <f t="shared" ca="1" si="97"/>
        <v>9.6999999999999993</v>
      </c>
      <c r="W218">
        <f t="shared" ca="1" si="98"/>
        <v>0.08</v>
      </c>
      <c r="X218">
        <f t="shared" ca="1" si="99"/>
        <v>1.57</v>
      </c>
      <c r="Y218">
        <f t="shared" ca="1" si="100"/>
        <v>7.5849000000000002</v>
      </c>
      <c r="Z218">
        <f t="shared" ca="1" si="101"/>
        <v>2.0869</v>
      </c>
      <c r="AA218">
        <f t="shared" ca="1" si="102"/>
        <v>235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f t="shared" ca="1" si="103"/>
        <v>4.74</v>
      </c>
      <c r="AL218">
        <f t="shared" ca="1" si="104"/>
        <v>2.2000000000000002</v>
      </c>
      <c r="AM218">
        <v>1</v>
      </c>
    </row>
    <row r="219" spans="1:39" x14ac:dyDescent="0.25">
      <c r="A219">
        <v>217</v>
      </c>
      <c r="B219" s="2">
        <v>1</v>
      </c>
      <c r="C219">
        <f t="shared" ca="1" si="90"/>
        <v>40</v>
      </c>
      <c r="D219">
        <v>1</v>
      </c>
      <c r="E219">
        <f t="shared" ca="1" si="91"/>
        <v>117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ca="1" si="92"/>
        <v>7.25</v>
      </c>
      <c r="R219">
        <f t="shared" ca="1" si="93"/>
        <v>2.2999999999999998</v>
      </c>
      <c r="S219">
        <f t="shared" ca="1" si="94"/>
        <v>335</v>
      </c>
      <c r="T219">
        <f t="shared" ca="1" si="95"/>
        <v>19</v>
      </c>
      <c r="U219">
        <f t="shared" ca="1" si="96"/>
        <v>152</v>
      </c>
      <c r="V219">
        <f t="shared" ca="1" si="97"/>
        <v>9.6999999999999993</v>
      </c>
      <c r="W219">
        <f t="shared" ca="1" si="98"/>
        <v>0.02</v>
      </c>
      <c r="X219">
        <f t="shared" ca="1" si="99"/>
        <v>1.55</v>
      </c>
      <c r="Y219">
        <f t="shared" ca="1" si="100"/>
        <v>7.4878999999999998</v>
      </c>
      <c r="Z219">
        <f t="shared" ca="1" si="101"/>
        <v>2.4220000000000002</v>
      </c>
      <c r="AA219">
        <f t="shared" ca="1" si="102"/>
        <v>237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f t="shared" ca="1" si="103"/>
        <v>4.76</v>
      </c>
      <c r="AL219">
        <f t="shared" ca="1" si="104"/>
        <v>2.3199999999999998</v>
      </c>
      <c r="AM219">
        <v>1</v>
      </c>
    </row>
    <row r="220" spans="1:39" x14ac:dyDescent="0.25">
      <c r="A220">
        <v>218</v>
      </c>
      <c r="B220" s="2">
        <v>1</v>
      </c>
      <c r="C220">
        <f t="shared" ca="1" si="90"/>
        <v>42</v>
      </c>
      <c r="D220">
        <v>1</v>
      </c>
      <c r="E220">
        <f t="shared" ca="1" si="91"/>
        <v>112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ca="1" si="92"/>
        <v>7.49</v>
      </c>
      <c r="R220">
        <f t="shared" ca="1" si="93"/>
        <v>2.48</v>
      </c>
      <c r="S220">
        <f t="shared" ca="1" si="94"/>
        <v>311</v>
      </c>
      <c r="T220">
        <f t="shared" ca="1" si="95"/>
        <v>16</v>
      </c>
      <c r="U220">
        <f t="shared" ca="1" si="96"/>
        <v>141</v>
      </c>
      <c r="V220">
        <f t="shared" ca="1" si="97"/>
        <v>9.3000000000000007</v>
      </c>
      <c r="W220">
        <f t="shared" ca="1" si="98"/>
        <v>0.04</v>
      </c>
      <c r="X220">
        <f t="shared" ca="1" si="99"/>
        <v>1.54</v>
      </c>
      <c r="Y220">
        <f t="shared" ca="1" si="100"/>
        <v>7.1563999999999997</v>
      </c>
      <c r="Z220">
        <f t="shared" ca="1" si="101"/>
        <v>2.0672999999999999</v>
      </c>
      <c r="AA220">
        <f t="shared" ca="1" si="102"/>
        <v>232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f t="shared" ca="1" si="103"/>
        <v>4.93</v>
      </c>
      <c r="AL220">
        <f t="shared" ca="1" si="104"/>
        <v>1.91</v>
      </c>
      <c r="AM220">
        <v>1</v>
      </c>
    </row>
    <row r="221" spans="1:39" x14ac:dyDescent="0.25">
      <c r="A221">
        <v>219</v>
      </c>
      <c r="B221" s="2">
        <v>1</v>
      </c>
      <c r="C221">
        <f t="shared" ca="1" si="90"/>
        <v>43</v>
      </c>
      <c r="D221">
        <v>1</v>
      </c>
      <c r="E221">
        <f t="shared" ca="1" si="91"/>
        <v>113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ca="1" si="92"/>
        <v>7.38</v>
      </c>
      <c r="R221">
        <f t="shared" ca="1" si="93"/>
        <v>2.58</v>
      </c>
      <c r="S221">
        <f t="shared" ca="1" si="94"/>
        <v>339</v>
      </c>
      <c r="T221">
        <f t="shared" ca="1" si="95"/>
        <v>20</v>
      </c>
      <c r="U221">
        <f t="shared" ca="1" si="96"/>
        <v>120</v>
      </c>
      <c r="V221">
        <f t="shared" ca="1" si="97"/>
        <v>9.1999999999999993</v>
      </c>
      <c r="W221">
        <f t="shared" ca="1" si="98"/>
        <v>0.06</v>
      </c>
      <c r="X221">
        <f t="shared" ca="1" si="99"/>
        <v>1.29</v>
      </c>
      <c r="Y221">
        <f t="shared" ca="1" si="100"/>
        <v>6.9127999999999998</v>
      </c>
      <c r="Z221">
        <f t="shared" ca="1" si="101"/>
        <v>2.4523000000000001</v>
      </c>
      <c r="AA221">
        <f t="shared" ca="1" si="102"/>
        <v>236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f t="shared" ca="1" si="103"/>
        <v>4.6900000000000004</v>
      </c>
      <c r="AL221">
        <f t="shared" ca="1" si="104"/>
        <v>2.4</v>
      </c>
      <c r="AM221">
        <v>1</v>
      </c>
    </row>
    <row r="222" spans="1:39" x14ac:dyDescent="0.25">
      <c r="A222">
        <v>220</v>
      </c>
      <c r="B222" s="2">
        <v>1</v>
      </c>
      <c r="C222">
        <f t="shared" ca="1" si="90"/>
        <v>36</v>
      </c>
      <c r="D222">
        <v>1</v>
      </c>
      <c r="E222">
        <f t="shared" ca="1" si="91"/>
        <v>114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ca="1" si="92"/>
        <v>7.67</v>
      </c>
      <c r="R222">
        <f t="shared" ca="1" si="93"/>
        <v>2.85</v>
      </c>
      <c r="S222">
        <f t="shared" ca="1" si="94"/>
        <v>371</v>
      </c>
      <c r="T222">
        <f t="shared" ca="1" si="95"/>
        <v>15</v>
      </c>
      <c r="U222">
        <f t="shared" ca="1" si="96"/>
        <v>168</v>
      </c>
      <c r="V222">
        <f t="shared" ca="1" si="97"/>
        <v>9.1</v>
      </c>
      <c r="W222">
        <f t="shared" ca="1" si="98"/>
        <v>0.06</v>
      </c>
      <c r="X222">
        <f t="shared" ca="1" si="99"/>
        <v>1.32</v>
      </c>
      <c r="Y222">
        <f t="shared" ca="1" si="100"/>
        <v>7.2918000000000003</v>
      </c>
      <c r="Z222">
        <f t="shared" ca="1" si="101"/>
        <v>2.3351000000000002</v>
      </c>
      <c r="AA222">
        <f t="shared" ca="1" si="102"/>
        <v>234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f t="shared" ca="1" si="103"/>
        <v>4.72</v>
      </c>
      <c r="AL222">
        <f t="shared" ca="1" si="104"/>
        <v>1.99</v>
      </c>
      <c r="AM222">
        <v>1</v>
      </c>
    </row>
    <row r="223" spans="1:39" x14ac:dyDescent="0.25">
      <c r="A223">
        <v>221</v>
      </c>
      <c r="B223" s="2">
        <v>1</v>
      </c>
      <c r="C223">
        <f t="shared" ca="1" si="90"/>
        <v>39</v>
      </c>
      <c r="D223">
        <v>1</v>
      </c>
      <c r="E223">
        <f t="shared" ca="1" si="91"/>
        <v>104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ca="1" si="92"/>
        <v>7.52</v>
      </c>
      <c r="R223">
        <f t="shared" ca="1" si="93"/>
        <v>2.71</v>
      </c>
      <c r="S223">
        <f t="shared" ca="1" si="94"/>
        <v>359</v>
      </c>
      <c r="T223">
        <f t="shared" ca="1" si="95"/>
        <v>18</v>
      </c>
      <c r="U223">
        <f t="shared" ca="1" si="96"/>
        <v>135</v>
      </c>
      <c r="V223">
        <f t="shared" ca="1" si="97"/>
        <v>8.8000000000000007</v>
      </c>
      <c r="W223">
        <f t="shared" ca="1" si="98"/>
        <v>0.04</v>
      </c>
      <c r="X223">
        <f t="shared" ca="1" si="99"/>
        <v>1.38</v>
      </c>
      <c r="Y223">
        <f t="shared" ca="1" si="100"/>
        <v>7.1731999999999996</v>
      </c>
      <c r="Z223">
        <f t="shared" ca="1" si="101"/>
        <v>2.2610999999999999</v>
      </c>
      <c r="AA223">
        <f t="shared" ca="1" si="102"/>
        <v>240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f t="shared" ca="1" si="103"/>
        <v>4.83</v>
      </c>
      <c r="AL223">
        <f t="shared" ca="1" si="104"/>
        <v>2.1800000000000002</v>
      </c>
      <c r="AM223">
        <v>1</v>
      </c>
    </row>
    <row r="224" spans="1:39" x14ac:dyDescent="0.25">
      <c r="A224">
        <v>222</v>
      </c>
      <c r="B224" s="2">
        <v>1</v>
      </c>
      <c r="C224">
        <f t="shared" ca="1" si="90"/>
        <v>43</v>
      </c>
      <c r="D224">
        <v>1</v>
      </c>
      <c r="E224">
        <f t="shared" ca="1" si="91"/>
        <v>119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ca="1" si="92"/>
        <v>7.55</v>
      </c>
      <c r="R224">
        <f t="shared" ca="1" si="93"/>
        <v>2.67</v>
      </c>
      <c r="S224">
        <f t="shared" ca="1" si="94"/>
        <v>336</v>
      </c>
      <c r="T224">
        <f t="shared" ca="1" si="95"/>
        <v>19</v>
      </c>
      <c r="U224">
        <f t="shared" ca="1" si="96"/>
        <v>148</v>
      </c>
      <c r="V224">
        <f t="shared" ca="1" si="97"/>
        <v>8.6</v>
      </c>
      <c r="W224">
        <f t="shared" ca="1" si="98"/>
        <v>0.04</v>
      </c>
      <c r="X224">
        <f t="shared" ca="1" si="99"/>
        <v>1.43</v>
      </c>
      <c r="Y224">
        <f t="shared" ca="1" si="100"/>
        <v>6.9583000000000004</v>
      </c>
      <c r="Z224">
        <f t="shared" ca="1" si="101"/>
        <v>2.4977999999999998</v>
      </c>
      <c r="AA224">
        <f t="shared" ca="1" si="102"/>
        <v>239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f t="shared" ca="1" si="103"/>
        <v>4.63</v>
      </c>
      <c r="AL224">
        <f t="shared" ca="1" si="104"/>
        <v>2.21</v>
      </c>
      <c r="AM224">
        <v>1</v>
      </c>
    </row>
    <row r="225" spans="1:39" x14ac:dyDescent="0.25">
      <c r="A225">
        <v>223</v>
      </c>
      <c r="B225" s="2">
        <v>1</v>
      </c>
      <c r="C225">
        <f t="shared" ca="1" si="90"/>
        <v>44</v>
      </c>
      <c r="D225">
        <v>1</v>
      </c>
      <c r="E225">
        <f t="shared" ca="1" si="91"/>
        <v>97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ca="1" si="92"/>
        <v>7.12</v>
      </c>
      <c r="R225">
        <f t="shared" ca="1" si="93"/>
        <v>2.71</v>
      </c>
      <c r="S225">
        <f t="shared" ca="1" si="94"/>
        <v>383</v>
      </c>
      <c r="T225">
        <f t="shared" ca="1" si="95"/>
        <v>10</v>
      </c>
      <c r="U225">
        <f t="shared" ca="1" si="96"/>
        <v>157</v>
      </c>
      <c r="V225">
        <f t="shared" ca="1" si="97"/>
        <v>9.8000000000000007</v>
      </c>
      <c r="W225">
        <f t="shared" ca="1" si="98"/>
        <v>0.06</v>
      </c>
      <c r="X225">
        <f t="shared" ca="1" si="99"/>
        <v>1.49</v>
      </c>
      <c r="Y225">
        <f t="shared" ca="1" si="100"/>
        <v>7.0340999999999996</v>
      </c>
      <c r="Z225">
        <f t="shared" ca="1" si="101"/>
        <v>2.4569000000000001</v>
      </c>
      <c r="AA225">
        <f t="shared" ca="1" si="102"/>
        <v>243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f t="shared" ca="1" si="103"/>
        <v>4.99</v>
      </c>
      <c r="AL225">
        <f t="shared" ca="1" si="104"/>
        <v>1.83</v>
      </c>
      <c r="AM225">
        <v>1</v>
      </c>
    </row>
    <row r="226" spans="1:39" x14ac:dyDescent="0.25">
      <c r="A226">
        <v>224</v>
      </c>
      <c r="B226" s="2">
        <v>1</v>
      </c>
      <c r="C226">
        <f t="shared" ca="1" si="90"/>
        <v>40</v>
      </c>
      <c r="D226">
        <v>1</v>
      </c>
      <c r="E226">
        <f t="shared" ca="1" si="91"/>
        <v>105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ca="1" si="92"/>
        <v>7.26</v>
      </c>
      <c r="R226">
        <f t="shared" ca="1" si="93"/>
        <v>2.58</v>
      </c>
      <c r="S226">
        <f t="shared" ca="1" si="94"/>
        <v>328</v>
      </c>
      <c r="T226">
        <f t="shared" ca="1" si="95"/>
        <v>16</v>
      </c>
      <c r="U226">
        <f t="shared" ca="1" si="96"/>
        <v>170</v>
      </c>
      <c r="V226">
        <f t="shared" ca="1" si="97"/>
        <v>10</v>
      </c>
      <c r="W226">
        <f t="shared" ca="1" si="98"/>
        <v>0.03</v>
      </c>
      <c r="X226">
        <f t="shared" ca="1" si="99"/>
        <v>1.42</v>
      </c>
      <c r="Y226">
        <f t="shared" ca="1" si="100"/>
        <v>7.5065</v>
      </c>
      <c r="Z226">
        <f t="shared" ca="1" si="101"/>
        <v>2.2751999999999999</v>
      </c>
      <c r="AA226">
        <f t="shared" ca="1" si="102"/>
        <v>237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f t="shared" ca="1" si="103"/>
        <v>4.9400000000000004</v>
      </c>
      <c r="AL226">
        <f t="shared" ca="1" si="104"/>
        <v>1.94</v>
      </c>
      <c r="AM226">
        <v>1</v>
      </c>
    </row>
    <row r="227" spans="1:39" x14ac:dyDescent="0.25">
      <c r="A227">
        <v>225</v>
      </c>
      <c r="B227" s="2">
        <v>1</v>
      </c>
      <c r="C227">
        <f t="shared" ca="1" si="90"/>
        <v>45</v>
      </c>
      <c r="D227">
        <v>1</v>
      </c>
      <c r="E227">
        <f t="shared" ca="1" si="91"/>
        <v>98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ca="1" si="92"/>
        <v>7.83</v>
      </c>
      <c r="R227">
        <f t="shared" ca="1" si="93"/>
        <v>2.59</v>
      </c>
      <c r="S227">
        <f t="shared" ca="1" si="94"/>
        <v>378</v>
      </c>
      <c r="T227">
        <f t="shared" ca="1" si="95"/>
        <v>11</v>
      </c>
      <c r="U227">
        <f t="shared" ca="1" si="96"/>
        <v>121</v>
      </c>
      <c r="V227">
        <f t="shared" ca="1" si="97"/>
        <v>8.6999999999999993</v>
      </c>
      <c r="W227">
        <f t="shared" ca="1" si="98"/>
        <v>0.02</v>
      </c>
      <c r="X227">
        <f t="shared" ca="1" si="99"/>
        <v>1.49</v>
      </c>
      <c r="Y227">
        <f t="shared" ca="1" si="100"/>
        <v>6.9436999999999998</v>
      </c>
      <c r="Z227">
        <f t="shared" ca="1" si="101"/>
        <v>2.0373000000000001</v>
      </c>
      <c r="AA227">
        <f t="shared" ca="1" si="102"/>
        <v>248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f t="shared" ca="1" si="103"/>
        <v>4.6900000000000004</v>
      </c>
      <c r="AL227">
        <f t="shared" ca="1" si="104"/>
        <v>2.1</v>
      </c>
      <c r="AM227">
        <v>1</v>
      </c>
    </row>
    <row r="228" spans="1:39" x14ac:dyDescent="0.25">
      <c r="A228">
        <v>226</v>
      </c>
      <c r="B228" s="2">
        <v>1</v>
      </c>
      <c r="C228">
        <f t="shared" ca="1" si="90"/>
        <v>37</v>
      </c>
      <c r="D228">
        <v>1</v>
      </c>
      <c r="E228">
        <f t="shared" ca="1" si="91"/>
        <v>116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ca="1" si="92"/>
        <v>7.4</v>
      </c>
      <c r="R228">
        <f t="shared" ca="1" si="93"/>
        <v>2.04</v>
      </c>
      <c r="S228">
        <f t="shared" ca="1" si="94"/>
        <v>309</v>
      </c>
      <c r="T228">
        <f t="shared" ca="1" si="95"/>
        <v>11</v>
      </c>
      <c r="U228">
        <f t="shared" ca="1" si="96"/>
        <v>161</v>
      </c>
      <c r="V228">
        <f t="shared" ca="1" si="97"/>
        <v>9.1</v>
      </c>
      <c r="W228">
        <f t="shared" ca="1" si="98"/>
        <v>0.04</v>
      </c>
      <c r="X228">
        <f t="shared" ca="1" si="99"/>
        <v>1.53</v>
      </c>
      <c r="Y228">
        <f t="shared" ca="1" si="100"/>
        <v>7.4404000000000003</v>
      </c>
      <c r="Z228">
        <f t="shared" ca="1" si="101"/>
        <v>2.0276000000000001</v>
      </c>
      <c r="AA228">
        <f t="shared" ca="1" si="102"/>
        <v>243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f t="shared" ca="1" si="103"/>
        <v>4.9400000000000004</v>
      </c>
      <c r="AL228">
        <f t="shared" ca="1" si="104"/>
        <v>1.92</v>
      </c>
      <c r="AM228">
        <v>1</v>
      </c>
    </row>
    <row r="229" spans="1:39" x14ac:dyDescent="0.25">
      <c r="A229">
        <v>227</v>
      </c>
      <c r="B229" s="2">
        <v>1</v>
      </c>
      <c r="C229">
        <f t="shared" ca="1" si="90"/>
        <v>41</v>
      </c>
      <c r="D229">
        <v>1</v>
      </c>
      <c r="E229">
        <f t="shared" ca="1" si="91"/>
        <v>97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ca="1" si="92"/>
        <v>7.21</v>
      </c>
      <c r="R229">
        <f t="shared" ca="1" si="93"/>
        <v>2.0699999999999998</v>
      </c>
      <c r="S229">
        <f t="shared" ca="1" si="94"/>
        <v>387</v>
      </c>
      <c r="T229">
        <f t="shared" ca="1" si="95"/>
        <v>15</v>
      </c>
      <c r="U229">
        <f t="shared" ca="1" si="96"/>
        <v>128</v>
      </c>
      <c r="V229">
        <f t="shared" ca="1" si="97"/>
        <v>9.4</v>
      </c>
      <c r="W229">
        <f t="shared" ca="1" si="98"/>
        <v>0.1</v>
      </c>
      <c r="X229">
        <f t="shared" ca="1" si="99"/>
        <v>1.2</v>
      </c>
      <c r="Y229">
        <f t="shared" ca="1" si="100"/>
        <v>7.4470000000000001</v>
      </c>
      <c r="Z229">
        <f t="shared" ca="1" si="101"/>
        <v>2.2385999999999999</v>
      </c>
      <c r="AA229">
        <f t="shared" ca="1" si="102"/>
        <v>249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f t="shared" ca="1" si="103"/>
        <v>4.92</v>
      </c>
      <c r="AL229">
        <f t="shared" ca="1" si="104"/>
        <v>2.13</v>
      </c>
      <c r="AM229">
        <v>1</v>
      </c>
    </row>
    <row r="230" spans="1:39" x14ac:dyDescent="0.25">
      <c r="A230">
        <v>228</v>
      </c>
      <c r="B230" s="2">
        <v>1</v>
      </c>
      <c r="C230">
        <f t="shared" ca="1" si="90"/>
        <v>44</v>
      </c>
      <c r="D230">
        <v>1</v>
      </c>
      <c r="E230">
        <f t="shared" ca="1" si="91"/>
        <v>114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ca="1" si="92"/>
        <v>7.41</v>
      </c>
      <c r="R230">
        <f t="shared" ca="1" si="93"/>
        <v>2.0499999999999998</v>
      </c>
      <c r="S230">
        <f t="shared" ca="1" si="94"/>
        <v>325</v>
      </c>
      <c r="T230">
        <f t="shared" ca="1" si="95"/>
        <v>18</v>
      </c>
      <c r="U230">
        <f t="shared" ca="1" si="96"/>
        <v>166</v>
      </c>
      <c r="V230">
        <f t="shared" ca="1" si="97"/>
        <v>9.1</v>
      </c>
      <c r="W230">
        <f t="shared" ca="1" si="98"/>
        <v>0.09</v>
      </c>
      <c r="X230">
        <f t="shared" ca="1" si="99"/>
        <v>1.26</v>
      </c>
      <c r="Y230">
        <f t="shared" ca="1" si="100"/>
        <v>7.2168000000000001</v>
      </c>
      <c r="Z230">
        <f t="shared" ca="1" si="101"/>
        <v>2.3950999999999998</v>
      </c>
      <c r="AA230">
        <f t="shared" ca="1" si="102"/>
        <v>235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f t="shared" ca="1" si="103"/>
        <v>4.99</v>
      </c>
      <c r="AL230">
        <f t="shared" ca="1" si="104"/>
        <v>2.27</v>
      </c>
      <c r="AM230">
        <v>1</v>
      </c>
    </row>
    <row r="231" spans="1:39" x14ac:dyDescent="0.25">
      <c r="A231">
        <v>229</v>
      </c>
      <c r="B231" s="2">
        <v>1</v>
      </c>
      <c r="C231">
        <f t="shared" ca="1" si="90"/>
        <v>35</v>
      </c>
      <c r="D231">
        <v>1</v>
      </c>
      <c r="E231">
        <f t="shared" ca="1" si="91"/>
        <v>104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ca="1" si="92"/>
        <v>7.31</v>
      </c>
      <c r="R231">
        <f t="shared" ca="1" si="93"/>
        <v>2.4900000000000002</v>
      </c>
      <c r="S231">
        <f t="shared" ca="1" si="94"/>
        <v>316</v>
      </c>
      <c r="T231">
        <f t="shared" ca="1" si="95"/>
        <v>19</v>
      </c>
      <c r="U231">
        <f t="shared" ca="1" si="96"/>
        <v>159</v>
      </c>
      <c r="V231">
        <f t="shared" ca="1" si="97"/>
        <v>9.9</v>
      </c>
      <c r="W231">
        <f t="shared" ca="1" si="98"/>
        <v>0.06</v>
      </c>
      <c r="X231">
        <f t="shared" ca="1" si="99"/>
        <v>1.49</v>
      </c>
      <c r="Y231">
        <f t="shared" ca="1" si="100"/>
        <v>7.4343000000000004</v>
      </c>
      <c r="Z231">
        <f t="shared" ca="1" si="101"/>
        <v>2.4857999999999998</v>
      </c>
      <c r="AA231">
        <f t="shared" ca="1" si="102"/>
        <v>236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f t="shared" ca="1" si="103"/>
        <v>4.99</v>
      </c>
      <c r="AL231">
        <f t="shared" ca="1" si="104"/>
        <v>2.14</v>
      </c>
      <c r="AM231">
        <v>1</v>
      </c>
    </row>
    <row r="232" spans="1:39" x14ac:dyDescent="0.25">
      <c r="A232">
        <v>230</v>
      </c>
      <c r="B232" s="2">
        <v>1</v>
      </c>
      <c r="C232">
        <f t="shared" ca="1" si="90"/>
        <v>35</v>
      </c>
      <c r="D232">
        <v>1</v>
      </c>
      <c r="E232">
        <f t="shared" ca="1" si="91"/>
        <v>112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ca="1" si="92"/>
        <v>7.27</v>
      </c>
      <c r="R232">
        <f t="shared" ca="1" si="93"/>
        <v>2.2000000000000002</v>
      </c>
      <c r="S232">
        <f t="shared" ca="1" si="94"/>
        <v>375</v>
      </c>
      <c r="T232">
        <f t="shared" ca="1" si="95"/>
        <v>20</v>
      </c>
      <c r="U232">
        <f t="shared" ca="1" si="96"/>
        <v>168</v>
      </c>
      <c r="V232">
        <f t="shared" ca="1" si="97"/>
        <v>9.6</v>
      </c>
      <c r="W232">
        <f t="shared" ca="1" si="98"/>
        <v>0.1</v>
      </c>
      <c r="X232">
        <f t="shared" ca="1" si="99"/>
        <v>1.2</v>
      </c>
      <c r="Y232">
        <f t="shared" ca="1" si="100"/>
        <v>7.2808000000000002</v>
      </c>
      <c r="Z232">
        <f t="shared" ca="1" si="101"/>
        <v>2.4339</v>
      </c>
      <c r="AA232">
        <f t="shared" ca="1" si="102"/>
        <v>245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f t="shared" ca="1" si="103"/>
        <v>4.88</v>
      </c>
      <c r="AL232">
        <f t="shared" ca="1" si="104"/>
        <v>2.4</v>
      </c>
      <c r="AM232">
        <v>1</v>
      </c>
    </row>
    <row r="233" spans="1:39" x14ac:dyDescent="0.25">
      <c r="A233">
        <v>231</v>
      </c>
      <c r="B233" s="2">
        <v>1</v>
      </c>
      <c r="C233">
        <f t="shared" ca="1" si="90"/>
        <v>35</v>
      </c>
      <c r="D233">
        <v>1</v>
      </c>
      <c r="E233">
        <f t="shared" ca="1" si="91"/>
        <v>105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ca="1" si="92"/>
        <v>7.71</v>
      </c>
      <c r="R233">
        <f t="shared" ca="1" si="93"/>
        <v>2.12</v>
      </c>
      <c r="S233">
        <f t="shared" ca="1" si="94"/>
        <v>341</v>
      </c>
      <c r="T233">
        <f t="shared" ca="1" si="95"/>
        <v>20</v>
      </c>
      <c r="U233">
        <f t="shared" ca="1" si="96"/>
        <v>138</v>
      </c>
      <c r="V233">
        <f t="shared" ca="1" si="97"/>
        <v>9.3000000000000007</v>
      </c>
      <c r="W233">
        <f t="shared" ca="1" si="98"/>
        <v>0.1</v>
      </c>
      <c r="X233">
        <f t="shared" ca="1" si="99"/>
        <v>1.26</v>
      </c>
      <c r="Y233">
        <f t="shared" ca="1" si="100"/>
        <v>7.1734999999999998</v>
      </c>
      <c r="Z233">
        <f t="shared" ca="1" si="101"/>
        <v>2.1960000000000002</v>
      </c>
      <c r="AA233">
        <f t="shared" ca="1" si="102"/>
        <v>243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f t="shared" ca="1" si="103"/>
        <v>4.99</v>
      </c>
      <c r="AL233">
        <f t="shared" ca="1" si="104"/>
        <v>2.19</v>
      </c>
      <c r="AM233">
        <v>1</v>
      </c>
    </row>
    <row r="234" spans="1:39" x14ac:dyDescent="0.25">
      <c r="A234">
        <v>232</v>
      </c>
      <c r="B234" s="2">
        <v>1</v>
      </c>
      <c r="C234">
        <f t="shared" ca="1" si="90"/>
        <v>39</v>
      </c>
      <c r="D234">
        <v>1</v>
      </c>
      <c r="E234">
        <f t="shared" ca="1" si="91"/>
        <v>114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ca="1" si="92"/>
        <v>7.9</v>
      </c>
      <c r="R234">
        <f t="shared" ca="1" si="93"/>
        <v>2.85</v>
      </c>
      <c r="S234">
        <f t="shared" ca="1" si="94"/>
        <v>328</v>
      </c>
      <c r="T234">
        <f t="shared" ca="1" si="95"/>
        <v>16</v>
      </c>
      <c r="U234">
        <f t="shared" ca="1" si="96"/>
        <v>167</v>
      </c>
      <c r="V234">
        <f t="shared" ca="1" si="97"/>
        <v>8.6</v>
      </c>
      <c r="W234">
        <f t="shared" ca="1" si="98"/>
        <v>0.05</v>
      </c>
      <c r="X234">
        <f t="shared" ca="1" si="99"/>
        <v>1.2</v>
      </c>
      <c r="Y234">
        <f t="shared" ca="1" si="100"/>
        <v>7.4137000000000004</v>
      </c>
      <c r="Z234">
        <f t="shared" ca="1" si="101"/>
        <v>2.4514</v>
      </c>
      <c r="AA234">
        <f t="shared" ca="1" si="102"/>
        <v>232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f t="shared" ca="1" si="103"/>
        <v>4.6399999999999997</v>
      </c>
      <c r="AL234">
        <f t="shared" ca="1" si="104"/>
        <v>2.2400000000000002</v>
      </c>
      <c r="AM234">
        <v>1</v>
      </c>
    </row>
    <row r="235" spans="1:39" x14ac:dyDescent="0.25">
      <c r="A235">
        <v>233</v>
      </c>
      <c r="B235" s="2">
        <v>1</v>
      </c>
      <c r="C235">
        <f t="shared" ca="1" si="90"/>
        <v>40</v>
      </c>
      <c r="D235">
        <v>1</v>
      </c>
      <c r="E235">
        <f t="shared" ca="1" si="91"/>
        <v>96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ca="1" si="92"/>
        <v>7.87</v>
      </c>
      <c r="R235">
        <f t="shared" ca="1" si="93"/>
        <v>2.42</v>
      </c>
      <c r="S235">
        <f t="shared" ca="1" si="94"/>
        <v>322</v>
      </c>
      <c r="T235">
        <f t="shared" ca="1" si="95"/>
        <v>10</v>
      </c>
      <c r="U235">
        <f t="shared" ca="1" si="96"/>
        <v>126</v>
      </c>
      <c r="V235">
        <f t="shared" ca="1" si="97"/>
        <v>9.6999999999999993</v>
      </c>
      <c r="W235">
        <f t="shared" ca="1" si="98"/>
        <v>0.02</v>
      </c>
      <c r="X235">
        <f t="shared" ca="1" si="99"/>
        <v>1.27</v>
      </c>
      <c r="Y235">
        <f t="shared" ca="1" si="100"/>
        <v>7.5750999999999999</v>
      </c>
      <c r="Z235">
        <f t="shared" ca="1" si="101"/>
        <v>2.3218000000000001</v>
      </c>
      <c r="AA235">
        <f t="shared" ca="1" si="102"/>
        <v>233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f t="shared" ca="1" si="103"/>
        <v>4.99</v>
      </c>
      <c r="AL235">
        <f t="shared" ca="1" si="104"/>
        <v>1.96</v>
      </c>
      <c r="AM235">
        <v>1</v>
      </c>
    </row>
    <row r="236" spans="1:39" x14ac:dyDescent="0.25">
      <c r="A236">
        <v>234</v>
      </c>
      <c r="B236" s="2">
        <v>1</v>
      </c>
      <c r="C236">
        <f t="shared" ca="1" si="90"/>
        <v>38</v>
      </c>
      <c r="D236">
        <v>1</v>
      </c>
      <c r="E236">
        <f t="shared" ca="1" si="91"/>
        <v>96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ca="1" si="92"/>
        <v>7.21</v>
      </c>
      <c r="R236">
        <f t="shared" ca="1" si="93"/>
        <v>2.14</v>
      </c>
      <c r="S236">
        <f t="shared" ca="1" si="94"/>
        <v>324</v>
      </c>
      <c r="T236">
        <f t="shared" ca="1" si="95"/>
        <v>19</v>
      </c>
      <c r="U236">
        <f t="shared" ca="1" si="96"/>
        <v>168</v>
      </c>
      <c r="V236">
        <f t="shared" ca="1" si="97"/>
        <v>9.5</v>
      </c>
      <c r="W236">
        <f t="shared" ca="1" si="98"/>
        <v>0.1</v>
      </c>
      <c r="X236">
        <f t="shared" ca="1" si="99"/>
        <v>1.56</v>
      </c>
      <c r="Y236">
        <f t="shared" ca="1" si="100"/>
        <v>7.4383999999999997</v>
      </c>
      <c r="Z236">
        <f t="shared" ca="1" si="101"/>
        <v>2.0785999999999998</v>
      </c>
      <c r="AA236">
        <f t="shared" ca="1" si="102"/>
        <v>235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f t="shared" ca="1" si="103"/>
        <v>4.76</v>
      </c>
      <c r="AL236">
        <f t="shared" ca="1" si="104"/>
        <v>1.98</v>
      </c>
      <c r="AM236">
        <v>1</v>
      </c>
    </row>
    <row r="237" spans="1:39" x14ac:dyDescent="0.25">
      <c r="A237">
        <v>235</v>
      </c>
      <c r="B237" s="2">
        <v>1</v>
      </c>
      <c r="C237">
        <f t="shared" ca="1" si="90"/>
        <v>41</v>
      </c>
      <c r="D237">
        <v>1</v>
      </c>
      <c r="E237">
        <f t="shared" ca="1" si="91"/>
        <v>105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ca="1" si="92"/>
        <v>7.99</v>
      </c>
      <c r="R237">
        <f t="shared" ca="1" si="93"/>
        <v>2.27</v>
      </c>
      <c r="S237">
        <f t="shared" ca="1" si="94"/>
        <v>328</v>
      </c>
      <c r="T237">
        <f t="shared" ca="1" si="95"/>
        <v>13</v>
      </c>
      <c r="U237">
        <f t="shared" ca="1" si="96"/>
        <v>151</v>
      </c>
      <c r="V237">
        <f t="shared" ca="1" si="97"/>
        <v>9.1</v>
      </c>
      <c r="W237">
        <f t="shared" ca="1" si="98"/>
        <v>0.08</v>
      </c>
      <c r="X237">
        <f t="shared" ca="1" si="99"/>
        <v>1.2</v>
      </c>
      <c r="Y237">
        <f t="shared" ca="1" si="100"/>
        <v>7.0171999999999999</v>
      </c>
      <c r="Z237">
        <f t="shared" ca="1" si="101"/>
        <v>2.0457999999999998</v>
      </c>
      <c r="AA237">
        <f t="shared" ca="1" si="102"/>
        <v>232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f t="shared" ca="1" si="103"/>
        <v>4.97</v>
      </c>
      <c r="AL237">
        <f t="shared" ca="1" si="104"/>
        <v>2.29</v>
      </c>
      <c r="AM237">
        <v>1</v>
      </c>
    </row>
    <row r="238" spans="1:39" x14ac:dyDescent="0.25">
      <c r="A238">
        <v>236</v>
      </c>
      <c r="B238" s="2">
        <v>1</v>
      </c>
      <c r="C238">
        <f t="shared" ca="1" si="90"/>
        <v>44</v>
      </c>
      <c r="D238">
        <v>1</v>
      </c>
      <c r="E238">
        <f t="shared" ca="1" si="91"/>
        <v>109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ca="1" si="92"/>
        <v>7.69</v>
      </c>
      <c r="R238">
        <f t="shared" ca="1" si="93"/>
        <v>2.04</v>
      </c>
      <c r="S238">
        <f t="shared" ca="1" si="94"/>
        <v>369</v>
      </c>
      <c r="T238">
        <f t="shared" ca="1" si="95"/>
        <v>11</v>
      </c>
      <c r="U238">
        <f t="shared" ca="1" si="96"/>
        <v>153</v>
      </c>
      <c r="V238">
        <f t="shared" ca="1" si="97"/>
        <v>9.3000000000000007</v>
      </c>
      <c r="W238">
        <f t="shared" ca="1" si="98"/>
        <v>7.0000000000000007E-2</v>
      </c>
      <c r="X238">
        <f t="shared" ca="1" si="99"/>
        <v>1.57</v>
      </c>
      <c r="Y238">
        <f t="shared" ca="1" si="100"/>
        <v>6.9739000000000004</v>
      </c>
      <c r="Z238">
        <f t="shared" ca="1" si="101"/>
        <v>2.3551000000000002</v>
      </c>
      <c r="AA238">
        <f t="shared" ca="1" si="102"/>
        <v>242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f t="shared" ca="1" si="103"/>
        <v>4.95</v>
      </c>
      <c r="AL238">
        <f t="shared" ca="1" si="104"/>
        <v>1.98</v>
      </c>
      <c r="AM238">
        <v>1</v>
      </c>
    </row>
    <row r="239" spans="1:39" x14ac:dyDescent="0.25">
      <c r="A239">
        <v>237</v>
      </c>
      <c r="B239" s="2">
        <v>1</v>
      </c>
      <c r="C239">
        <f t="shared" ca="1" si="90"/>
        <v>44</v>
      </c>
      <c r="D239">
        <v>1</v>
      </c>
      <c r="E239">
        <f t="shared" ca="1" si="91"/>
        <v>106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ca="1" si="92"/>
        <v>7.31</v>
      </c>
      <c r="R239">
        <f t="shared" ca="1" si="93"/>
        <v>2.48</v>
      </c>
      <c r="S239">
        <f t="shared" ca="1" si="94"/>
        <v>355</v>
      </c>
      <c r="T239">
        <f t="shared" ca="1" si="95"/>
        <v>15</v>
      </c>
      <c r="U239">
        <f t="shared" ca="1" si="96"/>
        <v>144</v>
      </c>
      <c r="V239">
        <f t="shared" ca="1" si="97"/>
        <v>9.6</v>
      </c>
      <c r="W239">
        <f t="shared" ca="1" si="98"/>
        <v>0.05</v>
      </c>
      <c r="X239">
        <f t="shared" ca="1" si="99"/>
        <v>1.31</v>
      </c>
      <c r="Y239">
        <f t="shared" ca="1" si="100"/>
        <v>7.5770999999999997</v>
      </c>
      <c r="Z239">
        <f t="shared" ca="1" si="101"/>
        <v>2.2002999999999999</v>
      </c>
      <c r="AA239">
        <f t="shared" ca="1" si="102"/>
        <v>242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f t="shared" ca="1" si="103"/>
        <v>4.7</v>
      </c>
      <c r="AL239">
        <f t="shared" ca="1" si="104"/>
        <v>2.38</v>
      </c>
      <c r="AM239">
        <v>1</v>
      </c>
    </row>
    <row r="240" spans="1:39" x14ac:dyDescent="0.25">
      <c r="A240">
        <v>238</v>
      </c>
      <c r="B240" s="2">
        <v>1</v>
      </c>
      <c r="C240">
        <f t="shared" ca="1" si="90"/>
        <v>44</v>
      </c>
      <c r="D240">
        <v>1</v>
      </c>
      <c r="E240">
        <f t="shared" ca="1" si="91"/>
        <v>96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ca="1" si="92"/>
        <v>7.82</v>
      </c>
      <c r="R240">
        <f t="shared" ca="1" si="93"/>
        <v>2.44</v>
      </c>
      <c r="S240">
        <f t="shared" ca="1" si="94"/>
        <v>378</v>
      </c>
      <c r="T240">
        <f t="shared" ca="1" si="95"/>
        <v>10</v>
      </c>
      <c r="U240">
        <f t="shared" ca="1" si="96"/>
        <v>134</v>
      </c>
      <c r="V240">
        <f t="shared" ca="1" si="97"/>
        <v>10</v>
      </c>
      <c r="W240">
        <f t="shared" ca="1" si="98"/>
        <v>7.0000000000000007E-2</v>
      </c>
      <c r="X240">
        <f t="shared" ca="1" si="99"/>
        <v>1.42</v>
      </c>
      <c r="Y240">
        <f t="shared" ca="1" si="100"/>
        <v>7.1013000000000002</v>
      </c>
      <c r="Z240">
        <f t="shared" ca="1" si="101"/>
        <v>2.1644000000000001</v>
      </c>
      <c r="AA240">
        <f t="shared" ca="1" si="102"/>
        <v>240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f t="shared" ca="1" si="103"/>
        <v>4.9800000000000004</v>
      </c>
      <c r="AL240">
        <f t="shared" ca="1" si="104"/>
        <v>2.2400000000000002</v>
      </c>
      <c r="AM240">
        <v>1</v>
      </c>
    </row>
    <row r="241" spans="1:39" x14ac:dyDescent="0.25">
      <c r="A241">
        <v>239</v>
      </c>
      <c r="B241" s="2">
        <v>1</v>
      </c>
      <c r="C241">
        <f t="shared" ca="1" si="90"/>
        <v>40</v>
      </c>
      <c r="D241">
        <v>1</v>
      </c>
      <c r="E241">
        <f t="shared" ca="1" si="91"/>
        <v>99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ca="1" si="92"/>
        <v>7.05</v>
      </c>
      <c r="R241">
        <f t="shared" ca="1" si="93"/>
        <v>2.66</v>
      </c>
      <c r="S241">
        <f t="shared" ca="1" si="94"/>
        <v>353</v>
      </c>
      <c r="T241">
        <f t="shared" ca="1" si="95"/>
        <v>13</v>
      </c>
      <c r="U241">
        <f t="shared" ca="1" si="96"/>
        <v>125</v>
      </c>
      <c r="V241">
        <f t="shared" ca="1" si="97"/>
        <v>9.9</v>
      </c>
      <c r="W241">
        <f t="shared" ca="1" si="98"/>
        <v>0.03</v>
      </c>
      <c r="X241">
        <f t="shared" ca="1" si="99"/>
        <v>1.53</v>
      </c>
      <c r="Y241">
        <f t="shared" ca="1" si="100"/>
        <v>6.9781000000000004</v>
      </c>
      <c r="Z241">
        <f t="shared" ca="1" si="101"/>
        <v>2.1467000000000001</v>
      </c>
      <c r="AA241">
        <f t="shared" ca="1" si="102"/>
        <v>243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f t="shared" ca="1" si="103"/>
        <v>4.9800000000000004</v>
      </c>
      <c r="AL241">
        <f t="shared" ca="1" si="104"/>
        <v>1.97</v>
      </c>
      <c r="AM241">
        <v>1</v>
      </c>
    </row>
    <row r="242" spans="1:39" x14ac:dyDescent="0.25">
      <c r="A242">
        <v>240</v>
      </c>
      <c r="B242" s="2">
        <v>1</v>
      </c>
      <c r="C242">
        <f t="shared" ca="1" si="90"/>
        <v>43</v>
      </c>
      <c r="D242">
        <v>1</v>
      </c>
      <c r="E242">
        <f t="shared" ca="1" si="91"/>
        <v>97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ca="1" si="92"/>
        <v>7.65</v>
      </c>
      <c r="R242">
        <f t="shared" ca="1" si="93"/>
        <v>2.7</v>
      </c>
      <c r="S242">
        <f t="shared" ca="1" si="94"/>
        <v>327</v>
      </c>
      <c r="T242">
        <f t="shared" ca="1" si="95"/>
        <v>18</v>
      </c>
      <c r="U242">
        <f t="shared" ca="1" si="96"/>
        <v>137</v>
      </c>
      <c r="V242">
        <f t="shared" ca="1" si="97"/>
        <v>9.9</v>
      </c>
      <c r="W242">
        <f t="shared" ca="1" si="98"/>
        <v>7.0000000000000007E-2</v>
      </c>
      <c r="X242">
        <f t="shared" ca="1" si="99"/>
        <v>1.31</v>
      </c>
      <c r="Y242">
        <f t="shared" ca="1" si="100"/>
        <v>7.2577999999999996</v>
      </c>
      <c r="Z242">
        <f t="shared" ca="1" si="101"/>
        <v>2.2296</v>
      </c>
      <c r="AA242">
        <f t="shared" ca="1" si="102"/>
        <v>237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f t="shared" ca="1" si="103"/>
        <v>4.78</v>
      </c>
      <c r="AL242">
        <f t="shared" ca="1" si="104"/>
        <v>2.2000000000000002</v>
      </c>
      <c r="AM242">
        <v>1</v>
      </c>
    </row>
    <row r="243" spans="1:39" x14ac:dyDescent="0.25">
      <c r="A243">
        <v>241</v>
      </c>
      <c r="B243" s="2">
        <v>1</v>
      </c>
      <c r="C243">
        <f t="shared" ca="1" si="90"/>
        <v>41</v>
      </c>
      <c r="D243">
        <v>1</v>
      </c>
      <c r="E243">
        <f t="shared" ca="1" si="91"/>
        <v>119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ca="1" si="92"/>
        <v>7.01</v>
      </c>
      <c r="R243">
        <f t="shared" ca="1" si="93"/>
        <v>2.3199999999999998</v>
      </c>
      <c r="S243">
        <f t="shared" ca="1" si="94"/>
        <v>387</v>
      </c>
      <c r="T243">
        <f t="shared" ca="1" si="95"/>
        <v>19</v>
      </c>
      <c r="U243">
        <f t="shared" ca="1" si="96"/>
        <v>136</v>
      </c>
      <c r="V243">
        <f t="shared" ca="1" si="97"/>
        <v>9.1999999999999993</v>
      </c>
      <c r="W243">
        <f t="shared" ca="1" si="98"/>
        <v>0.09</v>
      </c>
      <c r="X243">
        <f t="shared" ca="1" si="99"/>
        <v>1.44</v>
      </c>
      <c r="Y243">
        <f t="shared" ca="1" si="100"/>
        <v>7.2008000000000001</v>
      </c>
      <c r="Z243">
        <f t="shared" ca="1" si="101"/>
        <v>2.3544999999999998</v>
      </c>
      <c r="AA243">
        <f t="shared" ca="1" si="102"/>
        <v>246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f t="shared" ca="1" si="103"/>
        <v>4.68</v>
      </c>
      <c r="AL243">
        <f t="shared" ca="1" si="104"/>
        <v>2.2400000000000002</v>
      </c>
      <c r="AM243">
        <v>1</v>
      </c>
    </row>
    <row r="244" spans="1:39" x14ac:dyDescent="0.25">
      <c r="A244">
        <v>242</v>
      </c>
      <c r="B244" s="2">
        <v>1</v>
      </c>
      <c r="C244">
        <f t="shared" ca="1" si="90"/>
        <v>37</v>
      </c>
      <c r="D244">
        <v>1</v>
      </c>
      <c r="E244">
        <f t="shared" ca="1" si="91"/>
        <v>115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ca="1" si="92"/>
        <v>7.69</v>
      </c>
      <c r="R244">
        <f t="shared" ca="1" si="93"/>
        <v>2.39</v>
      </c>
      <c r="S244">
        <f t="shared" ca="1" si="94"/>
        <v>314</v>
      </c>
      <c r="T244">
        <f t="shared" ca="1" si="95"/>
        <v>20</v>
      </c>
      <c r="U244">
        <f t="shared" ca="1" si="96"/>
        <v>157</v>
      </c>
      <c r="V244">
        <f t="shared" ca="1" si="97"/>
        <v>8.8000000000000007</v>
      </c>
      <c r="W244">
        <f t="shared" ca="1" si="98"/>
        <v>0.06</v>
      </c>
      <c r="X244">
        <f t="shared" ca="1" si="99"/>
        <v>1.28</v>
      </c>
      <c r="Y244">
        <f t="shared" ca="1" si="100"/>
        <v>7.2728999999999999</v>
      </c>
      <c r="Z244">
        <f t="shared" ca="1" si="101"/>
        <v>2.1703999999999999</v>
      </c>
      <c r="AA244">
        <f t="shared" ca="1" si="102"/>
        <v>240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f t="shared" ca="1" si="103"/>
        <v>4.5999999999999996</v>
      </c>
      <c r="AL244">
        <f t="shared" ca="1" si="104"/>
        <v>2.34</v>
      </c>
      <c r="AM244">
        <v>1</v>
      </c>
    </row>
    <row r="245" spans="1:39" x14ac:dyDescent="0.25">
      <c r="A245">
        <v>243</v>
      </c>
      <c r="B245" s="2">
        <v>1</v>
      </c>
      <c r="C245">
        <f t="shared" ca="1" si="90"/>
        <v>42</v>
      </c>
      <c r="D245">
        <v>1</v>
      </c>
      <c r="E245">
        <f t="shared" ca="1" si="91"/>
        <v>102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ca="1" si="92"/>
        <v>7.25</v>
      </c>
      <c r="R245">
        <f t="shared" ca="1" si="93"/>
        <v>2.09</v>
      </c>
      <c r="S245">
        <f t="shared" ca="1" si="94"/>
        <v>345</v>
      </c>
      <c r="T245">
        <f t="shared" ca="1" si="95"/>
        <v>20</v>
      </c>
      <c r="U245">
        <f t="shared" ca="1" si="96"/>
        <v>136</v>
      </c>
      <c r="V245">
        <f t="shared" ca="1" si="97"/>
        <v>8.8000000000000007</v>
      </c>
      <c r="W245">
        <f t="shared" ca="1" si="98"/>
        <v>0.01</v>
      </c>
      <c r="X245">
        <f t="shared" ca="1" si="99"/>
        <v>1.36</v>
      </c>
      <c r="Y245">
        <f t="shared" ca="1" si="100"/>
        <v>7.5876999999999999</v>
      </c>
      <c r="Z245">
        <f t="shared" ca="1" si="101"/>
        <v>2.1560000000000001</v>
      </c>
      <c r="AA245">
        <f t="shared" ca="1" si="102"/>
        <v>247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f t="shared" ca="1" si="103"/>
        <v>4.72</v>
      </c>
      <c r="AL245">
        <f t="shared" ca="1" si="104"/>
        <v>1.93</v>
      </c>
      <c r="AM245">
        <v>1</v>
      </c>
    </row>
    <row r="246" spans="1:39" x14ac:dyDescent="0.25">
      <c r="A246">
        <v>244</v>
      </c>
      <c r="B246" s="2">
        <v>1</v>
      </c>
      <c r="C246">
        <f t="shared" ca="1" si="90"/>
        <v>41</v>
      </c>
      <c r="D246">
        <v>1</v>
      </c>
      <c r="E246">
        <f t="shared" ca="1" si="91"/>
        <v>111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ca="1" si="92"/>
        <v>7.24</v>
      </c>
      <c r="R246">
        <f t="shared" ca="1" si="93"/>
        <v>2.85</v>
      </c>
      <c r="S246">
        <f t="shared" ca="1" si="94"/>
        <v>339</v>
      </c>
      <c r="T246">
        <f t="shared" ca="1" si="95"/>
        <v>16</v>
      </c>
      <c r="U246">
        <f t="shared" ca="1" si="96"/>
        <v>142</v>
      </c>
      <c r="V246">
        <f t="shared" ca="1" si="97"/>
        <v>8.6</v>
      </c>
      <c r="W246">
        <f t="shared" ca="1" si="98"/>
        <v>0.09</v>
      </c>
      <c r="X246">
        <f t="shared" ca="1" si="99"/>
        <v>1.23</v>
      </c>
      <c r="Y246">
        <f t="shared" ca="1" si="100"/>
        <v>7.2312000000000003</v>
      </c>
      <c r="Z246">
        <f t="shared" ca="1" si="101"/>
        <v>2.0171000000000001</v>
      </c>
      <c r="AA246">
        <f t="shared" ca="1" si="102"/>
        <v>235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f t="shared" ca="1" si="103"/>
        <v>4.9000000000000004</v>
      </c>
      <c r="AL246">
        <f t="shared" ca="1" si="104"/>
        <v>2.13</v>
      </c>
      <c r="AM246">
        <v>1</v>
      </c>
    </row>
    <row r="247" spans="1:39" x14ac:dyDescent="0.25">
      <c r="A247">
        <v>245</v>
      </c>
      <c r="B247" s="2">
        <v>1</v>
      </c>
      <c r="C247">
        <f t="shared" ca="1" si="90"/>
        <v>39</v>
      </c>
      <c r="D247">
        <v>1</v>
      </c>
      <c r="E247">
        <f t="shared" ca="1" si="91"/>
        <v>108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ca="1" si="92"/>
        <v>7.97</v>
      </c>
      <c r="R247">
        <f t="shared" ca="1" si="93"/>
        <v>2.57</v>
      </c>
      <c r="S247">
        <f t="shared" ca="1" si="94"/>
        <v>314</v>
      </c>
      <c r="T247">
        <f t="shared" ca="1" si="95"/>
        <v>20</v>
      </c>
      <c r="U247">
        <f t="shared" ca="1" si="96"/>
        <v>162</v>
      </c>
      <c r="V247">
        <f t="shared" ca="1" si="97"/>
        <v>9.6999999999999993</v>
      </c>
      <c r="W247">
        <f t="shared" ca="1" si="98"/>
        <v>0.02</v>
      </c>
      <c r="X247">
        <f t="shared" ca="1" si="99"/>
        <v>1.27</v>
      </c>
      <c r="Y247">
        <f t="shared" ca="1" si="100"/>
        <v>7.2291999999999996</v>
      </c>
      <c r="Z247">
        <f t="shared" ca="1" si="101"/>
        <v>2.1638000000000002</v>
      </c>
      <c r="AA247">
        <f t="shared" ca="1" si="102"/>
        <v>232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f t="shared" ca="1" si="103"/>
        <v>4.7300000000000004</v>
      </c>
      <c r="AL247">
        <f t="shared" ca="1" si="104"/>
        <v>2.0299999999999998</v>
      </c>
      <c r="AM247">
        <v>1</v>
      </c>
    </row>
    <row r="248" spans="1:39" x14ac:dyDescent="0.25">
      <c r="A248">
        <v>246</v>
      </c>
      <c r="B248" s="2">
        <v>1</v>
      </c>
      <c r="C248">
        <f t="shared" ca="1" si="90"/>
        <v>44</v>
      </c>
      <c r="D248">
        <v>1</v>
      </c>
      <c r="E248">
        <f t="shared" ca="1" si="91"/>
        <v>96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ca="1" si="92"/>
        <v>7.41</v>
      </c>
      <c r="R248">
        <f t="shared" ca="1" si="93"/>
        <v>2.15</v>
      </c>
      <c r="S248">
        <f t="shared" ca="1" si="94"/>
        <v>305</v>
      </c>
      <c r="T248">
        <f t="shared" ca="1" si="95"/>
        <v>14</v>
      </c>
      <c r="U248">
        <f t="shared" ca="1" si="96"/>
        <v>135</v>
      </c>
      <c r="V248">
        <f t="shared" ca="1" si="97"/>
        <v>9.9</v>
      </c>
      <c r="W248">
        <f t="shared" ca="1" si="98"/>
        <v>0.09</v>
      </c>
      <c r="X248">
        <f t="shared" ca="1" si="99"/>
        <v>1.32</v>
      </c>
      <c r="Y248">
        <f t="shared" ca="1" si="100"/>
        <v>7.1148999999999996</v>
      </c>
      <c r="Z248">
        <f t="shared" ca="1" si="101"/>
        <v>2.0632999999999999</v>
      </c>
      <c r="AA248">
        <f t="shared" ca="1" si="102"/>
        <v>247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f t="shared" ca="1" si="103"/>
        <v>4.88</v>
      </c>
      <c r="AL248">
        <f t="shared" ca="1" si="104"/>
        <v>1.81</v>
      </c>
      <c r="AM248">
        <v>1</v>
      </c>
    </row>
    <row r="249" spans="1:39" x14ac:dyDescent="0.25">
      <c r="A249">
        <v>247</v>
      </c>
      <c r="B249" s="2">
        <v>1</v>
      </c>
      <c r="C249">
        <f t="shared" ca="1" si="90"/>
        <v>37</v>
      </c>
      <c r="D249">
        <v>1</v>
      </c>
      <c r="E249">
        <f t="shared" ca="1" si="91"/>
        <v>102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ca="1" si="92"/>
        <v>7.77</v>
      </c>
      <c r="R249">
        <f t="shared" ca="1" si="93"/>
        <v>2.88</v>
      </c>
      <c r="S249">
        <f t="shared" ca="1" si="94"/>
        <v>359</v>
      </c>
      <c r="T249">
        <f t="shared" ca="1" si="95"/>
        <v>18</v>
      </c>
      <c r="U249">
        <f t="shared" ca="1" si="96"/>
        <v>148</v>
      </c>
      <c r="V249">
        <f t="shared" ca="1" si="97"/>
        <v>10</v>
      </c>
      <c r="W249">
        <f t="shared" ca="1" si="98"/>
        <v>7.0000000000000007E-2</v>
      </c>
      <c r="X249">
        <f t="shared" ca="1" si="99"/>
        <v>1.52</v>
      </c>
      <c r="Y249">
        <f t="shared" ca="1" si="100"/>
        <v>7.4724000000000004</v>
      </c>
      <c r="Z249">
        <f t="shared" ca="1" si="101"/>
        <v>2.0727000000000002</v>
      </c>
      <c r="AA249">
        <f t="shared" ca="1" si="102"/>
        <v>239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f t="shared" ca="1" si="103"/>
        <v>4.7300000000000004</v>
      </c>
      <c r="AL249">
        <f t="shared" ca="1" si="104"/>
        <v>2.1800000000000002</v>
      </c>
      <c r="AM249">
        <v>1</v>
      </c>
    </row>
    <row r="250" spans="1:39" x14ac:dyDescent="0.25">
      <c r="A250">
        <v>248</v>
      </c>
      <c r="B250" s="2">
        <v>1</v>
      </c>
      <c r="C250">
        <f t="shared" ca="1" si="90"/>
        <v>36</v>
      </c>
      <c r="D250">
        <v>1</v>
      </c>
      <c r="E250">
        <f t="shared" ca="1" si="91"/>
        <v>114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ca="1" si="92"/>
        <v>7.51</v>
      </c>
      <c r="R250">
        <f t="shared" ca="1" si="93"/>
        <v>2.54</v>
      </c>
      <c r="S250">
        <f t="shared" ca="1" si="94"/>
        <v>358</v>
      </c>
      <c r="T250">
        <f t="shared" ca="1" si="95"/>
        <v>14</v>
      </c>
      <c r="U250">
        <f t="shared" ca="1" si="96"/>
        <v>165</v>
      </c>
      <c r="V250">
        <f t="shared" ca="1" si="97"/>
        <v>9.5</v>
      </c>
      <c r="W250">
        <f t="shared" ca="1" si="98"/>
        <v>0.01</v>
      </c>
      <c r="X250">
        <f t="shared" ca="1" si="99"/>
        <v>1.38</v>
      </c>
      <c r="Y250">
        <f t="shared" ca="1" si="100"/>
        <v>7.4185999999999996</v>
      </c>
      <c r="Z250">
        <f t="shared" ca="1" si="101"/>
        <v>2.1625000000000001</v>
      </c>
      <c r="AA250">
        <f t="shared" ca="1" si="102"/>
        <v>250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f t="shared" ca="1" si="103"/>
        <v>4.75</v>
      </c>
      <c r="AL250">
        <f t="shared" ca="1" si="104"/>
        <v>2.19</v>
      </c>
      <c r="AM250">
        <v>1</v>
      </c>
    </row>
    <row r="251" spans="1:39" x14ac:dyDescent="0.25">
      <c r="A251">
        <v>249</v>
      </c>
      <c r="B251" s="2">
        <v>1</v>
      </c>
      <c r="C251">
        <f t="shared" ca="1" si="90"/>
        <v>45</v>
      </c>
      <c r="D251">
        <v>1</v>
      </c>
      <c r="E251">
        <f t="shared" ca="1" si="91"/>
        <v>95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ca="1" si="92"/>
        <v>7.95</v>
      </c>
      <c r="R251">
        <f t="shared" ca="1" si="93"/>
        <v>2.78</v>
      </c>
      <c r="S251">
        <f t="shared" ca="1" si="94"/>
        <v>324</v>
      </c>
      <c r="T251">
        <f t="shared" ca="1" si="95"/>
        <v>14</v>
      </c>
      <c r="U251">
        <f t="shared" ca="1" si="96"/>
        <v>159</v>
      </c>
      <c r="V251">
        <f t="shared" ca="1" si="97"/>
        <v>9.4</v>
      </c>
      <c r="W251">
        <f t="shared" ca="1" si="98"/>
        <v>0.09</v>
      </c>
      <c r="X251">
        <f t="shared" ca="1" si="99"/>
        <v>1.45</v>
      </c>
      <c r="Y251">
        <f t="shared" ca="1" si="100"/>
        <v>7.0330000000000004</v>
      </c>
      <c r="Z251">
        <f t="shared" ca="1" si="101"/>
        <v>2.1414</v>
      </c>
      <c r="AA251">
        <f t="shared" ca="1" si="102"/>
        <v>234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f t="shared" ca="1" si="103"/>
        <v>4.82</v>
      </c>
      <c r="AL251">
        <f t="shared" ca="1" si="104"/>
        <v>2.2400000000000002</v>
      </c>
      <c r="AM251">
        <v>1</v>
      </c>
    </row>
    <row r="252" spans="1:39" x14ac:dyDescent="0.25">
      <c r="A252">
        <v>250</v>
      </c>
      <c r="B252" s="2">
        <v>1</v>
      </c>
      <c r="C252">
        <f t="shared" ca="1" si="90"/>
        <v>40</v>
      </c>
      <c r="D252">
        <v>1</v>
      </c>
      <c r="E252">
        <f t="shared" ca="1" si="91"/>
        <v>109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ca="1" si="92"/>
        <v>7.14</v>
      </c>
      <c r="R252">
        <f t="shared" ca="1" si="93"/>
        <v>2.08</v>
      </c>
      <c r="S252">
        <f t="shared" ca="1" si="94"/>
        <v>355</v>
      </c>
      <c r="T252">
        <f t="shared" ca="1" si="95"/>
        <v>12</v>
      </c>
      <c r="U252">
        <f t="shared" ca="1" si="96"/>
        <v>123</v>
      </c>
      <c r="V252">
        <f t="shared" ca="1" si="97"/>
        <v>9.3000000000000007</v>
      </c>
      <c r="W252">
        <f t="shared" ca="1" si="98"/>
        <v>0.02</v>
      </c>
      <c r="X252">
        <f t="shared" ca="1" si="99"/>
        <v>1.56</v>
      </c>
      <c r="Y252">
        <f t="shared" ca="1" si="100"/>
        <v>6.9923000000000002</v>
      </c>
      <c r="Z252">
        <f t="shared" ca="1" si="101"/>
        <v>2.3250999999999999</v>
      </c>
      <c r="AA252">
        <f t="shared" ca="1" si="102"/>
        <v>230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f t="shared" ca="1" si="103"/>
        <v>4.71</v>
      </c>
      <c r="AL252">
        <f t="shared" ca="1" si="104"/>
        <v>1.88</v>
      </c>
      <c r="AM252">
        <v>1</v>
      </c>
    </row>
    <row r="253" spans="1:39" x14ac:dyDescent="0.25">
      <c r="A253">
        <v>251</v>
      </c>
      <c r="B253" s="2">
        <v>1</v>
      </c>
      <c r="C253">
        <f t="shared" ca="1" si="90"/>
        <v>44</v>
      </c>
      <c r="D253">
        <v>1</v>
      </c>
      <c r="E253">
        <f t="shared" ca="1" si="91"/>
        <v>112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ca="1" si="92"/>
        <v>7.7</v>
      </c>
      <c r="R253">
        <f t="shared" ca="1" si="93"/>
        <v>2.21</v>
      </c>
      <c r="S253">
        <f t="shared" ca="1" si="94"/>
        <v>383</v>
      </c>
      <c r="T253">
        <f t="shared" ca="1" si="95"/>
        <v>17</v>
      </c>
      <c r="U253">
        <f t="shared" ca="1" si="96"/>
        <v>148</v>
      </c>
      <c r="V253">
        <f t="shared" ca="1" si="97"/>
        <v>9.1</v>
      </c>
      <c r="W253">
        <f t="shared" ca="1" si="98"/>
        <v>0.06</v>
      </c>
      <c r="X253">
        <f t="shared" ca="1" si="99"/>
        <v>1.23</v>
      </c>
      <c r="Y253">
        <f t="shared" ca="1" si="100"/>
        <v>7.3395000000000001</v>
      </c>
      <c r="Z253">
        <f t="shared" ca="1" si="101"/>
        <v>2.1989999999999998</v>
      </c>
      <c r="AA253">
        <f t="shared" ca="1" si="102"/>
        <v>238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f t="shared" ca="1" si="103"/>
        <v>4.6100000000000003</v>
      </c>
      <c r="AL253">
        <f t="shared" ca="1" si="104"/>
        <v>1.86</v>
      </c>
      <c r="AM253">
        <v>1</v>
      </c>
    </row>
    <row r="254" spans="1:39" x14ac:dyDescent="0.25">
      <c r="A254">
        <v>252</v>
      </c>
      <c r="B254" s="2">
        <v>1</v>
      </c>
      <c r="C254">
        <f t="shared" ca="1" si="90"/>
        <v>36</v>
      </c>
      <c r="D254">
        <v>1</v>
      </c>
      <c r="E254">
        <f t="shared" ca="1" si="91"/>
        <v>117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ca="1" si="92"/>
        <v>7.13</v>
      </c>
      <c r="R254">
        <f t="shared" ca="1" si="93"/>
        <v>2.8</v>
      </c>
      <c r="S254">
        <f t="shared" ca="1" si="94"/>
        <v>328</v>
      </c>
      <c r="T254">
        <f t="shared" ca="1" si="95"/>
        <v>20</v>
      </c>
      <c r="U254">
        <f t="shared" ca="1" si="96"/>
        <v>123</v>
      </c>
      <c r="V254">
        <f t="shared" ca="1" si="97"/>
        <v>9.9</v>
      </c>
      <c r="W254">
        <f t="shared" ca="1" si="98"/>
        <v>0.03</v>
      </c>
      <c r="X254">
        <f t="shared" ca="1" si="99"/>
        <v>1.4</v>
      </c>
      <c r="Y254">
        <f t="shared" ca="1" si="100"/>
        <v>7.2653999999999996</v>
      </c>
      <c r="Z254">
        <f t="shared" ca="1" si="101"/>
        <v>2.4794</v>
      </c>
      <c r="AA254">
        <f t="shared" ca="1" si="102"/>
        <v>230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f t="shared" ca="1" si="103"/>
        <v>4.66</v>
      </c>
      <c r="AL254">
        <f t="shared" ca="1" si="104"/>
        <v>1.99</v>
      </c>
      <c r="AM254">
        <v>1</v>
      </c>
    </row>
    <row r="255" spans="1:39" x14ac:dyDescent="0.25">
      <c r="A255">
        <v>253</v>
      </c>
      <c r="B255" s="2">
        <v>1</v>
      </c>
      <c r="C255">
        <f t="shared" ca="1" si="90"/>
        <v>41</v>
      </c>
      <c r="D255">
        <v>1</v>
      </c>
      <c r="E255">
        <f t="shared" ca="1" si="91"/>
        <v>108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ca="1" si="92"/>
        <v>7.12</v>
      </c>
      <c r="R255">
        <f t="shared" ca="1" si="93"/>
        <v>2.21</v>
      </c>
      <c r="S255">
        <f t="shared" ca="1" si="94"/>
        <v>320</v>
      </c>
      <c r="T255">
        <f t="shared" ca="1" si="95"/>
        <v>20</v>
      </c>
      <c r="U255">
        <f t="shared" ca="1" si="96"/>
        <v>157</v>
      </c>
      <c r="V255">
        <f t="shared" ca="1" si="97"/>
        <v>10</v>
      </c>
      <c r="W255">
        <f t="shared" ca="1" si="98"/>
        <v>0.01</v>
      </c>
      <c r="X255">
        <f t="shared" ca="1" si="99"/>
        <v>1.35</v>
      </c>
      <c r="Y255">
        <f t="shared" ca="1" si="100"/>
        <v>6.9672000000000001</v>
      </c>
      <c r="Z255">
        <f t="shared" ca="1" si="101"/>
        <v>2.3401999999999998</v>
      </c>
      <c r="AA255">
        <f t="shared" ca="1" si="102"/>
        <v>243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f t="shared" ca="1" si="103"/>
        <v>4.96</v>
      </c>
      <c r="AL255">
        <f t="shared" ca="1" si="104"/>
        <v>2.1800000000000002</v>
      </c>
      <c r="AM255">
        <v>1</v>
      </c>
    </row>
    <row r="256" spans="1:39" x14ac:dyDescent="0.25">
      <c r="A256">
        <v>254</v>
      </c>
      <c r="B256" s="2">
        <v>1</v>
      </c>
      <c r="C256">
        <f t="shared" ca="1" si="90"/>
        <v>39</v>
      </c>
      <c r="D256">
        <v>1</v>
      </c>
      <c r="E256">
        <f t="shared" ca="1" si="91"/>
        <v>114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ca="1" si="92"/>
        <v>7.26</v>
      </c>
      <c r="R256">
        <f t="shared" ca="1" si="93"/>
        <v>2.0699999999999998</v>
      </c>
      <c r="S256">
        <f t="shared" ca="1" si="94"/>
        <v>311</v>
      </c>
      <c r="T256">
        <f t="shared" ca="1" si="95"/>
        <v>13</v>
      </c>
      <c r="U256">
        <f t="shared" ca="1" si="96"/>
        <v>136</v>
      </c>
      <c r="V256">
        <f t="shared" ca="1" si="97"/>
        <v>9.5</v>
      </c>
      <c r="W256">
        <f t="shared" ca="1" si="98"/>
        <v>0.01</v>
      </c>
      <c r="X256">
        <f t="shared" ca="1" si="99"/>
        <v>1.29</v>
      </c>
      <c r="Y256">
        <f t="shared" ca="1" si="100"/>
        <v>7.1247999999999996</v>
      </c>
      <c r="Z256">
        <f t="shared" ca="1" si="101"/>
        <v>2.0444</v>
      </c>
      <c r="AA256">
        <f t="shared" ca="1" si="102"/>
        <v>240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f t="shared" ca="1" si="103"/>
        <v>4.91</v>
      </c>
      <c r="AL256">
        <f t="shared" ca="1" si="104"/>
        <v>2.2200000000000002</v>
      </c>
      <c r="AM256">
        <v>1</v>
      </c>
    </row>
    <row r="257" spans="1:39" x14ac:dyDescent="0.25">
      <c r="A257">
        <v>255</v>
      </c>
      <c r="B257" s="2">
        <v>1</v>
      </c>
      <c r="C257">
        <f t="shared" ca="1" si="90"/>
        <v>37</v>
      </c>
      <c r="D257">
        <v>1</v>
      </c>
      <c r="E257">
        <f t="shared" ca="1" si="91"/>
        <v>97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ca="1" si="92"/>
        <v>7.41</v>
      </c>
      <c r="R257">
        <f t="shared" ca="1" si="93"/>
        <v>2.39</v>
      </c>
      <c r="S257">
        <f t="shared" ca="1" si="94"/>
        <v>379</v>
      </c>
      <c r="T257">
        <f t="shared" ca="1" si="95"/>
        <v>16</v>
      </c>
      <c r="U257">
        <f t="shared" ca="1" si="96"/>
        <v>152</v>
      </c>
      <c r="V257">
        <f t="shared" ca="1" si="97"/>
        <v>8.6999999999999993</v>
      </c>
      <c r="W257">
        <f t="shared" ca="1" si="98"/>
        <v>0.03</v>
      </c>
      <c r="X257">
        <f t="shared" ca="1" si="99"/>
        <v>1.32</v>
      </c>
      <c r="Y257">
        <f t="shared" ca="1" si="100"/>
        <v>7.3178000000000001</v>
      </c>
      <c r="Z257">
        <f t="shared" ca="1" si="101"/>
        <v>2.0724999999999998</v>
      </c>
      <c r="AA257">
        <f t="shared" ca="1" si="102"/>
        <v>249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f t="shared" ca="1" si="103"/>
        <v>4.6399999999999997</v>
      </c>
      <c r="AL257">
        <f t="shared" ca="1" si="104"/>
        <v>1.95</v>
      </c>
      <c r="AM257">
        <v>1</v>
      </c>
    </row>
    <row r="258" spans="1:39" x14ac:dyDescent="0.25">
      <c r="A258">
        <v>256</v>
      </c>
      <c r="B258" s="2">
        <v>1</v>
      </c>
      <c r="C258">
        <f t="shared" ca="1" si="90"/>
        <v>37</v>
      </c>
      <c r="D258">
        <v>1</v>
      </c>
      <c r="E258">
        <f t="shared" ca="1" si="91"/>
        <v>97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ca="1" si="92"/>
        <v>7.61</v>
      </c>
      <c r="R258">
        <f t="shared" ca="1" si="93"/>
        <v>2.81</v>
      </c>
      <c r="S258">
        <f t="shared" ca="1" si="94"/>
        <v>312</v>
      </c>
      <c r="T258">
        <f t="shared" ca="1" si="95"/>
        <v>12</v>
      </c>
      <c r="U258">
        <f t="shared" ca="1" si="96"/>
        <v>137</v>
      </c>
      <c r="V258">
        <f t="shared" ca="1" si="97"/>
        <v>8.6999999999999993</v>
      </c>
      <c r="W258">
        <f t="shared" ca="1" si="98"/>
        <v>0.09</v>
      </c>
      <c r="X258">
        <f t="shared" ca="1" si="99"/>
        <v>1.52</v>
      </c>
      <c r="Y258">
        <f t="shared" ca="1" si="100"/>
        <v>6.9225000000000003</v>
      </c>
      <c r="Z258">
        <f t="shared" ca="1" si="101"/>
        <v>2.4699</v>
      </c>
      <c r="AA258">
        <f t="shared" ca="1" si="102"/>
        <v>244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f t="shared" ca="1" si="103"/>
        <v>4.7699999999999996</v>
      </c>
      <c r="AL258">
        <f t="shared" ca="1" si="104"/>
        <v>2.0299999999999998</v>
      </c>
      <c r="AM258">
        <v>1</v>
      </c>
    </row>
    <row r="259" spans="1:39" x14ac:dyDescent="0.25">
      <c r="A259">
        <v>257</v>
      </c>
      <c r="B259" s="2">
        <v>1</v>
      </c>
      <c r="C259">
        <f t="shared" ca="1" si="90"/>
        <v>37</v>
      </c>
      <c r="D259">
        <v>1</v>
      </c>
      <c r="E259">
        <f t="shared" ca="1" si="91"/>
        <v>102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ca="1" si="92"/>
        <v>7.55</v>
      </c>
      <c r="R259">
        <f t="shared" ca="1" si="93"/>
        <v>2.42</v>
      </c>
      <c r="S259">
        <f t="shared" ca="1" si="94"/>
        <v>324</v>
      </c>
      <c r="T259">
        <f t="shared" ca="1" si="95"/>
        <v>10</v>
      </c>
      <c r="U259">
        <f t="shared" ca="1" si="96"/>
        <v>152</v>
      </c>
      <c r="V259">
        <f t="shared" ca="1" si="97"/>
        <v>8.8000000000000007</v>
      </c>
      <c r="W259">
        <f t="shared" ca="1" si="98"/>
        <v>0.08</v>
      </c>
      <c r="X259">
        <f t="shared" ca="1" si="99"/>
        <v>1.44</v>
      </c>
      <c r="Y259">
        <f t="shared" ca="1" si="100"/>
        <v>7.4608999999999996</v>
      </c>
      <c r="Z259">
        <f t="shared" ca="1" si="101"/>
        <v>2.4603000000000002</v>
      </c>
      <c r="AA259">
        <f t="shared" ca="1" si="102"/>
        <v>236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f t="shared" ca="1" si="103"/>
        <v>4.7</v>
      </c>
      <c r="AL259">
        <f t="shared" ca="1" si="104"/>
        <v>1.86</v>
      </c>
      <c r="AM259">
        <v>1</v>
      </c>
    </row>
    <row r="260" spans="1:39" x14ac:dyDescent="0.25">
      <c r="A260">
        <v>258</v>
      </c>
      <c r="B260" s="2">
        <v>1</v>
      </c>
      <c r="C260">
        <f t="shared" ca="1" si="90"/>
        <v>44</v>
      </c>
      <c r="D260">
        <v>1</v>
      </c>
      <c r="E260">
        <f t="shared" ca="1" si="91"/>
        <v>113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ca="1" si="92"/>
        <v>7.7</v>
      </c>
      <c r="R260">
        <f t="shared" ca="1" si="93"/>
        <v>2.2599999999999998</v>
      </c>
      <c r="S260">
        <f t="shared" ca="1" si="94"/>
        <v>307</v>
      </c>
      <c r="T260">
        <f t="shared" ca="1" si="95"/>
        <v>13</v>
      </c>
      <c r="U260">
        <f t="shared" ca="1" si="96"/>
        <v>141</v>
      </c>
      <c r="V260">
        <f t="shared" ca="1" si="97"/>
        <v>9.5</v>
      </c>
      <c r="W260">
        <f t="shared" ca="1" si="98"/>
        <v>0.06</v>
      </c>
      <c r="X260">
        <f t="shared" ca="1" si="99"/>
        <v>1.34</v>
      </c>
      <c r="Y260">
        <f t="shared" ca="1" si="100"/>
        <v>7.5559000000000003</v>
      </c>
      <c r="Z260">
        <f t="shared" ca="1" si="101"/>
        <v>2.1516000000000002</v>
      </c>
      <c r="AA260">
        <f t="shared" ca="1" si="102"/>
        <v>241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f t="shared" ca="1" si="103"/>
        <v>4.67</v>
      </c>
      <c r="AL260">
        <f t="shared" ca="1" si="104"/>
        <v>2.31</v>
      </c>
      <c r="AM260">
        <v>1</v>
      </c>
    </row>
    <row r="261" spans="1:39" x14ac:dyDescent="0.25">
      <c r="A261">
        <v>259</v>
      </c>
      <c r="B261" s="2">
        <v>1</v>
      </c>
      <c r="C261">
        <f t="shared" ca="1" si="90"/>
        <v>41</v>
      </c>
      <c r="D261">
        <v>1</v>
      </c>
      <c r="E261">
        <f t="shared" ca="1" si="91"/>
        <v>98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ca="1" si="92"/>
        <v>7.53</v>
      </c>
      <c r="R261">
        <f t="shared" ca="1" si="93"/>
        <v>2.33</v>
      </c>
      <c r="S261">
        <f t="shared" ca="1" si="94"/>
        <v>385</v>
      </c>
      <c r="T261">
        <f t="shared" ca="1" si="95"/>
        <v>14</v>
      </c>
      <c r="U261">
        <f t="shared" ca="1" si="96"/>
        <v>164</v>
      </c>
      <c r="V261">
        <f t="shared" ca="1" si="97"/>
        <v>9.8000000000000007</v>
      </c>
      <c r="W261">
        <f t="shared" ca="1" si="98"/>
        <v>0.02</v>
      </c>
      <c r="X261">
        <f t="shared" ca="1" si="99"/>
        <v>1.36</v>
      </c>
      <c r="Y261">
        <f t="shared" ca="1" si="100"/>
        <v>7.4904999999999999</v>
      </c>
      <c r="Z261">
        <f t="shared" ca="1" si="101"/>
        <v>2.1522999999999999</v>
      </c>
      <c r="AA261">
        <f t="shared" ca="1" si="102"/>
        <v>247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f t="shared" ca="1" si="103"/>
        <v>4.7300000000000004</v>
      </c>
      <c r="AL261">
        <f t="shared" ca="1" si="104"/>
        <v>2.09</v>
      </c>
      <c r="AM261">
        <v>1</v>
      </c>
    </row>
    <row r="262" spans="1:39" x14ac:dyDescent="0.25">
      <c r="A262">
        <v>260</v>
      </c>
      <c r="B262" s="2">
        <v>1</v>
      </c>
      <c r="C262">
        <f t="shared" ca="1" si="90"/>
        <v>41</v>
      </c>
      <c r="D262">
        <v>1</v>
      </c>
      <c r="E262">
        <f t="shared" ca="1" si="91"/>
        <v>119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ca="1" si="92"/>
        <v>7.84</v>
      </c>
      <c r="R262">
        <f t="shared" ca="1" si="93"/>
        <v>2.4300000000000002</v>
      </c>
      <c r="S262">
        <f t="shared" ca="1" si="94"/>
        <v>351</v>
      </c>
      <c r="T262">
        <f t="shared" ca="1" si="95"/>
        <v>11</v>
      </c>
      <c r="U262">
        <f t="shared" ca="1" si="96"/>
        <v>145</v>
      </c>
      <c r="V262">
        <f t="shared" ca="1" si="97"/>
        <v>9.6999999999999993</v>
      </c>
      <c r="W262">
        <f t="shared" ca="1" si="98"/>
        <v>0.04</v>
      </c>
      <c r="X262">
        <f t="shared" ca="1" si="99"/>
        <v>1.28</v>
      </c>
      <c r="Y262">
        <f t="shared" ca="1" si="100"/>
        <v>7.1515000000000004</v>
      </c>
      <c r="Z262">
        <f t="shared" ca="1" si="101"/>
        <v>2.1368</v>
      </c>
      <c r="AA262">
        <f t="shared" ca="1" si="102"/>
        <v>246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f t="shared" ca="1" si="103"/>
        <v>4.74</v>
      </c>
      <c r="AL262">
        <f t="shared" ca="1" si="104"/>
        <v>2.38</v>
      </c>
      <c r="AM262">
        <v>1</v>
      </c>
    </row>
    <row r="263" spans="1:39" x14ac:dyDescent="0.25">
      <c r="A263">
        <v>261</v>
      </c>
      <c r="B263" s="2">
        <v>1</v>
      </c>
      <c r="C263">
        <f t="shared" ca="1" si="90"/>
        <v>42</v>
      </c>
      <c r="D263">
        <v>1</v>
      </c>
      <c r="E263">
        <f t="shared" ca="1" si="91"/>
        <v>102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ca="1" si="92"/>
        <v>7.82</v>
      </c>
      <c r="R263">
        <f t="shared" ca="1" si="93"/>
        <v>2.5499999999999998</v>
      </c>
      <c r="S263">
        <f t="shared" ca="1" si="94"/>
        <v>359</v>
      </c>
      <c r="T263">
        <f t="shared" ca="1" si="95"/>
        <v>12</v>
      </c>
      <c r="U263">
        <f t="shared" ca="1" si="96"/>
        <v>135</v>
      </c>
      <c r="V263">
        <f t="shared" ca="1" si="97"/>
        <v>10</v>
      </c>
      <c r="W263">
        <f t="shared" ca="1" si="98"/>
        <v>0.08</v>
      </c>
      <c r="X263">
        <f t="shared" ca="1" si="99"/>
        <v>1.59</v>
      </c>
      <c r="Y263">
        <f t="shared" ca="1" si="100"/>
        <v>7.0810000000000004</v>
      </c>
      <c r="Z263">
        <f t="shared" ca="1" si="101"/>
        <v>2.08</v>
      </c>
      <c r="AA263">
        <f t="shared" ca="1" si="102"/>
        <v>233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f t="shared" ca="1" si="103"/>
        <v>4.91</v>
      </c>
      <c r="AL263">
        <f t="shared" ca="1" si="104"/>
        <v>2.1800000000000002</v>
      </c>
      <c r="AM263">
        <v>1</v>
      </c>
    </row>
    <row r="264" spans="1:39" x14ac:dyDescent="0.25">
      <c r="A264">
        <v>262</v>
      </c>
      <c r="B264" s="2">
        <v>1</v>
      </c>
      <c r="C264">
        <f t="shared" ca="1" si="90"/>
        <v>45</v>
      </c>
      <c r="D264">
        <v>1</v>
      </c>
      <c r="E264">
        <f t="shared" ca="1" si="91"/>
        <v>110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ca="1" si="92"/>
        <v>7.96</v>
      </c>
      <c r="R264">
        <f t="shared" ca="1" si="93"/>
        <v>2.06</v>
      </c>
      <c r="S264">
        <f t="shared" ca="1" si="94"/>
        <v>308</v>
      </c>
      <c r="T264">
        <f t="shared" ca="1" si="95"/>
        <v>16</v>
      </c>
      <c r="U264">
        <f t="shared" ca="1" si="96"/>
        <v>135</v>
      </c>
      <c r="V264">
        <f t="shared" ca="1" si="97"/>
        <v>8.8000000000000007</v>
      </c>
      <c r="W264">
        <f t="shared" ca="1" si="98"/>
        <v>0.02</v>
      </c>
      <c r="X264">
        <f t="shared" ca="1" si="99"/>
        <v>1.38</v>
      </c>
      <c r="Y264">
        <f t="shared" ca="1" si="100"/>
        <v>7.5959000000000003</v>
      </c>
      <c r="Z264">
        <f t="shared" ca="1" si="101"/>
        <v>2.2429999999999999</v>
      </c>
      <c r="AA264">
        <f t="shared" ca="1" si="102"/>
        <v>233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f t="shared" ca="1" si="103"/>
        <v>4.8600000000000003</v>
      </c>
      <c r="AL264">
        <f t="shared" ca="1" si="104"/>
        <v>2.1800000000000002</v>
      </c>
      <c r="AM264">
        <v>1</v>
      </c>
    </row>
    <row r="265" spans="1:39" x14ac:dyDescent="0.25">
      <c r="A265">
        <v>263</v>
      </c>
      <c r="B265" s="2">
        <v>1</v>
      </c>
      <c r="C265">
        <f t="shared" ca="1" si="90"/>
        <v>39</v>
      </c>
      <c r="D265">
        <v>1</v>
      </c>
      <c r="E265">
        <f t="shared" ca="1" si="91"/>
        <v>109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ca="1" si="92"/>
        <v>7.63</v>
      </c>
      <c r="R265">
        <f t="shared" ca="1" si="93"/>
        <v>2.66</v>
      </c>
      <c r="S265">
        <f t="shared" ca="1" si="94"/>
        <v>328</v>
      </c>
      <c r="T265">
        <f t="shared" ca="1" si="95"/>
        <v>19</v>
      </c>
      <c r="U265">
        <f t="shared" ca="1" si="96"/>
        <v>141</v>
      </c>
      <c r="V265">
        <f t="shared" ca="1" si="97"/>
        <v>8.6</v>
      </c>
      <c r="W265">
        <f t="shared" ca="1" si="98"/>
        <v>0.01</v>
      </c>
      <c r="X265">
        <f t="shared" ca="1" si="99"/>
        <v>1.4</v>
      </c>
      <c r="Y265">
        <f t="shared" ca="1" si="100"/>
        <v>7.5015000000000001</v>
      </c>
      <c r="Z265">
        <f t="shared" ca="1" si="101"/>
        <v>2.4135</v>
      </c>
      <c r="AA265">
        <f t="shared" ca="1" si="102"/>
        <v>234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f t="shared" ca="1" si="103"/>
        <v>4.74</v>
      </c>
      <c r="AL265">
        <f t="shared" ca="1" si="104"/>
        <v>2.17</v>
      </c>
      <c r="AM265">
        <v>1</v>
      </c>
    </row>
    <row r="266" spans="1:39" x14ac:dyDescent="0.25">
      <c r="A266">
        <v>264</v>
      </c>
      <c r="B266" s="2">
        <v>1</v>
      </c>
      <c r="C266">
        <f t="shared" ca="1" si="90"/>
        <v>36</v>
      </c>
      <c r="D266">
        <v>1</v>
      </c>
      <c r="E266">
        <f t="shared" ca="1" si="91"/>
        <v>118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ca="1" si="92"/>
        <v>7.21</v>
      </c>
      <c r="R266">
        <f t="shared" ca="1" si="93"/>
        <v>2.4500000000000002</v>
      </c>
      <c r="S266">
        <f t="shared" ca="1" si="94"/>
        <v>309</v>
      </c>
      <c r="T266">
        <f t="shared" ca="1" si="95"/>
        <v>11</v>
      </c>
      <c r="U266">
        <f t="shared" ca="1" si="96"/>
        <v>165</v>
      </c>
      <c r="V266">
        <f t="shared" ca="1" si="97"/>
        <v>9.8000000000000007</v>
      </c>
      <c r="W266">
        <f t="shared" ca="1" si="98"/>
        <v>0.08</v>
      </c>
      <c r="X266">
        <f t="shared" ca="1" si="99"/>
        <v>1.3</v>
      </c>
      <c r="Y266">
        <f t="shared" ca="1" si="100"/>
        <v>7.5823</v>
      </c>
      <c r="Z266">
        <f t="shared" ca="1" si="101"/>
        <v>2.1496</v>
      </c>
      <c r="AA266">
        <f t="shared" ca="1" si="102"/>
        <v>246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f t="shared" ca="1" si="103"/>
        <v>4.7300000000000004</v>
      </c>
      <c r="AL266">
        <f t="shared" ca="1" si="104"/>
        <v>1.87</v>
      </c>
      <c r="AM266">
        <v>1</v>
      </c>
    </row>
    <row r="267" spans="1:39" x14ac:dyDescent="0.25">
      <c r="A267">
        <v>265</v>
      </c>
      <c r="B267" s="2">
        <v>1</v>
      </c>
      <c r="C267">
        <f t="shared" ca="1" si="90"/>
        <v>35</v>
      </c>
      <c r="D267">
        <v>1</v>
      </c>
      <c r="E267">
        <f t="shared" ca="1" si="91"/>
        <v>111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ca="1" si="92"/>
        <v>7.11</v>
      </c>
      <c r="R267">
        <f t="shared" ca="1" si="93"/>
        <v>2.19</v>
      </c>
      <c r="S267">
        <f t="shared" ca="1" si="94"/>
        <v>310</v>
      </c>
      <c r="T267">
        <f t="shared" ca="1" si="95"/>
        <v>10</v>
      </c>
      <c r="U267">
        <f t="shared" ca="1" si="96"/>
        <v>120</v>
      </c>
      <c r="V267">
        <f t="shared" ca="1" si="97"/>
        <v>9.1</v>
      </c>
      <c r="W267">
        <f t="shared" ca="1" si="98"/>
        <v>0.05</v>
      </c>
      <c r="X267">
        <f t="shared" ca="1" si="99"/>
        <v>1.47</v>
      </c>
      <c r="Y267">
        <f t="shared" ca="1" si="100"/>
        <v>7.5766999999999998</v>
      </c>
      <c r="Z267">
        <f t="shared" ca="1" si="101"/>
        <v>2.1553</v>
      </c>
      <c r="AA267">
        <f t="shared" ca="1" si="102"/>
        <v>249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f t="shared" ca="1" si="103"/>
        <v>4.62</v>
      </c>
      <c r="AL267">
        <f t="shared" ca="1" si="104"/>
        <v>2.2799999999999998</v>
      </c>
      <c r="AM267">
        <v>1</v>
      </c>
    </row>
    <row r="268" spans="1:39" x14ac:dyDescent="0.25">
      <c r="A268">
        <v>266</v>
      </c>
      <c r="B268" s="2">
        <v>1</v>
      </c>
      <c r="C268">
        <f t="shared" ca="1" si="90"/>
        <v>43</v>
      </c>
      <c r="D268">
        <v>1</v>
      </c>
      <c r="E268">
        <f t="shared" ca="1" si="91"/>
        <v>96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ca="1" si="92"/>
        <v>7.95</v>
      </c>
      <c r="R268">
        <f t="shared" ca="1" si="93"/>
        <v>2.64</v>
      </c>
      <c r="S268">
        <f t="shared" ca="1" si="94"/>
        <v>320</v>
      </c>
      <c r="T268">
        <f t="shared" ca="1" si="95"/>
        <v>20</v>
      </c>
      <c r="U268">
        <f t="shared" ca="1" si="96"/>
        <v>152</v>
      </c>
      <c r="V268">
        <f t="shared" ca="1" si="97"/>
        <v>9</v>
      </c>
      <c r="W268">
        <f t="shared" ca="1" si="98"/>
        <v>0.03</v>
      </c>
      <c r="X268">
        <f t="shared" ca="1" si="99"/>
        <v>1.26</v>
      </c>
      <c r="Y268">
        <f t="shared" ca="1" si="100"/>
        <v>7.4053000000000004</v>
      </c>
      <c r="Z268">
        <f t="shared" ca="1" si="101"/>
        <v>2.0009999999999999</v>
      </c>
      <c r="AA268">
        <f t="shared" ca="1" si="102"/>
        <v>230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f t="shared" ca="1" si="103"/>
        <v>4.9800000000000004</v>
      </c>
      <c r="AL268">
        <f t="shared" ca="1" si="104"/>
        <v>1.9</v>
      </c>
      <c r="AM268">
        <v>1</v>
      </c>
    </row>
    <row r="269" spans="1:39" x14ac:dyDescent="0.25">
      <c r="A269">
        <v>267</v>
      </c>
      <c r="B269" s="2">
        <v>1</v>
      </c>
      <c r="C269">
        <f t="shared" ca="1" si="90"/>
        <v>45</v>
      </c>
      <c r="D269">
        <v>1</v>
      </c>
      <c r="E269">
        <f t="shared" ca="1" si="91"/>
        <v>119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ca="1" si="92"/>
        <v>7.54</v>
      </c>
      <c r="R269">
        <f t="shared" ca="1" si="93"/>
        <v>2.82</v>
      </c>
      <c r="S269">
        <f t="shared" ca="1" si="94"/>
        <v>382</v>
      </c>
      <c r="T269">
        <f t="shared" ca="1" si="95"/>
        <v>20</v>
      </c>
      <c r="U269">
        <f t="shared" ca="1" si="96"/>
        <v>154</v>
      </c>
      <c r="V269">
        <f t="shared" ca="1" si="97"/>
        <v>9.3000000000000007</v>
      </c>
      <c r="W269">
        <f t="shared" ca="1" si="98"/>
        <v>7.0000000000000007E-2</v>
      </c>
      <c r="X269">
        <f t="shared" ca="1" si="99"/>
        <v>1.45</v>
      </c>
      <c r="Y269">
        <f t="shared" ca="1" si="100"/>
        <v>7.2202999999999999</v>
      </c>
      <c r="Z269">
        <f t="shared" ca="1" si="101"/>
        <v>2.1962000000000002</v>
      </c>
      <c r="AA269">
        <f t="shared" ca="1" si="102"/>
        <v>234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f t="shared" ca="1" si="103"/>
        <v>4.7699999999999996</v>
      </c>
      <c r="AL269">
        <f t="shared" ca="1" si="104"/>
        <v>2.34</v>
      </c>
      <c r="AM269">
        <v>1</v>
      </c>
    </row>
    <row r="270" spans="1:39" x14ac:dyDescent="0.25">
      <c r="A270">
        <v>268</v>
      </c>
      <c r="B270" s="2">
        <v>1</v>
      </c>
      <c r="C270">
        <f t="shared" ref="C270:C302" ca="1" si="105">RANDBETWEEN(35,45)</f>
        <v>41</v>
      </c>
      <c r="D270">
        <v>1</v>
      </c>
      <c r="E270">
        <f t="shared" ref="E270:E302" ca="1" si="106">RANDBETWEEN(95,120)</f>
        <v>97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ref="Q270:Q302" ca="1" si="107">RANDBETWEEN(700,800)/100</f>
        <v>7.13</v>
      </c>
      <c r="R270">
        <f t="shared" ref="R270:R302" ca="1" si="108">RANDBETWEEN(200,290)/100</f>
        <v>2.54</v>
      </c>
      <c r="S270">
        <f t="shared" ref="S270:S302" ca="1" si="109">RANDBETWEEN(305, 390)</f>
        <v>319</v>
      </c>
      <c r="T270">
        <f t="shared" ref="T270:T302" ca="1" si="110">RANDBETWEEN(9,20)</f>
        <v>16</v>
      </c>
      <c r="U270">
        <f t="shared" ref="U270:U302" ca="1" si="111">RANDBETWEEN(120, 170)</f>
        <v>162</v>
      </c>
      <c r="V270">
        <f t="shared" ref="V270:V302" ca="1" si="112">RANDBETWEEN(85,100)/10</f>
        <v>9.5</v>
      </c>
      <c r="W270">
        <f t="shared" ref="W270:W333" ca="1" si="113">RANDBETWEEN(1,10)/100</f>
        <v>0.05</v>
      </c>
      <c r="X270">
        <f t="shared" ref="X270:X302" ca="1" si="114">RANDBETWEEN(120, 160)/100</f>
        <v>1.3</v>
      </c>
      <c r="Y270">
        <f t="shared" ref="Y270:Y302" ca="1" si="115">RANDBETWEEN(69000,76000)/10000</f>
        <v>7.1542000000000003</v>
      </c>
      <c r="Z270">
        <f t="shared" ref="Z270:Z302" ca="1" si="116">RANDBETWEEN(20000,25000)/10000</f>
        <v>2.1326000000000001</v>
      </c>
      <c r="AA270">
        <f t="shared" ref="AA270:AA302" ca="1" si="117">RANDBETWEEN(230,250)</f>
        <v>231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f t="shared" ref="AK270:AK302" ca="1" si="118">RANDBETWEEN(460, 500)/100</f>
        <v>4.7</v>
      </c>
      <c r="AL270">
        <f t="shared" ref="AL270:AL302" ca="1" si="119">RANDBETWEEN(180, 240)/100</f>
        <v>2.16</v>
      </c>
      <c r="AM270">
        <v>1</v>
      </c>
    </row>
    <row r="271" spans="1:39" x14ac:dyDescent="0.25">
      <c r="A271">
        <v>269</v>
      </c>
      <c r="B271" s="2">
        <v>1</v>
      </c>
      <c r="C271">
        <f t="shared" ca="1" si="105"/>
        <v>44</v>
      </c>
      <c r="D271">
        <v>1</v>
      </c>
      <c r="E271">
        <f t="shared" ca="1" si="106"/>
        <v>103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ca="1" si="107"/>
        <v>7.95</v>
      </c>
      <c r="R271">
        <f t="shared" ca="1" si="108"/>
        <v>2.02</v>
      </c>
      <c r="S271">
        <f t="shared" ca="1" si="109"/>
        <v>379</v>
      </c>
      <c r="T271">
        <f t="shared" ca="1" si="110"/>
        <v>18</v>
      </c>
      <c r="U271">
        <f t="shared" ca="1" si="111"/>
        <v>152</v>
      </c>
      <c r="V271">
        <f t="shared" ca="1" si="112"/>
        <v>9</v>
      </c>
      <c r="W271">
        <f t="shared" ca="1" si="113"/>
        <v>0.02</v>
      </c>
      <c r="X271">
        <f t="shared" ca="1" si="114"/>
        <v>1.39</v>
      </c>
      <c r="Y271">
        <f t="shared" ca="1" si="115"/>
        <v>7.4945000000000004</v>
      </c>
      <c r="Z271">
        <f t="shared" ca="1" si="116"/>
        <v>2.0973000000000002</v>
      </c>
      <c r="AA271">
        <f t="shared" ca="1" si="117"/>
        <v>231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f t="shared" ca="1" si="118"/>
        <v>4.9800000000000004</v>
      </c>
      <c r="AL271">
        <f t="shared" ca="1" si="119"/>
        <v>1.97</v>
      </c>
      <c r="AM271">
        <v>1</v>
      </c>
    </row>
    <row r="272" spans="1:39" x14ac:dyDescent="0.25">
      <c r="A272">
        <v>270</v>
      </c>
      <c r="B272" s="2">
        <v>1</v>
      </c>
      <c r="C272">
        <f t="shared" ca="1" si="105"/>
        <v>37</v>
      </c>
      <c r="D272">
        <v>1</v>
      </c>
      <c r="E272">
        <f t="shared" ca="1" si="106"/>
        <v>98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ca="1" si="107"/>
        <v>7.19</v>
      </c>
      <c r="R272">
        <f t="shared" ca="1" si="108"/>
        <v>2.11</v>
      </c>
      <c r="S272">
        <f t="shared" ca="1" si="109"/>
        <v>358</v>
      </c>
      <c r="T272">
        <f t="shared" ca="1" si="110"/>
        <v>13</v>
      </c>
      <c r="U272">
        <f t="shared" ca="1" si="111"/>
        <v>142</v>
      </c>
      <c r="V272">
        <f t="shared" ca="1" si="112"/>
        <v>8.6999999999999993</v>
      </c>
      <c r="W272">
        <f t="shared" ca="1" si="113"/>
        <v>0.03</v>
      </c>
      <c r="X272">
        <f t="shared" ca="1" si="114"/>
        <v>1.46</v>
      </c>
      <c r="Y272">
        <f t="shared" ca="1" si="115"/>
        <v>7.4786000000000001</v>
      </c>
      <c r="Z272">
        <f t="shared" ca="1" si="116"/>
        <v>2.4992999999999999</v>
      </c>
      <c r="AA272">
        <f t="shared" ca="1" si="117"/>
        <v>248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f t="shared" ca="1" si="118"/>
        <v>4.66</v>
      </c>
      <c r="AL272">
        <f t="shared" ca="1" si="119"/>
        <v>1.91</v>
      </c>
      <c r="AM272">
        <v>1</v>
      </c>
    </row>
    <row r="273" spans="1:39" x14ac:dyDescent="0.25">
      <c r="A273">
        <v>271</v>
      </c>
      <c r="B273" s="2">
        <v>1</v>
      </c>
      <c r="C273">
        <f t="shared" ca="1" si="105"/>
        <v>39</v>
      </c>
      <c r="D273">
        <v>1</v>
      </c>
      <c r="E273">
        <f t="shared" ca="1" si="106"/>
        <v>108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ca="1" si="107"/>
        <v>7.8</v>
      </c>
      <c r="R273">
        <f t="shared" ca="1" si="108"/>
        <v>2.14</v>
      </c>
      <c r="S273">
        <f t="shared" ca="1" si="109"/>
        <v>354</v>
      </c>
      <c r="T273">
        <f t="shared" ca="1" si="110"/>
        <v>10</v>
      </c>
      <c r="U273">
        <f t="shared" ca="1" si="111"/>
        <v>137</v>
      </c>
      <c r="V273">
        <f t="shared" ca="1" si="112"/>
        <v>9</v>
      </c>
      <c r="W273">
        <f t="shared" ca="1" si="113"/>
        <v>0.02</v>
      </c>
      <c r="X273">
        <f t="shared" ca="1" si="114"/>
        <v>1.28</v>
      </c>
      <c r="Y273">
        <f t="shared" ca="1" si="115"/>
        <v>7.2022000000000004</v>
      </c>
      <c r="Z273">
        <f t="shared" ca="1" si="116"/>
        <v>2.2107000000000001</v>
      </c>
      <c r="AA273">
        <f t="shared" ca="1" si="117"/>
        <v>243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f t="shared" ca="1" si="118"/>
        <v>4.97</v>
      </c>
      <c r="AL273">
        <f t="shared" ca="1" si="119"/>
        <v>1.96</v>
      </c>
      <c r="AM273">
        <v>1</v>
      </c>
    </row>
    <row r="274" spans="1:39" x14ac:dyDescent="0.25">
      <c r="A274">
        <v>272</v>
      </c>
      <c r="B274" s="2">
        <v>1</v>
      </c>
      <c r="C274">
        <f t="shared" ca="1" si="105"/>
        <v>35</v>
      </c>
      <c r="D274">
        <v>1</v>
      </c>
      <c r="E274">
        <f t="shared" ca="1" si="106"/>
        <v>105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ca="1" si="107"/>
        <v>7.77</v>
      </c>
      <c r="R274">
        <f t="shared" ca="1" si="108"/>
        <v>2.0299999999999998</v>
      </c>
      <c r="S274">
        <f t="shared" ca="1" si="109"/>
        <v>359</v>
      </c>
      <c r="T274">
        <f t="shared" ca="1" si="110"/>
        <v>19</v>
      </c>
      <c r="U274">
        <f t="shared" ca="1" si="111"/>
        <v>132</v>
      </c>
      <c r="V274">
        <f t="shared" ca="1" si="112"/>
        <v>8.5</v>
      </c>
      <c r="W274">
        <f t="shared" ca="1" si="113"/>
        <v>0.1</v>
      </c>
      <c r="X274">
        <f t="shared" ca="1" si="114"/>
        <v>1.21</v>
      </c>
      <c r="Y274">
        <f t="shared" ca="1" si="115"/>
        <v>7.3994999999999997</v>
      </c>
      <c r="Z274">
        <f t="shared" ca="1" si="116"/>
        <v>2.2229000000000001</v>
      </c>
      <c r="AA274">
        <f t="shared" ca="1" si="117"/>
        <v>230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f t="shared" ca="1" si="118"/>
        <v>4.8</v>
      </c>
      <c r="AL274">
        <f t="shared" ca="1" si="119"/>
        <v>1.91</v>
      </c>
      <c r="AM274">
        <v>1</v>
      </c>
    </row>
    <row r="275" spans="1:39" x14ac:dyDescent="0.25">
      <c r="A275">
        <v>273</v>
      </c>
      <c r="B275" s="2">
        <v>1</v>
      </c>
      <c r="C275">
        <f t="shared" ca="1" si="105"/>
        <v>36</v>
      </c>
      <c r="D275">
        <v>1</v>
      </c>
      <c r="E275">
        <f t="shared" ca="1" si="106"/>
        <v>106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ca="1" si="107"/>
        <v>7.62</v>
      </c>
      <c r="R275">
        <f t="shared" ca="1" si="108"/>
        <v>2.83</v>
      </c>
      <c r="S275">
        <f t="shared" ca="1" si="109"/>
        <v>361</v>
      </c>
      <c r="T275">
        <f t="shared" ca="1" si="110"/>
        <v>12</v>
      </c>
      <c r="U275">
        <f t="shared" ca="1" si="111"/>
        <v>169</v>
      </c>
      <c r="V275">
        <f t="shared" ca="1" si="112"/>
        <v>9</v>
      </c>
      <c r="W275">
        <f t="shared" ca="1" si="113"/>
        <v>0.08</v>
      </c>
      <c r="X275">
        <f t="shared" ca="1" si="114"/>
        <v>1.57</v>
      </c>
      <c r="Y275">
        <f t="shared" ca="1" si="115"/>
        <v>7.2747999999999999</v>
      </c>
      <c r="Z275">
        <f t="shared" ca="1" si="116"/>
        <v>2.0213000000000001</v>
      </c>
      <c r="AA275">
        <f t="shared" ca="1" si="117"/>
        <v>231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f t="shared" ca="1" si="118"/>
        <v>4.84</v>
      </c>
      <c r="AL275">
        <f t="shared" ca="1" si="119"/>
        <v>2.15</v>
      </c>
      <c r="AM275">
        <v>1</v>
      </c>
    </row>
    <row r="276" spans="1:39" x14ac:dyDescent="0.25">
      <c r="A276">
        <v>274</v>
      </c>
      <c r="B276" s="2">
        <v>1</v>
      </c>
      <c r="C276">
        <f t="shared" ca="1" si="105"/>
        <v>43</v>
      </c>
      <c r="D276">
        <v>1</v>
      </c>
      <c r="E276">
        <f t="shared" ca="1" si="106"/>
        <v>117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ca="1" si="107"/>
        <v>7.66</v>
      </c>
      <c r="R276">
        <f t="shared" ca="1" si="108"/>
        <v>2.7</v>
      </c>
      <c r="S276">
        <f t="shared" ca="1" si="109"/>
        <v>343</v>
      </c>
      <c r="T276">
        <f t="shared" ca="1" si="110"/>
        <v>15</v>
      </c>
      <c r="U276">
        <f t="shared" ca="1" si="111"/>
        <v>145</v>
      </c>
      <c r="V276">
        <f t="shared" ca="1" si="112"/>
        <v>9.5</v>
      </c>
      <c r="W276">
        <f t="shared" ca="1" si="113"/>
        <v>0.1</v>
      </c>
      <c r="X276">
        <f t="shared" ca="1" si="114"/>
        <v>1.38</v>
      </c>
      <c r="Y276">
        <f t="shared" ca="1" si="115"/>
        <v>7.3437999999999999</v>
      </c>
      <c r="Z276">
        <f t="shared" ca="1" si="116"/>
        <v>2.0510999999999999</v>
      </c>
      <c r="AA276">
        <f t="shared" ca="1" si="117"/>
        <v>230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f t="shared" ca="1" si="118"/>
        <v>4.8099999999999996</v>
      </c>
      <c r="AL276">
        <f t="shared" ca="1" si="119"/>
        <v>1.98</v>
      </c>
      <c r="AM276">
        <v>1</v>
      </c>
    </row>
    <row r="277" spans="1:39" x14ac:dyDescent="0.25">
      <c r="A277">
        <v>275</v>
      </c>
      <c r="B277" s="2">
        <v>1</v>
      </c>
      <c r="C277">
        <f t="shared" ca="1" si="105"/>
        <v>38</v>
      </c>
      <c r="D277">
        <v>1</v>
      </c>
      <c r="E277">
        <f t="shared" ca="1" si="106"/>
        <v>101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ca="1" si="107"/>
        <v>7.83</v>
      </c>
      <c r="R277">
        <f t="shared" ca="1" si="108"/>
        <v>2.5099999999999998</v>
      </c>
      <c r="S277">
        <f t="shared" ca="1" si="109"/>
        <v>366</v>
      </c>
      <c r="T277">
        <f t="shared" ca="1" si="110"/>
        <v>9</v>
      </c>
      <c r="U277">
        <f t="shared" ca="1" si="111"/>
        <v>149</v>
      </c>
      <c r="V277">
        <f t="shared" ca="1" si="112"/>
        <v>9.1</v>
      </c>
      <c r="W277">
        <f t="shared" ca="1" si="113"/>
        <v>7.0000000000000007E-2</v>
      </c>
      <c r="X277">
        <f t="shared" ca="1" si="114"/>
        <v>1.56</v>
      </c>
      <c r="Y277">
        <f t="shared" ca="1" si="115"/>
        <v>7.1828000000000003</v>
      </c>
      <c r="Z277">
        <f t="shared" ca="1" si="116"/>
        <v>2.1198000000000001</v>
      </c>
      <c r="AA277">
        <f t="shared" ca="1" si="117"/>
        <v>233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f t="shared" ca="1" si="118"/>
        <v>4.7699999999999996</v>
      </c>
      <c r="AL277">
        <f t="shared" ca="1" si="119"/>
        <v>2.21</v>
      </c>
      <c r="AM277">
        <v>1</v>
      </c>
    </row>
    <row r="278" spans="1:39" x14ac:dyDescent="0.25">
      <c r="A278">
        <v>276</v>
      </c>
      <c r="B278" s="2">
        <v>1</v>
      </c>
      <c r="C278">
        <f t="shared" ca="1" si="105"/>
        <v>42</v>
      </c>
      <c r="D278">
        <v>1</v>
      </c>
      <c r="E278">
        <f t="shared" ca="1" si="106"/>
        <v>101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ca="1" si="107"/>
        <v>7.31</v>
      </c>
      <c r="R278">
        <f t="shared" ca="1" si="108"/>
        <v>2.21</v>
      </c>
      <c r="S278">
        <f t="shared" ca="1" si="109"/>
        <v>319</v>
      </c>
      <c r="T278">
        <f t="shared" ca="1" si="110"/>
        <v>9</v>
      </c>
      <c r="U278">
        <f t="shared" ca="1" si="111"/>
        <v>138</v>
      </c>
      <c r="V278">
        <f t="shared" ca="1" si="112"/>
        <v>10</v>
      </c>
      <c r="W278">
        <f t="shared" ca="1" si="113"/>
        <v>0.08</v>
      </c>
      <c r="X278">
        <f t="shared" ca="1" si="114"/>
        <v>1.36</v>
      </c>
      <c r="Y278">
        <f t="shared" ca="1" si="115"/>
        <v>7.1222000000000003</v>
      </c>
      <c r="Z278">
        <f t="shared" ca="1" si="116"/>
        <v>2.4916</v>
      </c>
      <c r="AA278">
        <f t="shared" ca="1" si="117"/>
        <v>238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f t="shared" ca="1" si="118"/>
        <v>4.8</v>
      </c>
      <c r="AL278">
        <f t="shared" ca="1" si="119"/>
        <v>2.16</v>
      </c>
      <c r="AM278">
        <v>1</v>
      </c>
    </row>
    <row r="279" spans="1:39" x14ac:dyDescent="0.25">
      <c r="A279">
        <v>277</v>
      </c>
      <c r="B279" s="2">
        <v>1</v>
      </c>
      <c r="C279">
        <f t="shared" ca="1" si="105"/>
        <v>39</v>
      </c>
      <c r="D279">
        <v>1</v>
      </c>
      <c r="E279">
        <f t="shared" ca="1" si="106"/>
        <v>104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ca="1" si="107"/>
        <v>7.5</v>
      </c>
      <c r="R279">
        <f t="shared" ca="1" si="108"/>
        <v>2.5</v>
      </c>
      <c r="S279">
        <f t="shared" ca="1" si="109"/>
        <v>305</v>
      </c>
      <c r="T279">
        <f t="shared" ca="1" si="110"/>
        <v>18</v>
      </c>
      <c r="U279">
        <f t="shared" ca="1" si="111"/>
        <v>143</v>
      </c>
      <c r="V279">
        <f t="shared" ca="1" si="112"/>
        <v>8.6999999999999993</v>
      </c>
      <c r="W279">
        <f t="shared" ca="1" si="113"/>
        <v>0.1</v>
      </c>
      <c r="X279">
        <f t="shared" ca="1" si="114"/>
        <v>1.33</v>
      </c>
      <c r="Y279">
        <f t="shared" ca="1" si="115"/>
        <v>7.5758000000000001</v>
      </c>
      <c r="Z279">
        <f t="shared" ca="1" si="116"/>
        <v>2.2934999999999999</v>
      </c>
      <c r="AA279">
        <f t="shared" ca="1" si="117"/>
        <v>236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f t="shared" ca="1" si="118"/>
        <v>4.88</v>
      </c>
      <c r="AL279">
        <f t="shared" ca="1" si="119"/>
        <v>2.15</v>
      </c>
      <c r="AM279">
        <v>1</v>
      </c>
    </row>
    <row r="280" spans="1:39" x14ac:dyDescent="0.25">
      <c r="A280">
        <v>278</v>
      </c>
      <c r="B280" s="2">
        <v>1</v>
      </c>
      <c r="C280">
        <f t="shared" ca="1" si="105"/>
        <v>36</v>
      </c>
      <c r="D280">
        <v>1</v>
      </c>
      <c r="E280">
        <f t="shared" ca="1" si="106"/>
        <v>108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ca="1" si="107"/>
        <v>7.55</v>
      </c>
      <c r="R280">
        <f t="shared" ca="1" si="108"/>
        <v>2.48</v>
      </c>
      <c r="S280">
        <f t="shared" ca="1" si="109"/>
        <v>339</v>
      </c>
      <c r="T280">
        <f t="shared" ca="1" si="110"/>
        <v>15</v>
      </c>
      <c r="U280">
        <f t="shared" ca="1" si="111"/>
        <v>134</v>
      </c>
      <c r="V280">
        <f t="shared" ca="1" si="112"/>
        <v>9.4</v>
      </c>
      <c r="W280">
        <f t="shared" ca="1" si="113"/>
        <v>0.06</v>
      </c>
      <c r="X280">
        <f t="shared" ca="1" si="114"/>
        <v>1.32</v>
      </c>
      <c r="Y280">
        <f t="shared" ca="1" si="115"/>
        <v>7.0415000000000001</v>
      </c>
      <c r="Z280">
        <f t="shared" ca="1" si="116"/>
        <v>2.4691999999999998</v>
      </c>
      <c r="AA280">
        <f t="shared" ca="1" si="117"/>
        <v>232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f t="shared" ca="1" si="118"/>
        <v>4.74</v>
      </c>
      <c r="AL280">
        <f t="shared" ca="1" si="119"/>
        <v>1.98</v>
      </c>
      <c r="AM280">
        <v>1</v>
      </c>
    </row>
    <row r="281" spans="1:39" x14ac:dyDescent="0.25">
      <c r="A281">
        <v>279</v>
      </c>
      <c r="B281" s="2">
        <v>1</v>
      </c>
      <c r="C281">
        <f t="shared" ca="1" si="105"/>
        <v>42</v>
      </c>
      <c r="D281">
        <v>1</v>
      </c>
      <c r="E281">
        <f t="shared" ca="1" si="106"/>
        <v>97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ca="1" si="107"/>
        <v>7.94</v>
      </c>
      <c r="R281">
        <f t="shared" ca="1" si="108"/>
        <v>2.0499999999999998</v>
      </c>
      <c r="S281">
        <f t="shared" ca="1" si="109"/>
        <v>378</v>
      </c>
      <c r="T281">
        <f t="shared" ca="1" si="110"/>
        <v>10</v>
      </c>
      <c r="U281">
        <f t="shared" ca="1" si="111"/>
        <v>147</v>
      </c>
      <c r="V281">
        <f t="shared" ca="1" si="112"/>
        <v>9.6999999999999993</v>
      </c>
      <c r="W281">
        <f t="shared" ca="1" si="113"/>
        <v>0.01</v>
      </c>
      <c r="X281">
        <f t="shared" ca="1" si="114"/>
        <v>1.51</v>
      </c>
      <c r="Y281">
        <f t="shared" ca="1" si="115"/>
        <v>7.2167000000000003</v>
      </c>
      <c r="Z281">
        <f t="shared" ca="1" si="116"/>
        <v>2.2021000000000002</v>
      </c>
      <c r="AA281">
        <f t="shared" ca="1" si="117"/>
        <v>249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f t="shared" ca="1" si="118"/>
        <v>4.9400000000000004</v>
      </c>
      <c r="AL281">
        <f t="shared" ca="1" si="119"/>
        <v>2</v>
      </c>
      <c r="AM281">
        <v>1</v>
      </c>
    </row>
    <row r="282" spans="1:39" x14ac:dyDescent="0.25">
      <c r="A282">
        <v>280</v>
      </c>
      <c r="B282" s="2">
        <v>1</v>
      </c>
      <c r="C282">
        <f t="shared" ca="1" si="105"/>
        <v>43</v>
      </c>
      <c r="D282">
        <v>1</v>
      </c>
      <c r="E282">
        <f t="shared" ca="1" si="106"/>
        <v>112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ca="1" si="107"/>
        <v>7.33</v>
      </c>
      <c r="R282">
        <f t="shared" ca="1" si="108"/>
        <v>2.2000000000000002</v>
      </c>
      <c r="S282">
        <f t="shared" ca="1" si="109"/>
        <v>346</v>
      </c>
      <c r="T282">
        <f t="shared" ca="1" si="110"/>
        <v>10</v>
      </c>
      <c r="U282">
        <f t="shared" ca="1" si="111"/>
        <v>162</v>
      </c>
      <c r="V282">
        <f t="shared" ca="1" si="112"/>
        <v>9.5</v>
      </c>
      <c r="W282">
        <f t="shared" ca="1" si="113"/>
        <v>0.06</v>
      </c>
      <c r="X282">
        <f t="shared" ca="1" si="114"/>
        <v>1.31</v>
      </c>
      <c r="Y282">
        <f t="shared" ca="1" si="115"/>
        <v>7.1120000000000001</v>
      </c>
      <c r="Z282">
        <f t="shared" ca="1" si="116"/>
        <v>2.3975</v>
      </c>
      <c r="AA282">
        <f t="shared" ca="1" si="117"/>
        <v>242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f t="shared" ca="1" si="118"/>
        <v>4.6500000000000004</v>
      </c>
      <c r="AL282">
        <f t="shared" ca="1" si="119"/>
        <v>2.31</v>
      </c>
      <c r="AM282">
        <v>1</v>
      </c>
    </row>
    <row r="283" spans="1:39" x14ac:dyDescent="0.25">
      <c r="A283">
        <v>281</v>
      </c>
      <c r="B283" s="2">
        <v>1</v>
      </c>
      <c r="C283">
        <f t="shared" ca="1" si="105"/>
        <v>39</v>
      </c>
      <c r="D283">
        <v>1</v>
      </c>
      <c r="E283">
        <f t="shared" ca="1" si="106"/>
        <v>119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ca="1" si="107"/>
        <v>7.17</v>
      </c>
      <c r="R283">
        <f t="shared" ca="1" si="108"/>
        <v>2.46</v>
      </c>
      <c r="S283">
        <f t="shared" ca="1" si="109"/>
        <v>328</v>
      </c>
      <c r="T283">
        <f t="shared" ca="1" si="110"/>
        <v>15</v>
      </c>
      <c r="U283">
        <f t="shared" ca="1" si="111"/>
        <v>138</v>
      </c>
      <c r="V283">
        <f t="shared" ca="1" si="112"/>
        <v>9.6</v>
      </c>
      <c r="W283">
        <f t="shared" ca="1" si="113"/>
        <v>0.08</v>
      </c>
      <c r="X283">
        <f t="shared" ca="1" si="114"/>
        <v>1.43</v>
      </c>
      <c r="Y283">
        <f t="shared" ca="1" si="115"/>
        <v>7.5434000000000001</v>
      </c>
      <c r="Z283">
        <f t="shared" ca="1" si="116"/>
        <v>2.0146999999999999</v>
      </c>
      <c r="AA283">
        <f t="shared" ca="1" si="117"/>
        <v>250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f t="shared" ca="1" si="118"/>
        <v>4.7699999999999996</v>
      </c>
      <c r="AL283">
        <f t="shared" ca="1" si="119"/>
        <v>2.3199999999999998</v>
      </c>
      <c r="AM283">
        <v>1</v>
      </c>
    </row>
    <row r="284" spans="1:39" x14ac:dyDescent="0.25">
      <c r="A284">
        <v>282</v>
      </c>
      <c r="B284" s="2">
        <v>1</v>
      </c>
      <c r="C284">
        <f t="shared" ca="1" si="105"/>
        <v>44</v>
      </c>
      <c r="D284">
        <v>1</v>
      </c>
      <c r="E284">
        <f t="shared" ca="1" si="106"/>
        <v>104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ca="1" si="107"/>
        <v>7.94</v>
      </c>
      <c r="R284">
        <f t="shared" ca="1" si="108"/>
        <v>2.74</v>
      </c>
      <c r="S284">
        <f t="shared" ca="1" si="109"/>
        <v>347</v>
      </c>
      <c r="T284">
        <f t="shared" ca="1" si="110"/>
        <v>13</v>
      </c>
      <c r="U284">
        <f t="shared" ca="1" si="111"/>
        <v>158</v>
      </c>
      <c r="V284">
        <f t="shared" ca="1" si="112"/>
        <v>8.6</v>
      </c>
      <c r="W284">
        <f t="shared" ca="1" si="113"/>
        <v>0.1</v>
      </c>
      <c r="X284">
        <f t="shared" ca="1" si="114"/>
        <v>1.48</v>
      </c>
      <c r="Y284">
        <f t="shared" ca="1" si="115"/>
        <v>7.2664999999999997</v>
      </c>
      <c r="Z284">
        <f t="shared" ca="1" si="116"/>
        <v>2.4137</v>
      </c>
      <c r="AA284">
        <f t="shared" ca="1" si="117"/>
        <v>239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f t="shared" ca="1" si="118"/>
        <v>4.8099999999999996</v>
      </c>
      <c r="AL284">
        <f t="shared" ca="1" si="119"/>
        <v>2.21</v>
      </c>
      <c r="AM284">
        <v>1</v>
      </c>
    </row>
    <row r="285" spans="1:39" x14ac:dyDescent="0.25">
      <c r="A285">
        <v>283</v>
      </c>
      <c r="B285" s="2">
        <v>1</v>
      </c>
      <c r="C285">
        <f t="shared" ca="1" si="105"/>
        <v>44</v>
      </c>
      <c r="D285">
        <v>1</v>
      </c>
      <c r="E285">
        <f t="shared" ca="1" si="106"/>
        <v>98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ca="1" si="107"/>
        <v>7.57</v>
      </c>
      <c r="R285">
        <f t="shared" ca="1" si="108"/>
        <v>2.35</v>
      </c>
      <c r="S285">
        <f t="shared" ca="1" si="109"/>
        <v>334</v>
      </c>
      <c r="T285">
        <f t="shared" ca="1" si="110"/>
        <v>9</v>
      </c>
      <c r="U285">
        <f t="shared" ca="1" si="111"/>
        <v>122</v>
      </c>
      <c r="V285">
        <f t="shared" ca="1" si="112"/>
        <v>10</v>
      </c>
      <c r="W285">
        <f t="shared" ca="1" si="113"/>
        <v>0.03</v>
      </c>
      <c r="X285">
        <f t="shared" ca="1" si="114"/>
        <v>1.52</v>
      </c>
      <c r="Y285">
        <f t="shared" ca="1" si="115"/>
        <v>7.1721000000000004</v>
      </c>
      <c r="Z285">
        <f t="shared" ca="1" si="116"/>
        <v>2.3536000000000001</v>
      </c>
      <c r="AA285">
        <f t="shared" ca="1" si="117"/>
        <v>241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f t="shared" ca="1" si="118"/>
        <v>4.78</v>
      </c>
      <c r="AL285">
        <f t="shared" ca="1" si="119"/>
        <v>1.87</v>
      </c>
      <c r="AM285">
        <v>1</v>
      </c>
    </row>
    <row r="286" spans="1:39" x14ac:dyDescent="0.25">
      <c r="A286">
        <v>284</v>
      </c>
      <c r="B286" s="2">
        <v>1</v>
      </c>
      <c r="C286">
        <f t="shared" ca="1" si="105"/>
        <v>37</v>
      </c>
      <c r="D286">
        <v>1</v>
      </c>
      <c r="E286">
        <f t="shared" ca="1" si="106"/>
        <v>96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ca="1" si="107"/>
        <v>7.26</v>
      </c>
      <c r="R286">
        <f t="shared" ca="1" si="108"/>
        <v>2.89</v>
      </c>
      <c r="S286">
        <f t="shared" ca="1" si="109"/>
        <v>383</v>
      </c>
      <c r="T286">
        <f t="shared" ca="1" si="110"/>
        <v>19</v>
      </c>
      <c r="U286">
        <f t="shared" ca="1" si="111"/>
        <v>135</v>
      </c>
      <c r="V286">
        <f t="shared" ca="1" si="112"/>
        <v>8.9</v>
      </c>
      <c r="W286">
        <f t="shared" ca="1" si="113"/>
        <v>7.0000000000000007E-2</v>
      </c>
      <c r="X286">
        <f t="shared" ca="1" si="114"/>
        <v>1.32</v>
      </c>
      <c r="Y286">
        <f t="shared" ca="1" si="115"/>
        <v>7.4820000000000002</v>
      </c>
      <c r="Z286">
        <f t="shared" ca="1" si="116"/>
        <v>2.1280000000000001</v>
      </c>
      <c r="AA286">
        <f t="shared" ca="1" si="117"/>
        <v>234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f t="shared" ca="1" si="118"/>
        <v>4.93</v>
      </c>
      <c r="AL286">
        <f t="shared" ca="1" si="119"/>
        <v>1.81</v>
      </c>
      <c r="AM286">
        <v>1</v>
      </c>
    </row>
    <row r="287" spans="1:39" x14ac:dyDescent="0.25">
      <c r="A287">
        <v>285</v>
      </c>
      <c r="B287" s="2">
        <v>1</v>
      </c>
      <c r="C287">
        <f t="shared" ca="1" si="105"/>
        <v>43</v>
      </c>
      <c r="D287">
        <v>1</v>
      </c>
      <c r="E287">
        <f t="shared" ca="1" si="106"/>
        <v>99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ca="1" si="107"/>
        <v>7.3</v>
      </c>
      <c r="R287">
        <f t="shared" ca="1" si="108"/>
        <v>2.2400000000000002</v>
      </c>
      <c r="S287">
        <f t="shared" ca="1" si="109"/>
        <v>343</v>
      </c>
      <c r="T287">
        <f t="shared" ca="1" si="110"/>
        <v>14</v>
      </c>
      <c r="U287">
        <f t="shared" ca="1" si="111"/>
        <v>152</v>
      </c>
      <c r="V287">
        <f t="shared" ca="1" si="112"/>
        <v>10</v>
      </c>
      <c r="W287">
        <f t="shared" ca="1" si="113"/>
        <v>0.08</v>
      </c>
      <c r="X287">
        <f t="shared" ca="1" si="114"/>
        <v>1.31</v>
      </c>
      <c r="Y287">
        <f t="shared" ca="1" si="115"/>
        <v>7.4302000000000001</v>
      </c>
      <c r="Z287">
        <f t="shared" ca="1" si="116"/>
        <v>2.3957999999999999</v>
      </c>
      <c r="AA287">
        <f t="shared" ca="1" si="117"/>
        <v>243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f t="shared" ca="1" si="118"/>
        <v>4.6900000000000004</v>
      </c>
      <c r="AL287">
        <f t="shared" ca="1" si="119"/>
        <v>1.8</v>
      </c>
      <c r="AM287">
        <v>1</v>
      </c>
    </row>
    <row r="288" spans="1:39" x14ac:dyDescent="0.25">
      <c r="A288">
        <v>286</v>
      </c>
      <c r="B288" s="2">
        <v>1</v>
      </c>
      <c r="C288">
        <f t="shared" ca="1" si="105"/>
        <v>36</v>
      </c>
      <c r="D288">
        <v>1</v>
      </c>
      <c r="E288">
        <f t="shared" ca="1" si="106"/>
        <v>102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ca="1" si="107"/>
        <v>7.62</v>
      </c>
      <c r="R288">
        <f t="shared" ca="1" si="108"/>
        <v>2.4</v>
      </c>
      <c r="S288">
        <f t="shared" ca="1" si="109"/>
        <v>351</v>
      </c>
      <c r="T288">
        <f t="shared" ca="1" si="110"/>
        <v>17</v>
      </c>
      <c r="U288">
        <f t="shared" ca="1" si="111"/>
        <v>129</v>
      </c>
      <c r="V288">
        <f t="shared" ca="1" si="112"/>
        <v>10</v>
      </c>
      <c r="W288">
        <f t="shared" ca="1" si="113"/>
        <v>0.02</v>
      </c>
      <c r="X288">
        <f t="shared" ca="1" si="114"/>
        <v>1.24</v>
      </c>
      <c r="Y288">
        <f t="shared" ca="1" si="115"/>
        <v>7.0735000000000001</v>
      </c>
      <c r="Z288">
        <f t="shared" ca="1" si="116"/>
        <v>2.2545000000000002</v>
      </c>
      <c r="AA288">
        <f t="shared" ca="1" si="117"/>
        <v>236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f t="shared" ca="1" si="118"/>
        <v>4.6399999999999997</v>
      </c>
      <c r="AL288">
        <f t="shared" ca="1" si="119"/>
        <v>1.95</v>
      </c>
      <c r="AM288">
        <v>1</v>
      </c>
    </row>
    <row r="289" spans="1:39" x14ac:dyDescent="0.25">
      <c r="A289">
        <v>287</v>
      </c>
      <c r="B289" s="2">
        <v>1</v>
      </c>
      <c r="C289">
        <f t="shared" ca="1" si="105"/>
        <v>36</v>
      </c>
      <c r="D289">
        <v>1</v>
      </c>
      <c r="E289">
        <f t="shared" ca="1" si="106"/>
        <v>99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ca="1" si="107"/>
        <v>7.27</v>
      </c>
      <c r="R289">
        <f t="shared" ca="1" si="108"/>
        <v>2.5299999999999998</v>
      </c>
      <c r="S289">
        <f t="shared" ca="1" si="109"/>
        <v>305</v>
      </c>
      <c r="T289">
        <f t="shared" ca="1" si="110"/>
        <v>10</v>
      </c>
      <c r="U289">
        <f t="shared" ca="1" si="111"/>
        <v>165</v>
      </c>
      <c r="V289">
        <f t="shared" ca="1" si="112"/>
        <v>9.8000000000000007</v>
      </c>
      <c r="W289">
        <f t="shared" ca="1" si="113"/>
        <v>0.03</v>
      </c>
      <c r="X289">
        <f t="shared" ca="1" si="114"/>
        <v>1.42</v>
      </c>
      <c r="Y289">
        <f t="shared" ca="1" si="115"/>
        <v>7.5266000000000002</v>
      </c>
      <c r="Z289">
        <f t="shared" ca="1" si="116"/>
        <v>2.4944000000000002</v>
      </c>
      <c r="AA289">
        <f t="shared" ca="1" si="117"/>
        <v>242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f t="shared" ca="1" si="118"/>
        <v>4.9000000000000004</v>
      </c>
      <c r="AL289">
        <f t="shared" ca="1" si="119"/>
        <v>1.97</v>
      </c>
      <c r="AM289">
        <v>1</v>
      </c>
    </row>
    <row r="290" spans="1:39" x14ac:dyDescent="0.25">
      <c r="A290">
        <v>288</v>
      </c>
      <c r="B290" s="2">
        <v>1</v>
      </c>
      <c r="C290">
        <f t="shared" ca="1" si="105"/>
        <v>35</v>
      </c>
      <c r="D290">
        <v>1</v>
      </c>
      <c r="E290">
        <f t="shared" ca="1" si="106"/>
        <v>116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ca="1" si="107"/>
        <v>7.14</v>
      </c>
      <c r="R290">
        <f t="shared" ca="1" si="108"/>
        <v>2</v>
      </c>
      <c r="S290">
        <f t="shared" ca="1" si="109"/>
        <v>329</v>
      </c>
      <c r="T290">
        <f t="shared" ca="1" si="110"/>
        <v>18</v>
      </c>
      <c r="U290">
        <f t="shared" ca="1" si="111"/>
        <v>160</v>
      </c>
      <c r="V290">
        <f t="shared" ca="1" si="112"/>
        <v>9.9</v>
      </c>
      <c r="W290">
        <f t="shared" ca="1" si="113"/>
        <v>0.03</v>
      </c>
      <c r="X290">
        <f t="shared" ca="1" si="114"/>
        <v>1.48</v>
      </c>
      <c r="Y290">
        <f t="shared" ca="1" si="115"/>
        <v>7.4261999999999997</v>
      </c>
      <c r="Z290">
        <f t="shared" ca="1" si="116"/>
        <v>2.4394999999999998</v>
      </c>
      <c r="AA290">
        <f t="shared" ca="1" si="117"/>
        <v>246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f t="shared" ca="1" si="118"/>
        <v>4.63</v>
      </c>
      <c r="AL290">
        <f t="shared" ca="1" si="119"/>
        <v>2.0099999999999998</v>
      </c>
      <c r="AM290">
        <v>1</v>
      </c>
    </row>
    <row r="291" spans="1:39" x14ac:dyDescent="0.25">
      <c r="A291">
        <v>289</v>
      </c>
      <c r="B291" s="2">
        <v>1</v>
      </c>
      <c r="C291">
        <f t="shared" ca="1" si="105"/>
        <v>37</v>
      </c>
      <c r="D291">
        <v>1</v>
      </c>
      <c r="E291">
        <f t="shared" ca="1" si="106"/>
        <v>101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ca="1" si="107"/>
        <v>7.74</v>
      </c>
      <c r="R291">
        <f t="shared" ca="1" si="108"/>
        <v>2.23</v>
      </c>
      <c r="S291">
        <f t="shared" ca="1" si="109"/>
        <v>352</v>
      </c>
      <c r="T291">
        <f t="shared" ca="1" si="110"/>
        <v>11</v>
      </c>
      <c r="U291">
        <f t="shared" ca="1" si="111"/>
        <v>140</v>
      </c>
      <c r="V291">
        <f t="shared" ca="1" si="112"/>
        <v>9.3000000000000007</v>
      </c>
      <c r="W291">
        <f t="shared" ca="1" si="113"/>
        <v>0.1</v>
      </c>
      <c r="X291">
        <f t="shared" ca="1" si="114"/>
        <v>1.33</v>
      </c>
      <c r="Y291">
        <f t="shared" ca="1" si="115"/>
        <v>7.2709000000000001</v>
      </c>
      <c r="Z291">
        <f t="shared" ca="1" si="116"/>
        <v>2.1166999999999998</v>
      </c>
      <c r="AA291">
        <f t="shared" ca="1" si="117"/>
        <v>246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f t="shared" ca="1" si="118"/>
        <v>4.82</v>
      </c>
      <c r="AL291">
        <f t="shared" ca="1" si="119"/>
        <v>1.96</v>
      </c>
      <c r="AM291">
        <v>1</v>
      </c>
    </row>
    <row r="292" spans="1:39" x14ac:dyDescent="0.25">
      <c r="A292">
        <v>290</v>
      </c>
      <c r="B292" s="2">
        <v>1</v>
      </c>
      <c r="C292">
        <f t="shared" ca="1" si="105"/>
        <v>40</v>
      </c>
      <c r="D292">
        <v>1</v>
      </c>
      <c r="E292">
        <f t="shared" ca="1" si="106"/>
        <v>114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ca="1" si="107"/>
        <v>7.43</v>
      </c>
      <c r="R292">
        <f t="shared" ca="1" si="108"/>
        <v>2.59</v>
      </c>
      <c r="S292">
        <f t="shared" ca="1" si="109"/>
        <v>307</v>
      </c>
      <c r="T292">
        <f t="shared" ca="1" si="110"/>
        <v>15</v>
      </c>
      <c r="U292">
        <f t="shared" ca="1" si="111"/>
        <v>163</v>
      </c>
      <c r="V292">
        <f t="shared" ca="1" si="112"/>
        <v>9.1999999999999993</v>
      </c>
      <c r="W292">
        <f t="shared" ca="1" si="113"/>
        <v>0.04</v>
      </c>
      <c r="X292">
        <f t="shared" ca="1" si="114"/>
        <v>1.2</v>
      </c>
      <c r="Y292">
        <f t="shared" ca="1" si="115"/>
        <v>7.3887</v>
      </c>
      <c r="Z292">
        <f t="shared" ca="1" si="116"/>
        <v>2.0061</v>
      </c>
      <c r="AA292">
        <f t="shared" ca="1" si="117"/>
        <v>235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f t="shared" ca="1" si="118"/>
        <v>4.78</v>
      </c>
      <c r="AL292">
        <f t="shared" ca="1" si="119"/>
        <v>1.99</v>
      </c>
      <c r="AM292">
        <v>1</v>
      </c>
    </row>
    <row r="293" spans="1:39" x14ac:dyDescent="0.25">
      <c r="A293">
        <v>291</v>
      </c>
      <c r="B293" s="2">
        <v>1</v>
      </c>
      <c r="C293">
        <f t="shared" ca="1" si="105"/>
        <v>38</v>
      </c>
      <c r="D293">
        <v>1</v>
      </c>
      <c r="E293">
        <f t="shared" ca="1" si="106"/>
        <v>108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ca="1" si="107"/>
        <v>7.48</v>
      </c>
      <c r="R293">
        <f t="shared" ca="1" si="108"/>
        <v>2.59</v>
      </c>
      <c r="S293">
        <f t="shared" ca="1" si="109"/>
        <v>365</v>
      </c>
      <c r="T293">
        <f t="shared" ca="1" si="110"/>
        <v>18</v>
      </c>
      <c r="U293">
        <f t="shared" ca="1" si="111"/>
        <v>132</v>
      </c>
      <c r="V293">
        <f t="shared" ca="1" si="112"/>
        <v>8.6</v>
      </c>
      <c r="W293">
        <f t="shared" ca="1" si="113"/>
        <v>7.0000000000000007E-2</v>
      </c>
      <c r="X293">
        <f t="shared" ca="1" si="114"/>
        <v>1.26</v>
      </c>
      <c r="Y293">
        <f t="shared" ca="1" si="115"/>
        <v>7.3226000000000004</v>
      </c>
      <c r="Z293">
        <f t="shared" ca="1" si="116"/>
        <v>2.2825000000000002</v>
      </c>
      <c r="AA293">
        <f t="shared" ca="1" si="117"/>
        <v>240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f t="shared" ca="1" si="118"/>
        <v>4.92</v>
      </c>
      <c r="AL293">
        <f t="shared" ca="1" si="119"/>
        <v>1.91</v>
      </c>
      <c r="AM293">
        <v>1</v>
      </c>
    </row>
    <row r="294" spans="1:39" x14ac:dyDescent="0.25">
      <c r="A294">
        <v>292</v>
      </c>
      <c r="B294" s="2">
        <v>1</v>
      </c>
      <c r="C294">
        <f t="shared" ca="1" si="105"/>
        <v>36</v>
      </c>
      <c r="D294">
        <v>1</v>
      </c>
      <c r="E294">
        <f t="shared" ca="1" si="106"/>
        <v>115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ca="1" si="107"/>
        <v>7.01</v>
      </c>
      <c r="R294">
        <f t="shared" ca="1" si="108"/>
        <v>2.4300000000000002</v>
      </c>
      <c r="S294">
        <f t="shared" ca="1" si="109"/>
        <v>347</v>
      </c>
      <c r="T294">
        <f t="shared" ca="1" si="110"/>
        <v>15</v>
      </c>
      <c r="U294">
        <f t="shared" ca="1" si="111"/>
        <v>144</v>
      </c>
      <c r="V294">
        <f t="shared" ca="1" si="112"/>
        <v>9.3000000000000007</v>
      </c>
      <c r="W294">
        <f t="shared" ca="1" si="113"/>
        <v>0.08</v>
      </c>
      <c r="X294">
        <f t="shared" ca="1" si="114"/>
        <v>1.23</v>
      </c>
      <c r="Y294">
        <f t="shared" ca="1" si="115"/>
        <v>7.3228</v>
      </c>
      <c r="Z294">
        <f t="shared" ca="1" si="116"/>
        <v>2.2888999999999999</v>
      </c>
      <c r="AA294">
        <f t="shared" ca="1" si="117"/>
        <v>250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f t="shared" ca="1" si="118"/>
        <v>4.78</v>
      </c>
      <c r="AL294">
        <f t="shared" ca="1" si="119"/>
        <v>1.91</v>
      </c>
      <c r="AM294">
        <v>1</v>
      </c>
    </row>
    <row r="295" spans="1:39" x14ac:dyDescent="0.25">
      <c r="A295">
        <v>293</v>
      </c>
      <c r="B295" s="2">
        <v>1</v>
      </c>
      <c r="C295">
        <f t="shared" ca="1" si="105"/>
        <v>39</v>
      </c>
      <c r="D295">
        <v>1</v>
      </c>
      <c r="E295">
        <f t="shared" ca="1" si="106"/>
        <v>102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ca="1" si="107"/>
        <v>7.92</v>
      </c>
      <c r="R295">
        <f t="shared" ca="1" si="108"/>
        <v>2.54</v>
      </c>
      <c r="S295">
        <f t="shared" ca="1" si="109"/>
        <v>340</v>
      </c>
      <c r="T295">
        <f t="shared" ca="1" si="110"/>
        <v>15</v>
      </c>
      <c r="U295">
        <f t="shared" ca="1" si="111"/>
        <v>167</v>
      </c>
      <c r="V295">
        <f t="shared" ca="1" si="112"/>
        <v>9.6</v>
      </c>
      <c r="W295">
        <f t="shared" ca="1" si="113"/>
        <v>0.05</v>
      </c>
      <c r="X295">
        <f t="shared" ca="1" si="114"/>
        <v>1.56</v>
      </c>
      <c r="Y295">
        <f t="shared" ca="1" si="115"/>
        <v>6.9474999999999998</v>
      </c>
      <c r="Z295">
        <f t="shared" ca="1" si="116"/>
        <v>2.2722000000000002</v>
      </c>
      <c r="AA295">
        <f t="shared" ca="1" si="117"/>
        <v>248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f t="shared" ca="1" si="118"/>
        <v>4.88</v>
      </c>
      <c r="AL295">
        <f t="shared" ca="1" si="119"/>
        <v>2.08</v>
      </c>
      <c r="AM295">
        <v>1</v>
      </c>
    </row>
    <row r="296" spans="1:39" x14ac:dyDescent="0.25">
      <c r="A296">
        <v>294</v>
      </c>
      <c r="B296" s="2">
        <v>1</v>
      </c>
      <c r="C296">
        <f t="shared" ca="1" si="105"/>
        <v>38</v>
      </c>
      <c r="D296">
        <v>1</v>
      </c>
      <c r="E296">
        <f t="shared" ca="1" si="106"/>
        <v>105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ca="1" si="107"/>
        <v>7.58</v>
      </c>
      <c r="R296">
        <f t="shared" ca="1" si="108"/>
        <v>2.4900000000000002</v>
      </c>
      <c r="S296">
        <f t="shared" ca="1" si="109"/>
        <v>361</v>
      </c>
      <c r="T296">
        <f t="shared" ca="1" si="110"/>
        <v>20</v>
      </c>
      <c r="U296">
        <f t="shared" ca="1" si="111"/>
        <v>161</v>
      </c>
      <c r="V296">
        <f t="shared" ca="1" si="112"/>
        <v>9.5</v>
      </c>
      <c r="W296">
        <f t="shared" ca="1" si="113"/>
        <v>0.03</v>
      </c>
      <c r="X296">
        <f t="shared" ca="1" si="114"/>
        <v>1.39</v>
      </c>
      <c r="Y296">
        <f t="shared" ca="1" si="115"/>
        <v>6.9485000000000001</v>
      </c>
      <c r="Z296">
        <f t="shared" ca="1" si="116"/>
        <v>2.1280999999999999</v>
      </c>
      <c r="AA296">
        <f t="shared" ca="1" si="117"/>
        <v>243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f t="shared" ca="1" si="118"/>
        <v>4.67</v>
      </c>
      <c r="AL296">
        <f t="shared" ca="1" si="119"/>
        <v>1.82</v>
      </c>
      <c r="AM296">
        <v>1</v>
      </c>
    </row>
    <row r="297" spans="1:39" x14ac:dyDescent="0.25">
      <c r="A297">
        <v>295</v>
      </c>
      <c r="B297" s="2">
        <v>1</v>
      </c>
      <c r="C297">
        <f t="shared" ca="1" si="105"/>
        <v>45</v>
      </c>
      <c r="D297">
        <v>1</v>
      </c>
      <c r="E297">
        <f t="shared" ca="1" si="106"/>
        <v>97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ca="1" si="107"/>
        <v>7.37</v>
      </c>
      <c r="R297">
        <f t="shared" ca="1" si="108"/>
        <v>2.68</v>
      </c>
      <c r="S297">
        <f t="shared" ca="1" si="109"/>
        <v>315</v>
      </c>
      <c r="T297">
        <f t="shared" ca="1" si="110"/>
        <v>14</v>
      </c>
      <c r="U297">
        <f t="shared" ca="1" si="111"/>
        <v>134</v>
      </c>
      <c r="V297">
        <f t="shared" ca="1" si="112"/>
        <v>8.6999999999999993</v>
      </c>
      <c r="W297">
        <f t="shared" ca="1" si="113"/>
        <v>0.02</v>
      </c>
      <c r="X297">
        <f t="shared" ca="1" si="114"/>
        <v>1.49</v>
      </c>
      <c r="Y297">
        <f t="shared" ca="1" si="115"/>
        <v>7.5143000000000004</v>
      </c>
      <c r="Z297">
        <f t="shared" ca="1" si="116"/>
        <v>2.1917</v>
      </c>
      <c r="AA297">
        <f t="shared" ca="1" si="117"/>
        <v>241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f t="shared" ca="1" si="118"/>
        <v>4.8099999999999996</v>
      </c>
      <c r="AL297">
        <f t="shared" ca="1" si="119"/>
        <v>1.91</v>
      </c>
      <c r="AM297">
        <v>1</v>
      </c>
    </row>
    <row r="298" spans="1:39" x14ac:dyDescent="0.25">
      <c r="A298">
        <v>296</v>
      </c>
      <c r="B298" s="2">
        <v>1</v>
      </c>
      <c r="C298">
        <f t="shared" ca="1" si="105"/>
        <v>44</v>
      </c>
      <c r="D298">
        <v>1</v>
      </c>
      <c r="E298">
        <f t="shared" ca="1" si="106"/>
        <v>110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ca="1" si="107"/>
        <v>7.29</v>
      </c>
      <c r="R298">
        <f t="shared" ca="1" si="108"/>
        <v>2.4700000000000002</v>
      </c>
      <c r="S298">
        <f t="shared" ca="1" si="109"/>
        <v>315</v>
      </c>
      <c r="T298">
        <f t="shared" ca="1" si="110"/>
        <v>16</v>
      </c>
      <c r="U298">
        <f t="shared" ca="1" si="111"/>
        <v>166</v>
      </c>
      <c r="V298">
        <f t="shared" ca="1" si="112"/>
        <v>10</v>
      </c>
      <c r="W298">
        <f t="shared" ca="1" si="113"/>
        <v>0.02</v>
      </c>
      <c r="X298">
        <f t="shared" ca="1" si="114"/>
        <v>1.31</v>
      </c>
      <c r="Y298">
        <f t="shared" ca="1" si="115"/>
        <v>7.3010000000000002</v>
      </c>
      <c r="Z298">
        <f t="shared" ca="1" si="116"/>
        <v>2.1406999999999998</v>
      </c>
      <c r="AA298">
        <f t="shared" ca="1" si="117"/>
        <v>232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f t="shared" ca="1" si="118"/>
        <v>4.7</v>
      </c>
      <c r="AL298">
        <f t="shared" ca="1" si="119"/>
        <v>2.13</v>
      </c>
      <c r="AM298">
        <v>1</v>
      </c>
    </row>
    <row r="299" spans="1:39" x14ac:dyDescent="0.25">
      <c r="A299">
        <v>297</v>
      </c>
      <c r="B299" s="2">
        <v>1</v>
      </c>
      <c r="C299">
        <f t="shared" ca="1" si="105"/>
        <v>42</v>
      </c>
      <c r="D299">
        <v>1</v>
      </c>
      <c r="E299">
        <f t="shared" ca="1" si="106"/>
        <v>117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ca="1" si="107"/>
        <v>7.54</v>
      </c>
      <c r="R299">
        <f t="shared" ca="1" si="108"/>
        <v>2.54</v>
      </c>
      <c r="S299">
        <f t="shared" ca="1" si="109"/>
        <v>363</v>
      </c>
      <c r="T299">
        <f t="shared" ca="1" si="110"/>
        <v>10</v>
      </c>
      <c r="U299">
        <f t="shared" ca="1" si="111"/>
        <v>148</v>
      </c>
      <c r="V299">
        <f t="shared" ca="1" si="112"/>
        <v>10</v>
      </c>
      <c r="W299">
        <f t="shared" ca="1" si="113"/>
        <v>0.02</v>
      </c>
      <c r="X299">
        <f t="shared" ca="1" si="114"/>
        <v>1.44</v>
      </c>
      <c r="Y299">
        <f t="shared" ca="1" si="115"/>
        <v>7.5762</v>
      </c>
      <c r="Z299">
        <f t="shared" ca="1" si="116"/>
        <v>2.4457</v>
      </c>
      <c r="AA299">
        <f t="shared" ca="1" si="117"/>
        <v>243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f t="shared" ca="1" si="118"/>
        <v>4.66</v>
      </c>
      <c r="AL299">
        <f t="shared" ca="1" si="119"/>
        <v>2.15</v>
      </c>
      <c r="AM299">
        <v>1</v>
      </c>
    </row>
    <row r="300" spans="1:39" x14ac:dyDescent="0.25">
      <c r="A300">
        <v>298</v>
      </c>
      <c r="B300" s="2">
        <v>1</v>
      </c>
      <c r="C300">
        <f t="shared" ca="1" si="105"/>
        <v>39</v>
      </c>
      <c r="D300">
        <v>1</v>
      </c>
      <c r="E300">
        <f t="shared" ca="1" si="106"/>
        <v>116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ca="1" si="107"/>
        <v>7.03</v>
      </c>
      <c r="R300">
        <f t="shared" ca="1" si="108"/>
        <v>2.19</v>
      </c>
      <c r="S300">
        <f t="shared" ca="1" si="109"/>
        <v>336</v>
      </c>
      <c r="T300">
        <f t="shared" ca="1" si="110"/>
        <v>19</v>
      </c>
      <c r="U300">
        <f t="shared" ca="1" si="111"/>
        <v>137</v>
      </c>
      <c r="V300">
        <f t="shared" ca="1" si="112"/>
        <v>8.9</v>
      </c>
      <c r="W300">
        <f t="shared" ca="1" si="113"/>
        <v>0.08</v>
      </c>
      <c r="X300">
        <f t="shared" ca="1" si="114"/>
        <v>1.38</v>
      </c>
      <c r="Y300">
        <f t="shared" ca="1" si="115"/>
        <v>6.9381000000000004</v>
      </c>
      <c r="Z300">
        <f t="shared" ca="1" si="116"/>
        <v>2.0453999999999999</v>
      </c>
      <c r="AA300">
        <f t="shared" ca="1" si="117"/>
        <v>238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f t="shared" ca="1" si="118"/>
        <v>4.96</v>
      </c>
      <c r="AL300">
        <f t="shared" ca="1" si="119"/>
        <v>2.08</v>
      </c>
      <c r="AM300">
        <v>1</v>
      </c>
    </row>
    <row r="301" spans="1:39" x14ac:dyDescent="0.25">
      <c r="A301">
        <v>299</v>
      </c>
      <c r="B301" s="2">
        <v>1</v>
      </c>
      <c r="C301">
        <f t="shared" ca="1" si="105"/>
        <v>40</v>
      </c>
      <c r="D301">
        <v>1</v>
      </c>
      <c r="E301">
        <f t="shared" ca="1" si="106"/>
        <v>120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ca="1" si="107"/>
        <v>7.15</v>
      </c>
      <c r="R301">
        <f t="shared" ca="1" si="108"/>
        <v>2.67</v>
      </c>
      <c r="S301">
        <f t="shared" ca="1" si="109"/>
        <v>347</v>
      </c>
      <c r="T301">
        <f t="shared" ca="1" si="110"/>
        <v>18</v>
      </c>
      <c r="U301">
        <f t="shared" ca="1" si="111"/>
        <v>158</v>
      </c>
      <c r="V301">
        <f t="shared" ca="1" si="112"/>
        <v>9.6</v>
      </c>
      <c r="W301">
        <f t="shared" ca="1" si="113"/>
        <v>0.04</v>
      </c>
      <c r="X301">
        <f t="shared" ca="1" si="114"/>
        <v>1.21</v>
      </c>
      <c r="Y301">
        <f t="shared" ca="1" si="115"/>
        <v>7.1074999999999999</v>
      </c>
      <c r="Z301">
        <f t="shared" ca="1" si="116"/>
        <v>2.2421000000000002</v>
      </c>
      <c r="AA301">
        <f t="shared" ca="1" si="117"/>
        <v>243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f t="shared" ca="1" si="118"/>
        <v>4.99</v>
      </c>
      <c r="AL301">
        <f t="shared" ca="1" si="119"/>
        <v>2.2599999999999998</v>
      </c>
      <c r="AM301">
        <v>1</v>
      </c>
    </row>
    <row r="302" spans="1:39" x14ac:dyDescent="0.25">
      <c r="A302">
        <v>300</v>
      </c>
      <c r="B302" s="2">
        <v>1</v>
      </c>
      <c r="C302">
        <f t="shared" ca="1" si="105"/>
        <v>37</v>
      </c>
      <c r="D302">
        <v>1</v>
      </c>
      <c r="E302">
        <f t="shared" ca="1" si="106"/>
        <v>105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ca="1" si="107"/>
        <v>7.6</v>
      </c>
      <c r="R302">
        <f t="shared" ca="1" si="108"/>
        <v>2.14</v>
      </c>
      <c r="S302">
        <f t="shared" ca="1" si="109"/>
        <v>321</v>
      </c>
      <c r="T302">
        <f t="shared" ca="1" si="110"/>
        <v>17</v>
      </c>
      <c r="U302">
        <f t="shared" ca="1" si="111"/>
        <v>147</v>
      </c>
      <c r="V302">
        <f t="shared" ca="1" si="112"/>
        <v>9.6</v>
      </c>
      <c r="W302">
        <f t="shared" ca="1" si="113"/>
        <v>0.09</v>
      </c>
      <c r="X302">
        <f t="shared" ca="1" si="114"/>
        <v>1.31</v>
      </c>
      <c r="Y302">
        <f t="shared" ca="1" si="115"/>
        <v>7.3552999999999997</v>
      </c>
      <c r="Z302">
        <f t="shared" ca="1" si="116"/>
        <v>2.0857999999999999</v>
      </c>
      <c r="AA302">
        <f t="shared" ca="1" si="117"/>
        <v>244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f t="shared" ca="1" si="118"/>
        <v>4.87</v>
      </c>
      <c r="AL302">
        <f t="shared" ca="1" si="119"/>
        <v>2.29</v>
      </c>
      <c r="AM302">
        <v>1</v>
      </c>
    </row>
    <row r="303" spans="1:39" x14ac:dyDescent="0.25">
      <c r="A303">
        <v>301</v>
      </c>
      <c r="B303">
        <v>1</v>
      </c>
      <c r="C303">
        <v>14</v>
      </c>
      <c r="D303">
        <v>0</v>
      </c>
      <c r="E303">
        <v>85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4.7</v>
      </c>
      <c r="R303">
        <v>1.96</v>
      </c>
      <c r="S303">
        <v>207</v>
      </c>
      <c r="T303">
        <v>13.8</v>
      </c>
      <c r="U303">
        <v>85</v>
      </c>
      <c r="V303">
        <v>21.8</v>
      </c>
      <c r="W303">
        <v>8.8499999999999995E-2</v>
      </c>
      <c r="X303">
        <v>0.12</v>
      </c>
      <c r="Y303">
        <v>3.7</v>
      </c>
      <c r="Z303">
        <v>2.1315</v>
      </c>
      <c r="AA303">
        <v>203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2.38</v>
      </c>
      <c r="AL303">
        <v>1.1200000000000001</v>
      </c>
      <c r="AM303">
        <v>0</v>
      </c>
    </row>
    <row r="304" spans="1:39" x14ac:dyDescent="0.25">
      <c r="A304">
        <v>302</v>
      </c>
      <c r="B304">
        <v>1</v>
      </c>
      <c r="C304">
        <f ca="1">RANDBETWEEN(10,25)</f>
        <v>21</v>
      </c>
      <c r="D304">
        <v>0</v>
      </c>
      <c r="E304">
        <f ca="1">RANDBETWEEN(50,120)</f>
        <v>116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ref="Q304:Q367" ca="1" si="120">RANDBETWEEN(45,60)/10</f>
        <v>5.7</v>
      </c>
      <c r="R304">
        <f ca="1">RANDBETWEEN(150,225)/100</f>
        <v>2.06</v>
      </c>
      <c r="S304">
        <f t="shared" ref="S304:S367" ca="1" si="121">RANDBETWEEN(200, 280)</f>
        <v>219</v>
      </c>
      <c r="T304">
        <f t="shared" ref="T304:T367" ca="1" si="122">RANDBETWEEN(100,205)/10</f>
        <v>18.100000000000001</v>
      </c>
      <c r="U304">
        <f ca="1">RANDBETWEEN(50, 150)</f>
        <v>91</v>
      </c>
      <c r="V304">
        <f ca="1">RANDBETWEEN(2050,3025)/100</f>
        <v>25.18</v>
      </c>
      <c r="W304">
        <f ca="1">RANDBETWEEN(750,900)/10000</f>
        <v>7.7700000000000005E-2</v>
      </c>
      <c r="X304">
        <f ca="1">RANDBETWEEN(10,45)/100</f>
        <v>0.17</v>
      </c>
      <c r="Y304">
        <f ca="1">RANDBETWEEN(25,50)/10</f>
        <v>4.2</v>
      </c>
      <c r="Z304">
        <f ca="1">RANDBETWEEN(20000,30000)/10000</f>
        <v>2.5175999999999998</v>
      </c>
      <c r="AA304">
        <f ca="1">RANDBETWEEN(200, 240)</f>
        <v>206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f ca="1">RANDBETWEEN(200,255)/100</f>
        <v>2.2200000000000002</v>
      </c>
      <c r="AL304">
        <f ca="1">RANDBETWEEN(90,200)/100</f>
        <v>1.26</v>
      </c>
      <c r="AM304">
        <v>0</v>
      </c>
    </row>
    <row r="305" spans="1:39" x14ac:dyDescent="0.25">
      <c r="A305">
        <v>303</v>
      </c>
      <c r="B305">
        <v>1</v>
      </c>
      <c r="C305">
        <f t="shared" ref="C305:C368" ca="1" si="123">RANDBETWEEN(10,25)</f>
        <v>14</v>
      </c>
      <c r="D305">
        <v>0</v>
      </c>
      <c r="E305">
        <f t="shared" ref="E305:E368" ca="1" si="124">RANDBETWEEN(50,120)</f>
        <v>105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ca="1" si="120"/>
        <v>4.7</v>
      </c>
      <c r="R305">
        <f t="shared" ref="R305:R368" ca="1" si="125">RANDBETWEEN(150,225)/100</f>
        <v>2.19</v>
      </c>
      <c r="S305">
        <f t="shared" ca="1" si="121"/>
        <v>208</v>
      </c>
      <c r="T305">
        <f t="shared" ca="1" si="122"/>
        <v>16.7</v>
      </c>
      <c r="U305">
        <f t="shared" ref="U305:U368" ca="1" si="126">RANDBETWEEN(50, 150)</f>
        <v>75</v>
      </c>
      <c r="V305">
        <f t="shared" ref="V305:V368" ca="1" si="127">RANDBETWEEN(2050,3025)/100</f>
        <v>28.73</v>
      </c>
      <c r="W305">
        <f t="shared" ref="W305:W368" ca="1" si="128">RANDBETWEEN(750,900)/10000</f>
        <v>7.6200000000000004E-2</v>
      </c>
      <c r="X305">
        <f t="shared" ref="X305:X368" ca="1" si="129">RANDBETWEEN(10,45)/100</f>
        <v>0.37</v>
      </c>
      <c r="Y305">
        <f t="shared" ref="Y305:Y368" ca="1" si="130">RANDBETWEEN(25,50)/10</f>
        <v>4</v>
      </c>
      <c r="Z305">
        <f t="shared" ref="Z305:Z368" ca="1" si="131">RANDBETWEEN(20000,30000)/10000</f>
        <v>2.5983999999999998</v>
      </c>
      <c r="AA305">
        <f t="shared" ref="AA305:AA368" ca="1" si="132">RANDBETWEEN(200, 240)</f>
        <v>222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f t="shared" ref="AK305:AK368" ca="1" si="133">RANDBETWEEN(200,255)/100</f>
        <v>2.27</v>
      </c>
      <c r="AL305">
        <f t="shared" ref="AL305:AL368" ca="1" si="134">RANDBETWEEN(90,200)/100</f>
        <v>1.64</v>
      </c>
      <c r="AM305">
        <v>0</v>
      </c>
    </row>
    <row r="306" spans="1:39" x14ac:dyDescent="0.25">
      <c r="A306">
        <v>304</v>
      </c>
      <c r="B306">
        <v>1</v>
      </c>
      <c r="C306">
        <f t="shared" ca="1" si="123"/>
        <v>17</v>
      </c>
      <c r="D306">
        <v>0</v>
      </c>
      <c r="E306">
        <f t="shared" ca="1" si="124"/>
        <v>99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ca="1" si="120"/>
        <v>5.3</v>
      </c>
      <c r="R306">
        <f t="shared" ca="1" si="125"/>
        <v>1.68</v>
      </c>
      <c r="S306">
        <f t="shared" ca="1" si="121"/>
        <v>241</v>
      </c>
      <c r="T306">
        <f t="shared" ca="1" si="122"/>
        <v>19.399999999999999</v>
      </c>
      <c r="U306">
        <f t="shared" ca="1" si="126"/>
        <v>67</v>
      </c>
      <c r="V306">
        <f t="shared" ca="1" si="127"/>
        <v>21.24</v>
      </c>
      <c r="W306">
        <f t="shared" ca="1" si="128"/>
        <v>8.6199999999999999E-2</v>
      </c>
      <c r="X306">
        <f t="shared" ca="1" si="129"/>
        <v>0.2</v>
      </c>
      <c r="Y306">
        <f t="shared" ca="1" si="130"/>
        <v>3.9</v>
      </c>
      <c r="Z306">
        <f t="shared" ca="1" si="131"/>
        <v>2.8978000000000002</v>
      </c>
      <c r="AA306">
        <f t="shared" ca="1" si="132"/>
        <v>233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f t="shared" ca="1" si="133"/>
        <v>2.37</v>
      </c>
      <c r="AL306">
        <f t="shared" ca="1" si="134"/>
        <v>1.73</v>
      </c>
      <c r="AM306">
        <v>0</v>
      </c>
    </row>
    <row r="307" spans="1:39" x14ac:dyDescent="0.25">
      <c r="A307">
        <v>305</v>
      </c>
      <c r="B307">
        <v>1</v>
      </c>
      <c r="C307">
        <f t="shared" ca="1" si="123"/>
        <v>25</v>
      </c>
      <c r="D307">
        <v>0</v>
      </c>
      <c r="E307">
        <f t="shared" ca="1" si="124"/>
        <v>106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ca="1" si="120"/>
        <v>5.8</v>
      </c>
      <c r="R307">
        <f t="shared" ca="1" si="125"/>
        <v>2.12</v>
      </c>
      <c r="S307">
        <f t="shared" ca="1" si="121"/>
        <v>255</v>
      </c>
      <c r="T307">
        <f t="shared" ca="1" si="122"/>
        <v>10.1</v>
      </c>
      <c r="U307">
        <f t="shared" ca="1" si="126"/>
        <v>79</v>
      </c>
      <c r="V307">
        <f t="shared" ca="1" si="127"/>
        <v>23.09</v>
      </c>
      <c r="W307">
        <f t="shared" ca="1" si="128"/>
        <v>8.3900000000000002E-2</v>
      </c>
      <c r="X307">
        <f t="shared" ca="1" si="129"/>
        <v>0.32</v>
      </c>
      <c r="Y307">
        <f t="shared" ca="1" si="130"/>
        <v>3.7</v>
      </c>
      <c r="Z307">
        <f t="shared" ca="1" si="131"/>
        <v>2.4289999999999998</v>
      </c>
      <c r="AA307">
        <f t="shared" ca="1" si="132"/>
        <v>223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f t="shared" ca="1" si="133"/>
        <v>2.0499999999999998</v>
      </c>
      <c r="AL307">
        <f t="shared" ca="1" si="134"/>
        <v>1.29</v>
      </c>
      <c r="AM307">
        <v>0</v>
      </c>
    </row>
    <row r="308" spans="1:39" x14ac:dyDescent="0.25">
      <c r="A308">
        <v>306</v>
      </c>
      <c r="B308">
        <v>1</v>
      </c>
      <c r="C308">
        <f t="shared" ca="1" si="123"/>
        <v>13</v>
      </c>
      <c r="D308">
        <v>0</v>
      </c>
      <c r="E308">
        <f t="shared" ca="1" si="124"/>
        <v>77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ca="1" si="120"/>
        <v>5.8</v>
      </c>
      <c r="R308">
        <f t="shared" ca="1" si="125"/>
        <v>1.7</v>
      </c>
      <c r="S308">
        <f t="shared" ca="1" si="121"/>
        <v>211</v>
      </c>
      <c r="T308">
        <f t="shared" ca="1" si="122"/>
        <v>10.3</v>
      </c>
      <c r="U308">
        <f t="shared" ca="1" si="126"/>
        <v>144</v>
      </c>
      <c r="V308">
        <f t="shared" ca="1" si="127"/>
        <v>26.8</v>
      </c>
      <c r="W308">
        <f t="shared" ca="1" si="128"/>
        <v>8.3900000000000002E-2</v>
      </c>
      <c r="X308">
        <f t="shared" ca="1" si="129"/>
        <v>0.45</v>
      </c>
      <c r="Y308">
        <f t="shared" ca="1" si="130"/>
        <v>2.5</v>
      </c>
      <c r="Z308">
        <f t="shared" ca="1" si="131"/>
        <v>2.5941000000000001</v>
      </c>
      <c r="AA308">
        <f t="shared" ca="1" si="132"/>
        <v>206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f t="shared" ca="1" si="133"/>
        <v>2.19</v>
      </c>
      <c r="AL308">
        <f t="shared" ca="1" si="134"/>
        <v>1.22</v>
      </c>
      <c r="AM308">
        <v>0</v>
      </c>
    </row>
    <row r="309" spans="1:39" x14ac:dyDescent="0.25">
      <c r="A309">
        <v>307</v>
      </c>
      <c r="B309">
        <v>1</v>
      </c>
      <c r="C309">
        <f t="shared" ca="1" si="123"/>
        <v>16</v>
      </c>
      <c r="D309">
        <v>0</v>
      </c>
      <c r="E309">
        <f t="shared" ca="1" si="124"/>
        <v>56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ca="1" si="120"/>
        <v>5.2</v>
      </c>
      <c r="R309">
        <f t="shared" ca="1" si="125"/>
        <v>1.52</v>
      </c>
      <c r="S309">
        <f t="shared" ca="1" si="121"/>
        <v>220</v>
      </c>
      <c r="T309">
        <f t="shared" ca="1" si="122"/>
        <v>10.7</v>
      </c>
      <c r="U309">
        <f t="shared" ca="1" si="126"/>
        <v>92</v>
      </c>
      <c r="V309">
        <f t="shared" ca="1" si="127"/>
        <v>21.19</v>
      </c>
      <c r="W309">
        <f t="shared" ca="1" si="128"/>
        <v>8.1199999999999994E-2</v>
      </c>
      <c r="X309">
        <f t="shared" ca="1" si="129"/>
        <v>0.27</v>
      </c>
      <c r="Y309">
        <f t="shared" ca="1" si="130"/>
        <v>2.6</v>
      </c>
      <c r="Z309">
        <f t="shared" ca="1" si="131"/>
        <v>2.1332</v>
      </c>
      <c r="AA309">
        <f t="shared" ca="1" si="132"/>
        <v>210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f t="shared" ca="1" si="133"/>
        <v>2.2599999999999998</v>
      </c>
      <c r="AL309">
        <f t="shared" ca="1" si="134"/>
        <v>1.85</v>
      </c>
      <c r="AM309">
        <v>0</v>
      </c>
    </row>
    <row r="310" spans="1:39" x14ac:dyDescent="0.25">
      <c r="A310">
        <v>308</v>
      </c>
      <c r="B310">
        <v>1</v>
      </c>
      <c r="C310">
        <f t="shared" ca="1" si="123"/>
        <v>22</v>
      </c>
      <c r="D310">
        <v>0</v>
      </c>
      <c r="E310">
        <f t="shared" ca="1" si="124"/>
        <v>109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ca="1" si="120"/>
        <v>5.6</v>
      </c>
      <c r="R310">
        <f t="shared" ca="1" si="125"/>
        <v>2.0499999999999998</v>
      </c>
      <c r="S310">
        <f t="shared" ca="1" si="121"/>
        <v>234</v>
      </c>
      <c r="T310">
        <f t="shared" ca="1" si="122"/>
        <v>18.5</v>
      </c>
      <c r="U310">
        <f t="shared" ca="1" si="126"/>
        <v>69</v>
      </c>
      <c r="V310">
        <f t="shared" ca="1" si="127"/>
        <v>20.76</v>
      </c>
      <c r="W310">
        <f t="shared" ca="1" si="128"/>
        <v>8.6999999999999994E-2</v>
      </c>
      <c r="X310">
        <f t="shared" ca="1" si="129"/>
        <v>0.45</v>
      </c>
      <c r="Y310">
        <f t="shared" ca="1" si="130"/>
        <v>3.2</v>
      </c>
      <c r="Z310">
        <f t="shared" ca="1" si="131"/>
        <v>2.8006000000000002</v>
      </c>
      <c r="AA310">
        <f t="shared" ca="1" si="132"/>
        <v>224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f t="shared" ca="1" si="133"/>
        <v>2.5</v>
      </c>
      <c r="AL310">
        <f t="shared" ca="1" si="134"/>
        <v>1.77</v>
      </c>
      <c r="AM310">
        <v>0</v>
      </c>
    </row>
    <row r="311" spans="1:39" x14ac:dyDescent="0.25">
      <c r="A311">
        <v>309</v>
      </c>
      <c r="B311">
        <v>1</v>
      </c>
      <c r="C311">
        <f t="shared" ca="1" si="123"/>
        <v>21</v>
      </c>
      <c r="D311">
        <v>0</v>
      </c>
      <c r="E311">
        <f t="shared" ca="1" si="124"/>
        <v>79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ca="1" si="120"/>
        <v>4.8</v>
      </c>
      <c r="R311">
        <f t="shared" ca="1" si="125"/>
        <v>1.82</v>
      </c>
      <c r="S311">
        <f t="shared" ca="1" si="121"/>
        <v>200</v>
      </c>
      <c r="T311">
        <f t="shared" ca="1" si="122"/>
        <v>18.7</v>
      </c>
      <c r="U311">
        <f t="shared" ca="1" si="126"/>
        <v>87</v>
      </c>
      <c r="V311">
        <f t="shared" ca="1" si="127"/>
        <v>22.41</v>
      </c>
      <c r="W311">
        <f t="shared" ca="1" si="128"/>
        <v>7.7399999999999997E-2</v>
      </c>
      <c r="X311">
        <f t="shared" ca="1" si="129"/>
        <v>0.17</v>
      </c>
      <c r="Y311">
        <f t="shared" ca="1" si="130"/>
        <v>2.9</v>
      </c>
      <c r="Z311">
        <f t="shared" ca="1" si="131"/>
        <v>2.3321000000000001</v>
      </c>
      <c r="AA311">
        <f t="shared" ca="1" si="132"/>
        <v>222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f t="shared" ca="1" si="133"/>
        <v>2.08</v>
      </c>
      <c r="AL311">
        <f t="shared" ca="1" si="134"/>
        <v>1.96</v>
      </c>
      <c r="AM311">
        <v>0</v>
      </c>
    </row>
    <row r="312" spans="1:39" x14ac:dyDescent="0.25">
      <c r="A312">
        <v>310</v>
      </c>
      <c r="B312">
        <v>1</v>
      </c>
      <c r="C312">
        <f t="shared" ca="1" si="123"/>
        <v>20</v>
      </c>
      <c r="D312">
        <v>0</v>
      </c>
      <c r="E312">
        <f t="shared" ca="1" si="124"/>
        <v>62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ca="1" si="120"/>
        <v>4.9000000000000004</v>
      </c>
      <c r="R312">
        <f t="shared" ca="1" si="125"/>
        <v>1.81</v>
      </c>
      <c r="S312">
        <f t="shared" ca="1" si="121"/>
        <v>210</v>
      </c>
      <c r="T312">
        <f t="shared" ca="1" si="122"/>
        <v>18.100000000000001</v>
      </c>
      <c r="U312">
        <f t="shared" ca="1" si="126"/>
        <v>95</v>
      </c>
      <c r="V312">
        <f t="shared" ca="1" si="127"/>
        <v>20.51</v>
      </c>
      <c r="W312">
        <f t="shared" ca="1" si="128"/>
        <v>8.3000000000000004E-2</v>
      </c>
      <c r="X312">
        <f t="shared" ca="1" si="129"/>
        <v>0.28000000000000003</v>
      </c>
      <c r="Y312">
        <f t="shared" ca="1" si="130"/>
        <v>3.8</v>
      </c>
      <c r="Z312">
        <f t="shared" ca="1" si="131"/>
        <v>2.0253000000000001</v>
      </c>
      <c r="AA312">
        <f t="shared" ca="1" si="132"/>
        <v>224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f t="shared" ca="1" si="133"/>
        <v>2.4500000000000002</v>
      </c>
      <c r="AL312">
        <f t="shared" ca="1" si="134"/>
        <v>1.63</v>
      </c>
      <c r="AM312">
        <v>0</v>
      </c>
    </row>
    <row r="313" spans="1:39" x14ac:dyDescent="0.25">
      <c r="A313">
        <v>311</v>
      </c>
      <c r="B313">
        <v>1</v>
      </c>
      <c r="C313">
        <f t="shared" ca="1" si="123"/>
        <v>24</v>
      </c>
      <c r="D313">
        <v>0</v>
      </c>
      <c r="E313">
        <f t="shared" ca="1" si="124"/>
        <v>70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ca="1" si="120"/>
        <v>5.0999999999999996</v>
      </c>
      <c r="R313">
        <f t="shared" ca="1" si="125"/>
        <v>2.2000000000000002</v>
      </c>
      <c r="S313">
        <f t="shared" ca="1" si="121"/>
        <v>234</v>
      </c>
      <c r="T313">
        <f t="shared" ca="1" si="122"/>
        <v>13.6</v>
      </c>
      <c r="U313">
        <f t="shared" ca="1" si="126"/>
        <v>104</v>
      </c>
      <c r="V313">
        <f t="shared" ca="1" si="127"/>
        <v>22.25</v>
      </c>
      <c r="W313">
        <f t="shared" ca="1" si="128"/>
        <v>7.5800000000000006E-2</v>
      </c>
      <c r="X313">
        <f t="shared" ca="1" si="129"/>
        <v>0.37</v>
      </c>
      <c r="Y313">
        <f t="shared" ca="1" si="130"/>
        <v>4.8</v>
      </c>
      <c r="Z313">
        <f t="shared" ca="1" si="131"/>
        <v>2.4817</v>
      </c>
      <c r="AA313">
        <f t="shared" ca="1" si="132"/>
        <v>238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f t="shared" ca="1" si="133"/>
        <v>2.0699999999999998</v>
      </c>
      <c r="AL313">
        <f t="shared" ca="1" si="134"/>
        <v>0.99</v>
      </c>
      <c r="AM313">
        <v>0</v>
      </c>
    </row>
    <row r="314" spans="1:39" x14ac:dyDescent="0.25">
      <c r="A314">
        <v>312</v>
      </c>
      <c r="B314">
        <v>1</v>
      </c>
      <c r="C314">
        <f t="shared" ca="1" si="123"/>
        <v>22</v>
      </c>
      <c r="D314">
        <v>0</v>
      </c>
      <c r="E314">
        <f t="shared" ca="1" si="124"/>
        <v>65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ca="1" si="120"/>
        <v>4.8</v>
      </c>
      <c r="R314">
        <f t="shared" ca="1" si="125"/>
        <v>1.56</v>
      </c>
      <c r="S314">
        <f t="shared" ca="1" si="121"/>
        <v>261</v>
      </c>
      <c r="T314">
        <f t="shared" ca="1" si="122"/>
        <v>13.5</v>
      </c>
      <c r="U314">
        <f t="shared" ca="1" si="126"/>
        <v>136</v>
      </c>
      <c r="V314">
        <f t="shared" ca="1" si="127"/>
        <v>26.14</v>
      </c>
      <c r="W314">
        <f t="shared" ca="1" si="128"/>
        <v>7.6799999999999993E-2</v>
      </c>
      <c r="X314">
        <f t="shared" ca="1" si="129"/>
        <v>0.25</v>
      </c>
      <c r="Y314">
        <f t="shared" ca="1" si="130"/>
        <v>5</v>
      </c>
      <c r="Z314">
        <f t="shared" ca="1" si="131"/>
        <v>2.6038999999999999</v>
      </c>
      <c r="AA314">
        <f t="shared" ca="1" si="132"/>
        <v>235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f t="shared" ca="1" si="133"/>
        <v>2.1800000000000002</v>
      </c>
      <c r="AL314">
        <f t="shared" ca="1" si="134"/>
        <v>1.1599999999999999</v>
      </c>
      <c r="AM314">
        <v>0</v>
      </c>
    </row>
    <row r="315" spans="1:39" x14ac:dyDescent="0.25">
      <c r="A315">
        <v>313</v>
      </c>
      <c r="B315">
        <v>1</v>
      </c>
      <c r="C315">
        <f t="shared" ca="1" si="123"/>
        <v>12</v>
      </c>
      <c r="D315">
        <v>0</v>
      </c>
      <c r="E315">
        <f t="shared" ca="1" si="124"/>
        <v>117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ca="1" si="120"/>
        <v>4.5999999999999996</v>
      </c>
      <c r="R315">
        <f t="shared" ca="1" si="125"/>
        <v>2.2000000000000002</v>
      </c>
      <c r="S315">
        <f t="shared" ca="1" si="121"/>
        <v>234</v>
      </c>
      <c r="T315">
        <f t="shared" ca="1" si="122"/>
        <v>14.2</v>
      </c>
      <c r="U315">
        <f t="shared" ca="1" si="126"/>
        <v>85</v>
      </c>
      <c r="V315">
        <f t="shared" ca="1" si="127"/>
        <v>29.4</v>
      </c>
      <c r="W315">
        <f t="shared" ca="1" si="128"/>
        <v>7.5700000000000003E-2</v>
      </c>
      <c r="X315">
        <f t="shared" ca="1" si="129"/>
        <v>0.28000000000000003</v>
      </c>
      <c r="Y315">
        <f t="shared" ca="1" si="130"/>
        <v>4.3</v>
      </c>
      <c r="Z315">
        <f t="shared" ca="1" si="131"/>
        <v>2.7925</v>
      </c>
      <c r="AA315">
        <f t="shared" ca="1" si="132"/>
        <v>231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f t="shared" ca="1" si="133"/>
        <v>2.0299999999999998</v>
      </c>
      <c r="AL315">
        <f t="shared" ca="1" si="134"/>
        <v>0.95</v>
      </c>
      <c r="AM315">
        <v>0</v>
      </c>
    </row>
    <row r="316" spans="1:39" x14ac:dyDescent="0.25">
      <c r="A316">
        <v>314</v>
      </c>
      <c r="B316">
        <v>1</v>
      </c>
      <c r="C316">
        <f t="shared" ca="1" si="123"/>
        <v>15</v>
      </c>
      <c r="D316">
        <v>0</v>
      </c>
      <c r="E316">
        <f t="shared" ca="1" si="124"/>
        <v>78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ca="1" si="120"/>
        <v>5.5</v>
      </c>
      <c r="R316">
        <f t="shared" ca="1" si="125"/>
        <v>1.79</v>
      </c>
      <c r="S316">
        <f t="shared" ca="1" si="121"/>
        <v>228</v>
      </c>
      <c r="T316">
        <f t="shared" ca="1" si="122"/>
        <v>19.5</v>
      </c>
      <c r="U316">
        <f t="shared" ca="1" si="126"/>
        <v>106</v>
      </c>
      <c r="V316">
        <f t="shared" ca="1" si="127"/>
        <v>24.09</v>
      </c>
      <c r="W316">
        <f t="shared" ca="1" si="128"/>
        <v>8.2400000000000001E-2</v>
      </c>
      <c r="X316">
        <f t="shared" ca="1" si="129"/>
        <v>0.28000000000000003</v>
      </c>
      <c r="Y316">
        <f t="shared" ca="1" si="130"/>
        <v>2.9</v>
      </c>
      <c r="Z316">
        <f t="shared" ca="1" si="131"/>
        <v>2.9639000000000002</v>
      </c>
      <c r="AA316">
        <f t="shared" ca="1" si="132"/>
        <v>236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f t="shared" ca="1" si="133"/>
        <v>2.2799999999999998</v>
      </c>
      <c r="AL316">
        <f t="shared" ca="1" si="134"/>
        <v>1.52</v>
      </c>
      <c r="AM316">
        <v>0</v>
      </c>
    </row>
    <row r="317" spans="1:39" x14ac:dyDescent="0.25">
      <c r="A317">
        <v>315</v>
      </c>
      <c r="B317">
        <v>1</v>
      </c>
      <c r="C317">
        <f t="shared" ca="1" si="123"/>
        <v>20</v>
      </c>
      <c r="D317">
        <v>0</v>
      </c>
      <c r="E317">
        <f t="shared" ca="1" si="124"/>
        <v>79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ca="1" si="120"/>
        <v>5</v>
      </c>
      <c r="R317">
        <f t="shared" ca="1" si="125"/>
        <v>1.52</v>
      </c>
      <c r="S317">
        <f t="shared" ca="1" si="121"/>
        <v>264</v>
      </c>
      <c r="T317">
        <f t="shared" ca="1" si="122"/>
        <v>18.3</v>
      </c>
      <c r="U317">
        <f t="shared" ca="1" si="126"/>
        <v>60</v>
      </c>
      <c r="V317">
        <f t="shared" ca="1" si="127"/>
        <v>26.06</v>
      </c>
      <c r="W317">
        <f t="shared" ca="1" si="128"/>
        <v>8.4400000000000003E-2</v>
      </c>
      <c r="X317">
        <f t="shared" ca="1" si="129"/>
        <v>0.44</v>
      </c>
      <c r="Y317">
        <f t="shared" ca="1" si="130"/>
        <v>3.3</v>
      </c>
      <c r="Z317">
        <f t="shared" ca="1" si="131"/>
        <v>2.5943000000000001</v>
      </c>
      <c r="AA317">
        <f t="shared" ca="1" si="132"/>
        <v>200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f t="shared" ca="1" si="133"/>
        <v>2.1800000000000002</v>
      </c>
      <c r="AL317">
        <f t="shared" ca="1" si="134"/>
        <v>1.02</v>
      </c>
      <c r="AM317">
        <v>0</v>
      </c>
    </row>
    <row r="318" spans="1:39" x14ac:dyDescent="0.25">
      <c r="A318">
        <v>316</v>
      </c>
      <c r="B318">
        <v>1</v>
      </c>
      <c r="C318">
        <f t="shared" ca="1" si="123"/>
        <v>13</v>
      </c>
      <c r="D318">
        <v>0</v>
      </c>
      <c r="E318">
        <f t="shared" ca="1" si="124"/>
        <v>78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ca="1" si="120"/>
        <v>4.5999999999999996</v>
      </c>
      <c r="R318">
        <f t="shared" ca="1" si="125"/>
        <v>2.04</v>
      </c>
      <c r="S318">
        <f t="shared" ca="1" si="121"/>
        <v>220</v>
      </c>
      <c r="T318">
        <f t="shared" ca="1" si="122"/>
        <v>12.6</v>
      </c>
      <c r="U318">
        <f t="shared" ca="1" si="126"/>
        <v>89</v>
      </c>
      <c r="V318">
        <f t="shared" ca="1" si="127"/>
        <v>23.01</v>
      </c>
      <c r="W318">
        <f t="shared" ca="1" si="128"/>
        <v>7.9200000000000007E-2</v>
      </c>
      <c r="X318">
        <f t="shared" ca="1" si="129"/>
        <v>0.19</v>
      </c>
      <c r="Y318">
        <f t="shared" ca="1" si="130"/>
        <v>2.5</v>
      </c>
      <c r="Z318">
        <f t="shared" ca="1" si="131"/>
        <v>2.0427</v>
      </c>
      <c r="AA318">
        <f t="shared" ca="1" si="132"/>
        <v>231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f t="shared" ca="1" si="133"/>
        <v>2.15</v>
      </c>
      <c r="AL318">
        <f t="shared" ca="1" si="134"/>
        <v>1.5</v>
      </c>
      <c r="AM318">
        <v>0</v>
      </c>
    </row>
    <row r="319" spans="1:39" x14ac:dyDescent="0.25">
      <c r="A319">
        <v>317</v>
      </c>
      <c r="B319">
        <v>1</v>
      </c>
      <c r="C319">
        <f t="shared" ca="1" si="123"/>
        <v>22</v>
      </c>
      <c r="D319">
        <v>0</v>
      </c>
      <c r="E319">
        <f t="shared" ca="1" si="124"/>
        <v>115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ca="1" si="120"/>
        <v>4.5</v>
      </c>
      <c r="R319">
        <f t="shared" ca="1" si="125"/>
        <v>1.74</v>
      </c>
      <c r="S319">
        <f t="shared" ca="1" si="121"/>
        <v>277</v>
      </c>
      <c r="T319">
        <f t="shared" ca="1" si="122"/>
        <v>19.100000000000001</v>
      </c>
      <c r="U319">
        <f t="shared" ca="1" si="126"/>
        <v>119</v>
      </c>
      <c r="V319">
        <f t="shared" ca="1" si="127"/>
        <v>24.87</v>
      </c>
      <c r="W319">
        <f t="shared" ca="1" si="128"/>
        <v>8.9099999999999999E-2</v>
      </c>
      <c r="X319">
        <f t="shared" ca="1" si="129"/>
        <v>0.23</v>
      </c>
      <c r="Y319">
        <f t="shared" ca="1" si="130"/>
        <v>3.3</v>
      </c>
      <c r="Z319">
        <f t="shared" ca="1" si="131"/>
        <v>2.9304999999999999</v>
      </c>
      <c r="AA319">
        <f t="shared" ca="1" si="132"/>
        <v>209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f t="shared" ca="1" si="133"/>
        <v>2.4</v>
      </c>
      <c r="AL319">
        <f t="shared" ca="1" si="134"/>
        <v>1.87</v>
      </c>
      <c r="AM319">
        <v>0</v>
      </c>
    </row>
    <row r="320" spans="1:39" x14ac:dyDescent="0.25">
      <c r="A320">
        <v>318</v>
      </c>
      <c r="B320">
        <v>1</v>
      </c>
      <c r="C320">
        <f t="shared" ca="1" si="123"/>
        <v>23</v>
      </c>
      <c r="D320">
        <v>0</v>
      </c>
      <c r="E320">
        <f t="shared" ca="1" si="124"/>
        <v>72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ca="1" si="120"/>
        <v>5.3</v>
      </c>
      <c r="R320">
        <f t="shared" ca="1" si="125"/>
        <v>1.74</v>
      </c>
      <c r="S320">
        <f t="shared" ca="1" si="121"/>
        <v>200</v>
      </c>
      <c r="T320">
        <f t="shared" ca="1" si="122"/>
        <v>19.7</v>
      </c>
      <c r="U320">
        <f t="shared" ca="1" si="126"/>
        <v>125</v>
      </c>
      <c r="V320">
        <f t="shared" ca="1" si="127"/>
        <v>26.25</v>
      </c>
      <c r="W320">
        <f t="shared" ca="1" si="128"/>
        <v>8.5699999999999998E-2</v>
      </c>
      <c r="X320">
        <f t="shared" ca="1" si="129"/>
        <v>0.12</v>
      </c>
      <c r="Y320">
        <f t="shared" ca="1" si="130"/>
        <v>3.9</v>
      </c>
      <c r="Z320">
        <f t="shared" ca="1" si="131"/>
        <v>2.6324999999999998</v>
      </c>
      <c r="AA320">
        <f t="shared" ca="1" si="132"/>
        <v>219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f t="shared" ca="1" si="133"/>
        <v>2.0299999999999998</v>
      </c>
      <c r="AL320">
        <f t="shared" ca="1" si="134"/>
        <v>1.74</v>
      </c>
      <c r="AM320">
        <v>0</v>
      </c>
    </row>
    <row r="321" spans="1:39" x14ac:dyDescent="0.25">
      <c r="A321">
        <v>319</v>
      </c>
      <c r="B321">
        <v>1</v>
      </c>
      <c r="C321">
        <f t="shared" ca="1" si="123"/>
        <v>18</v>
      </c>
      <c r="D321">
        <v>0</v>
      </c>
      <c r="E321">
        <f t="shared" ca="1" si="124"/>
        <v>88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ca="1" si="120"/>
        <v>4.7</v>
      </c>
      <c r="R321">
        <f t="shared" ca="1" si="125"/>
        <v>1.65</v>
      </c>
      <c r="S321">
        <f t="shared" ca="1" si="121"/>
        <v>241</v>
      </c>
      <c r="T321">
        <f t="shared" ca="1" si="122"/>
        <v>10.4</v>
      </c>
      <c r="U321">
        <f t="shared" ca="1" si="126"/>
        <v>83</v>
      </c>
      <c r="V321">
        <f t="shared" ca="1" si="127"/>
        <v>29.21</v>
      </c>
      <c r="W321">
        <f t="shared" ca="1" si="128"/>
        <v>8.0199999999999994E-2</v>
      </c>
      <c r="X321">
        <f t="shared" ca="1" si="129"/>
        <v>0.43</v>
      </c>
      <c r="Y321">
        <f t="shared" ca="1" si="130"/>
        <v>2.7</v>
      </c>
      <c r="Z321">
        <f t="shared" ca="1" si="131"/>
        <v>2.1657999999999999</v>
      </c>
      <c r="AA321">
        <f t="shared" ca="1" si="132"/>
        <v>231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f t="shared" ca="1" si="133"/>
        <v>2.09</v>
      </c>
      <c r="AL321">
        <f t="shared" ca="1" si="134"/>
        <v>1.81</v>
      </c>
      <c r="AM321">
        <v>0</v>
      </c>
    </row>
    <row r="322" spans="1:39" x14ac:dyDescent="0.25">
      <c r="A322">
        <v>320</v>
      </c>
      <c r="B322">
        <v>1</v>
      </c>
      <c r="C322">
        <f t="shared" ca="1" si="123"/>
        <v>19</v>
      </c>
      <c r="D322">
        <v>0</v>
      </c>
      <c r="E322">
        <f t="shared" ca="1" si="124"/>
        <v>58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ca="1" si="120"/>
        <v>5.0999999999999996</v>
      </c>
      <c r="R322">
        <f t="shared" ca="1" si="125"/>
        <v>2.0699999999999998</v>
      </c>
      <c r="S322">
        <f t="shared" ca="1" si="121"/>
        <v>224</v>
      </c>
      <c r="T322">
        <f t="shared" ca="1" si="122"/>
        <v>13.2</v>
      </c>
      <c r="U322">
        <f t="shared" ca="1" si="126"/>
        <v>119</v>
      </c>
      <c r="V322">
        <f t="shared" ca="1" si="127"/>
        <v>21.37</v>
      </c>
      <c r="W322">
        <f t="shared" ca="1" si="128"/>
        <v>8.4000000000000005E-2</v>
      </c>
      <c r="X322">
        <f t="shared" ca="1" si="129"/>
        <v>0.35</v>
      </c>
      <c r="Y322">
        <f t="shared" ca="1" si="130"/>
        <v>4.4000000000000004</v>
      </c>
      <c r="Z322">
        <f t="shared" ca="1" si="131"/>
        <v>2.1406999999999998</v>
      </c>
      <c r="AA322">
        <f t="shared" ca="1" si="132"/>
        <v>234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f t="shared" ca="1" si="133"/>
        <v>2.0299999999999998</v>
      </c>
      <c r="AL322">
        <f t="shared" ca="1" si="134"/>
        <v>1.43</v>
      </c>
      <c r="AM322">
        <v>0</v>
      </c>
    </row>
    <row r="323" spans="1:39" x14ac:dyDescent="0.25">
      <c r="A323">
        <v>321</v>
      </c>
      <c r="B323">
        <v>1</v>
      </c>
      <c r="C323">
        <f t="shared" ca="1" si="123"/>
        <v>19</v>
      </c>
      <c r="D323">
        <v>0</v>
      </c>
      <c r="E323">
        <f t="shared" ca="1" si="124"/>
        <v>115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ca="1" si="120"/>
        <v>4.5</v>
      </c>
      <c r="R323">
        <f t="shared" ca="1" si="125"/>
        <v>1.51</v>
      </c>
      <c r="S323">
        <f t="shared" ca="1" si="121"/>
        <v>223</v>
      </c>
      <c r="T323">
        <f t="shared" ca="1" si="122"/>
        <v>10.4</v>
      </c>
      <c r="U323">
        <f t="shared" ca="1" si="126"/>
        <v>52</v>
      </c>
      <c r="V323">
        <f t="shared" ca="1" si="127"/>
        <v>26.62</v>
      </c>
      <c r="W323">
        <f t="shared" ca="1" si="128"/>
        <v>7.5300000000000006E-2</v>
      </c>
      <c r="X323">
        <f t="shared" ca="1" si="129"/>
        <v>0.41</v>
      </c>
      <c r="Y323">
        <f t="shared" ca="1" si="130"/>
        <v>4.7</v>
      </c>
      <c r="Z323">
        <f t="shared" ca="1" si="131"/>
        <v>2.6450999999999998</v>
      </c>
      <c r="AA323">
        <f t="shared" ca="1" si="132"/>
        <v>229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f t="shared" ca="1" si="133"/>
        <v>2.2799999999999998</v>
      </c>
      <c r="AL323">
        <f t="shared" ca="1" si="134"/>
        <v>1.57</v>
      </c>
      <c r="AM323">
        <v>0</v>
      </c>
    </row>
    <row r="324" spans="1:39" x14ac:dyDescent="0.25">
      <c r="A324">
        <v>322</v>
      </c>
      <c r="B324">
        <v>1</v>
      </c>
      <c r="C324">
        <f t="shared" ca="1" si="123"/>
        <v>14</v>
      </c>
      <c r="D324">
        <v>0</v>
      </c>
      <c r="E324">
        <f t="shared" ca="1" si="124"/>
        <v>90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ca="1" si="120"/>
        <v>6</v>
      </c>
      <c r="R324">
        <f t="shared" ca="1" si="125"/>
        <v>2.02</v>
      </c>
      <c r="S324">
        <f t="shared" ca="1" si="121"/>
        <v>224</v>
      </c>
      <c r="T324">
        <f t="shared" ca="1" si="122"/>
        <v>16.3</v>
      </c>
      <c r="U324">
        <f t="shared" ca="1" si="126"/>
        <v>108</v>
      </c>
      <c r="V324">
        <f t="shared" ca="1" si="127"/>
        <v>24.52</v>
      </c>
      <c r="W324">
        <f t="shared" ca="1" si="128"/>
        <v>7.5899999999999995E-2</v>
      </c>
      <c r="X324">
        <f t="shared" ca="1" si="129"/>
        <v>0.35</v>
      </c>
      <c r="Y324">
        <f t="shared" ca="1" si="130"/>
        <v>4.5</v>
      </c>
      <c r="Z324">
        <f t="shared" ca="1" si="131"/>
        <v>2.5718000000000001</v>
      </c>
      <c r="AA324">
        <f t="shared" ca="1" si="132"/>
        <v>217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f t="shared" ca="1" si="133"/>
        <v>2.36</v>
      </c>
      <c r="AL324">
        <f t="shared" ca="1" si="134"/>
        <v>1.65</v>
      </c>
      <c r="AM324">
        <v>0</v>
      </c>
    </row>
    <row r="325" spans="1:39" x14ac:dyDescent="0.25">
      <c r="A325">
        <v>323</v>
      </c>
      <c r="B325">
        <v>1</v>
      </c>
      <c r="C325">
        <f t="shared" ca="1" si="123"/>
        <v>25</v>
      </c>
      <c r="D325">
        <v>0</v>
      </c>
      <c r="E325">
        <f t="shared" ca="1" si="124"/>
        <v>52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ca="1" si="120"/>
        <v>5</v>
      </c>
      <c r="R325">
        <f t="shared" ca="1" si="125"/>
        <v>2.14</v>
      </c>
      <c r="S325">
        <f t="shared" ca="1" si="121"/>
        <v>241</v>
      </c>
      <c r="T325">
        <f t="shared" ca="1" si="122"/>
        <v>10.5</v>
      </c>
      <c r="U325">
        <f t="shared" ca="1" si="126"/>
        <v>58</v>
      </c>
      <c r="V325">
        <f t="shared" ca="1" si="127"/>
        <v>27.56</v>
      </c>
      <c r="W325">
        <f t="shared" ca="1" si="128"/>
        <v>8.5199999999999998E-2</v>
      </c>
      <c r="X325">
        <f t="shared" ca="1" si="129"/>
        <v>0.19</v>
      </c>
      <c r="Y325">
        <f t="shared" ca="1" si="130"/>
        <v>3.2</v>
      </c>
      <c r="Z325">
        <f t="shared" ca="1" si="131"/>
        <v>2.2759999999999998</v>
      </c>
      <c r="AA325">
        <f t="shared" ca="1" si="132"/>
        <v>207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f t="shared" ca="1" si="133"/>
        <v>2.46</v>
      </c>
      <c r="AL325">
        <f t="shared" ca="1" si="134"/>
        <v>1.31</v>
      </c>
      <c r="AM325">
        <v>0</v>
      </c>
    </row>
    <row r="326" spans="1:39" x14ac:dyDescent="0.25">
      <c r="A326">
        <v>324</v>
      </c>
      <c r="B326">
        <v>1</v>
      </c>
      <c r="C326">
        <f t="shared" ca="1" si="123"/>
        <v>17</v>
      </c>
      <c r="D326">
        <v>0</v>
      </c>
      <c r="E326">
        <f t="shared" ca="1" si="124"/>
        <v>113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ca="1" si="120"/>
        <v>5.6</v>
      </c>
      <c r="R326">
        <f t="shared" ca="1" si="125"/>
        <v>2.17</v>
      </c>
      <c r="S326">
        <f t="shared" ca="1" si="121"/>
        <v>271</v>
      </c>
      <c r="T326">
        <f t="shared" ca="1" si="122"/>
        <v>16.600000000000001</v>
      </c>
      <c r="U326">
        <f t="shared" ca="1" si="126"/>
        <v>67</v>
      </c>
      <c r="V326">
        <f t="shared" ca="1" si="127"/>
        <v>27.92</v>
      </c>
      <c r="W326">
        <f t="shared" ca="1" si="128"/>
        <v>8.6199999999999999E-2</v>
      </c>
      <c r="X326">
        <f t="shared" ca="1" si="129"/>
        <v>0.16</v>
      </c>
      <c r="Y326">
        <f t="shared" ca="1" si="130"/>
        <v>4.3</v>
      </c>
      <c r="Z326">
        <f t="shared" ca="1" si="131"/>
        <v>2.9944999999999999</v>
      </c>
      <c r="AA326">
        <f t="shared" ca="1" si="132"/>
        <v>211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f t="shared" ca="1" si="133"/>
        <v>2.36</v>
      </c>
      <c r="AL326">
        <f t="shared" ca="1" si="134"/>
        <v>1.91</v>
      </c>
      <c r="AM326">
        <v>0</v>
      </c>
    </row>
    <row r="327" spans="1:39" x14ac:dyDescent="0.25">
      <c r="A327">
        <v>325</v>
      </c>
      <c r="B327">
        <v>1</v>
      </c>
      <c r="C327">
        <f t="shared" ca="1" si="123"/>
        <v>18</v>
      </c>
      <c r="D327">
        <v>0</v>
      </c>
      <c r="E327">
        <f t="shared" ca="1" si="124"/>
        <v>80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ca="1" si="120"/>
        <v>4.9000000000000004</v>
      </c>
      <c r="R327">
        <f t="shared" ca="1" si="125"/>
        <v>2.0699999999999998</v>
      </c>
      <c r="S327">
        <f t="shared" ca="1" si="121"/>
        <v>234</v>
      </c>
      <c r="T327">
        <f t="shared" ca="1" si="122"/>
        <v>13.1</v>
      </c>
      <c r="U327">
        <f t="shared" ca="1" si="126"/>
        <v>93</v>
      </c>
      <c r="V327">
        <f t="shared" ca="1" si="127"/>
        <v>25.03</v>
      </c>
      <c r="W327">
        <f t="shared" ca="1" si="128"/>
        <v>7.9100000000000004E-2</v>
      </c>
      <c r="X327">
        <f t="shared" ca="1" si="129"/>
        <v>0.23</v>
      </c>
      <c r="Y327">
        <f t="shared" ca="1" si="130"/>
        <v>3.7</v>
      </c>
      <c r="Z327">
        <f t="shared" ca="1" si="131"/>
        <v>2.9085999999999999</v>
      </c>
      <c r="AA327">
        <f t="shared" ca="1" si="132"/>
        <v>236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f t="shared" ca="1" si="133"/>
        <v>2.1</v>
      </c>
      <c r="AL327">
        <f t="shared" ca="1" si="134"/>
        <v>0.98</v>
      </c>
      <c r="AM327">
        <v>0</v>
      </c>
    </row>
    <row r="328" spans="1:39" x14ac:dyDescent="0.25">
      <c r="A328">
        <v>326</v>
      </c>
      <c r="B328">
        <v>1</v>
      </c>
      <c r="C328">
        <f t="shared" ca="1" si="123"/>
        <v>21</v>
      </c>
      <c r="D328">
        <v>0</v>
      </c>
      <c r="E328">
        <f t="shared" ca="1" si="124"/>
        <v>109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ca="1" si="120"/>
        <v>5.9</v>
      </c>
      <c r="R328">
        <f t="shared" ca="1" si="125"/>
        <v>2.15</v>
      </c>
      <c r="S328">
        <f t="shared" ca="1" si="121"/>
        <v>249</v>
      </c>
      <c r="T328">
        <f t="shared" ca="1" si="122"/>
        <v>13.1</v>
      </c>
      <c r="U328">
        <f t="shared" ca="1" si="126"/>
        <v>79</v>
      </c>
      <c r="V328">
        <f t="shared" ca="1" si="127"/>
        <v>27.14</v>
      </c>
      <c r="W328">
        <f t="shared" ca="1" si="128"/>
        <v>7.5600000000000001E-2</v>
      </c>
      <c r="X328">
        <f t="shared" ca="1" si="129"/>
        <v>0.14000000000000001</v>
      </c>
      <c r="Y328">
        <f t="shared" ca="1" si="130"/>
        <v>4.8</v>
      </c>
      <c r="Z328">
        <f t="shared" ca="1" si="131"/>
        <v>2.7610999999999999</v>
      </c>
      <c r="AA328">
        <f t="shared" ca="1" si="132"/>
        <v>225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f t="shared" ca="1" si="133"/>
        <v>2</v>
      </c>
      <c r="AL328">
        <f t="shared" ca="1" si="134"/>
        <v>1.62</v>
      </c>
      <c r="AM328">
        <v>0</v>
      </c>
    </row>
    <row r="329" spans="1:39" x14ac:dyDescent="0.25">
      <c r="A329">
        <v>327</v>
      </c>
      <c r="B329">
        <v>1</v>
      </c>
      <c r="C329">
        <f t="shared" ca="1" si="123"/>
        <v>21</v>
      </c>
      <c r="D329">
        <v>0</v>
      </c>
      <c r="E329">
        <f t="shared" ca="1" si="124"/>
        <v>66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ca="1" si="120"/>
        <v>4.7</v>
      </c>
      <c r="R329">
        <f t="shared" ca="1" si="125"/>
        <v>1.89</v>
      </c>
      <c r="S329">
        <f t="shared" ca="1" si="121"/>
        <v>280</v>
      </c>
      <c r="T329">
        <f t="shared" ca="1" si="122"/>
        <v>15.6</v>
      </c>
      <c r="U329">
        <f t="shared" ca="1" si="126"/>
        <v>121</v>
      </c>
      <c r="V329">
        <f t="shared" ca="1" si="127"/>
        <v>26.14</v>
      </c>
      <c r="W329">
        <f t="shared" ca="1" si="128"/>
        <v>8.3500000000000005E-2</v>
      </c>
      <c r="X329">
        <f t="shared" ca="1" si="129"/>
        <v>0.39</v>
      </c>
      <c r="Y329">
        <f t="shared" ca="1" si="130"/>
        <v>3.3</v>
      </c>
      <c r="Z329">
        <f t="shared" ca="1" si="131"/>
        <v>2.9617</v>
      </c>
      <c r="AA329">
        <f t="shared" ca="1" si="132"/>
        <v>229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f t="shared" ca="1" si="133"/>
        <v>2.21</v>
      </c>
      <c r="AL329">
        <f t="shared" ca="1" si="134"/>
        <v>1.1000000000000001</v>
      </c>
      <c r="AM329">
        <v>0</v>
      </c>
    </row>
    <row r="330" spans="1:39" x14ac:dyDescent="0.25">
      <c r="A330">
        <v>328</v>
      </c>
      <c r="B330">
        <v>1</v>
      </c>
      <c r="C330">
        <f t="shared" ca="1" si="123"/>
        <v>19</v>
      </c>
      <c r="D330">
        <v>0</v>
      </c>
      <c r="E330">
        <f t="shared" ca="1" si="124"/>
        <v>102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ca="1" si="120"/>
        <v>4.8</v>
      </c>
      <c r="R330">
        <f t="shared" ca="1" si="125"/>
        <v>1.89</v>
      </c>
      <c r="S330">
        <f t="shared" ca="1" si="121"/>
        <v>230</v>
      </c>
      <c r="T330">
        <f t="shared" ca="1" si="122"/>
        <v>16.8</v>
      </c>
      <c r="U330">
        <f t="shared" ca="1" si="126"/>
        <v>144</v>
      </c>
      <c r="V330">
        <f t="shared" ca="1" si="127"/>
        <v>28.46</v>
      </c>
      <c r="W330">
        <f t="shared" ca="1" si="128"/>
        <v>7.5999999999999998E-2</v>
      </c>
      <c r="X330">
        <f t="shared" ca="1" si="129"/>
        <v>0.11</v>
      </c>
      <c r="Y330">
        <f t="shared" ca="1" si="130"/>
        <v>4.7</v>
      </c>
      <c r="Z330">
        <f t="shared" ca="1" si="131"/>
        <v>2.6972999999999998</v>
      </c>
      <c r="AA330">
        <f t="shared" ca="1" si="132"/>
        <v>240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f t="shared" ca="1" si="133"/>
        <v>2.42</v>
      </c>
      <c r="AL330">
        <f t="shared" ca="1" si="134"/>
        <v>1.38</v>
      </c>
      <c r="AM330">
        <v>0</v>
      </c>
    </row>
    <row r="331" spans="1:39" x14ac:dyDescent="0.25">
      <c r="A331">
        <v>329</v>
      </c>
      <c r="B331">
        <v>1</v>
      </c>
      <c r="C331">
        <f t="shared" ca="1" si="123"/>
        <v>24</v>
      </c>
      <c r="D331">
        <v>0</v>
      </c>
      <c r="E331">
        <f t="shared" ca="1" si="124"/>
        <v>62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ca="1" si="120"/>
        <v>5.4</v>
      </c>
      <c r="R331">
        <f t="shared" ca="1" si="125"/>
        <v>1.66</v>
      </c>
      <c r="S331">
        <f t="shared" ca="1" si="121"/>
        <v>245</v>
      </c>
      <c r="T331">
        <f t="shared" ca="1" si="122"/>
        <v>12.4</v>
      </c>
      <c r="U331">
        <f t="shared" ca="1" si="126"/>
        <v>100</v>
      </c>
      <c r="V331">
        <f t="shared" ca="1" si="127"/>
        <v>24.57</v>
      </c>
      <c r="W331">
        <f t="shared" ca="1" si="128"/>
        <v>8.8999999999999996E-2</v>
      </c>
      <c r="X331">
        <f t="shared" ca="1" si="129"/>
        <v>0.27</v>
      </c>
      <c r="Y331">
        <f t="shared" ca="1" si="130"/>
        <v>4.0999999999999996</v>
      </c>
      <c r="Z331">
        <f t="shared" ca="1" si="131"/>
        <v>2.1631999999999998</v>
      </c>
      <c r="AA331">
        <f t="shared" ca="1" si="132"/>
        <v>229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f t="shared" ca="1" si="133"/>
        <v>2.02</v>
      </c>
      <c r="AL331">
        <f t="shared" ca="1" si="134"/>
        <v>1.63</v>
      </c>
      <c r="AM331">
        <v>0</v>
      </c>
    </row>
    <row r="332" spans="1:39" x14ac:dyDescent="0.25">
      <c r="A332">
        <v>330</v>
      </c>
      <c r="B332">
        <v>1</v>
      </c>
      <c r="C332">
        <f t="shared" ca="1" si="123"/>
        <v>24</v>
      </c>
      <c r="D332">
        <v>0</v>
      </c>
      <c r="E332">
        <f t="shared" ca="1" si="124"/>
        <v>108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ca="1" si="120"/>
        <v>4.8</v>
      </c>
      <c r="R332">
        <f t="shared" ca="1" si="125"/>
        <v>1.92</v>
      </c>
      <c r="S332">
        <f t="shared" ca="1" si="121"/>
        <v>275</v>
      </c>
      <c r="T332">
        <f t="shared" ca="1" si="122"/>
        <v>19.399999999999999</v>
      </c>
      <c r="U332">
        <f t="shared" ca="1" si="126"/>
        <v>81</v>
      </c>
      <c r="V332">
        <f t="shared" ca="1" si="127"/>
        <v>25.54</v>
      </c>
      <c r="W332">
        <f t="shared" ca="1" si="128"/>
        <v>8.2900000000000001E-2</v>
      </c>
      <c r="X332">
        <f t="shared" ca="1" si="129"/>
        <v>0.41</v>
      </c>
      <c r="Y332">
        <f t="shared" ca="1" si="130"/>
        <v>3.8</v>
      </c>
      <c r="Z332">
        <f t="shared" ca="1" si="131"/>
        <v>2.5958999999999999</v>
      </c>
      <c r="AA332">
        <f t="shared" ca="1" si="132"/>
        <v>216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f t="shared" ca="1" si="133"/>
        <v>2.08</v>
      </c>
      <c r="AL332">
        <f t="shared" ca="1" si="134"/>
        <v>1.49</v>
      </c>
      <c r="AM332">
        <v>0</v>
      </c>
    </row>
    <row r="333" spans="1:39" x14ac:dyDescent="0.25">
      <c r="A333">
        <v>331</v>
      </c>
      <c r="B333">
        <v>1</v>
      </c>
      <c r="C333">
        <f t="shared" ca="1" si="123"/>
        <v>14</v>
      </c>
      <c r="D333">
        <v>0</v>
      </c>
      <c r="E333">
        <f t="shared" ca="1" si="124"/>
        <v>104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ca="1" si="120"/>
        <v>5.3</v>
      </c>
      <c r="R333">
        <f t="shared" ca="1" si="125"/>
        <v>2.17</v>
      </c>
      <c r="S333">
        <f t="shared" ca="1" si="121"/>
        <v>262</v>
      </c>
      <c r="T333">
        <f t="shared" ca="1" si="122"/>
        <v>11.1</v>
      </c>
      <c r="U333">
        <f t="shared" ca="1" si="126"/>
        <v>74</v>
      </c>
      <c r="V333">
        <f t="shared" ca="1" si="127"/>
        <v>29.53</v>
      </c>
      <c r="W333">
        <f t="shared" ca="1" si="128"/>
        <v>7.7799999999999994E-2</v>
      </c>
      <c r="X333">
        <f t="shared" ca="1" si="129"/>
        <v>0.4</v>
      </c>
      <c r="Y333">
        <f t="shared" ca="1" si="130"/>
        <v>2.7</v>
      </c>
      <c r="Z333">
        <f t="shared" ca="1" si="131"/>
        <v>2.6768999999999998</v>
      </c>
      <c r="AA333">
        <f t="shared" ca="1" si="132"/>
        <v>216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f t="shared" ca="1" si="133"/>
        <v>2.14</v>
      </c>
      <c r="AL333">
        <f t="shared" ca="1" si="134"/>
        <v>1.2</v>
      </c>
      <c r="AM333">
        <v>0</v>
      </c>
    </row>
    <row r="334" spans="1:39" x14ac:dyDescent="0.25">
      <c r="A334">
        <v>332</v>
      </c>
      <c r="B334">
        <v>1</v>
      </c>
      <c r="C334">
        <f t="shared" ca="1" si="123"/>
        <v>10</v>
      </c>
      <c r="D334">
        <v>0</v>
      </c>
      <c r="E334">
        <f t="shared" ca="1" si="124"/>
        <v>108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ca="1" si="120"/>
        <v>5.9</v>
      </c>
      <c r="R334">
        <f t="shared" ca="1" si="125"/>
        <v>2.25</v>
      </c>
      <c r="S334">
        <f t="shared" ca="1" si="121"/>
        <v>261</v>
      </c>
      <c r="T334">
        <f t="shared" ca="1" si="122"/>
        <v>16.600000000000001</v>
      </c>
      <c r="U334">
        <f t="shared" ca="1" si="126"/>
        <v>82</v>
      </c>
      <c r="V334">
        <f t="shared" ca="1" si="127"/>
        <v>27.94</v>
      </c>
      <c r="W334">
        <f t="shared" ca="1" si="128"/>
        <v>7.9899999999999999E-2</v>
      </c>
      <c r="X334">
        <f t="shared" ca="1" si="129"/>
        <v>0.25</v>
      </c>
      <c r="Y334">
        <f t="shared" ca="1" si="130"/>
        <v>3.6</v>
      </c>
      <c r="Z334">
        <f t="shared" ca="1" si="131"/>
        <v>2.0411999999999999</v>
      </c>
      <c r="AA334">
        <f t="shared" ca="1" si="132"/>
        <v>225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f t="shared" ca="1" si="133"/>
        <v>2.2000000000000002</v>
      </c>
      <c r="AL334">
        <f t="shared" ca="1" si="134"/>
        <v>1.8</v>
      </c>
      <c r="AM334">
        <v>0</v>
      </c>
    </row>
    <row r="335" spans="1:39" x14ac:dyDescent="0.25">
      <c r="A335">
        <v>333</v>
      </c>
      <c r="B335">
        <v>1</v>
      </c>
      <c r="C335">
        <f t="shared" ca="1" si="123"/>
        <v>10</v>
      </c>
      <c r="D335">
        <v>0</v>
      </c>
      <c r="E335">
        <f t="shared" ca="1" si="124"/>
        <v>102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ca="1" si="120"/>
        <v>5.2</v>
      </c>
      <c r="R335">
        <f t="shared" ca="1" si="125"/>
        <v>2.06</v>
      </c>
      <c r="S335">
        <f t="shared" ca="1" si="121"/>
        <v>277</v>
      </c>
      <c r="T335">
        <f t="shared" ca="1" si="122"/>
        <v>14.5</v>
      </c>
      <c r="U335">
        <f t="shared" ca="1" si="126"/>
        <v>125</v>
      </c>
      <c r="V335">
        <f t="shared" ca="1" si="127"/>
        <v>21.5</v>
      </c>
      <c r="W335">
        <f t="shared" ca="1" si="128"/>
        <v>7.6799999999999993E-2</v>
      </c>
      <c r="X335">
        <f t="shared" ca="1" si="129"/>
        <v>0.28999999999999998</v>
      </c>
      <c r="Y335">
        <f t="shared" ca="1" si="130"/>
        <v>3.6</v>
      </c>
      <c r="Z335">
        <f t="shared" ca="1" si="131"/>
        <v>2.5615999999999999</v>
      </c>
      <c r="AA335">
        <f t="shared" ca="1" si="132"/>
        <v>237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f t="shared" ca="1" si="133"/>
        <v>2.1800000000000002</v>
      </c>
      <c r="AL335">
        <f t="shared" ca="1" si="134"/>
        <v>1.94</v>
      </c>
      <c r="AM335">
        <v>0</v>
      </c>
    </row>
    <row r="336" spans="1:39" x14ac:dyDescent="0.25">
      <c r="A336">
        <v>334</v>
      </c>
      <c r="B336">
        <v>1</v>
      </c>
      <c r="C336">
        <f t="shared" ca="1" si="123"/>
        <v>19</v>
      </c>
      <c r="D336">
        <v>0</v>
      </c>
      <c r="E336">
        <f t="shared" ca="1" si="124"/>
        <v>68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ca="1" si="120"/>
        <v>5</v>
      </c>
      <c r="R336">
        <f t="shared" ca="1" si="125"/>
        <v>1.96</v>
      </c>
      <c r="S336">
        <f t="shared" ca="1" si="121"/>
        <v>221</v>
      </c>
      <c r="T336">
        <f t="shared" ca="1" si="122"/>
        <v>16.600000000000001</v>
      </c>
      <c r="U336">
        <f t="shared" ca="1" si="126"/>
        <v>83</v>
      </c>
      <c r="V336">
        <f t="shared" ca="1" si="127"/>
        <v>23.83</v>
      </c>
      <c r="W336">
        <f t="shared" ca="1" si="128"/>
        <v>7.9799999999999996E-2</v>
      </c>
      <c r="X336">
        <f t="shared" ca="1" si="129"/>
        <v>0.22</v>
      </c>
      <c r="Y336">
        <f t="shared" ca="1" si="130"/>
        <v>4.5999999999999996</v>
      </c>
      <c r="Z336">
        <f t="shared" ca="1" si="131"/>
        <v>2.4872000000000001</v>
      </c>
      <c r="AA336">
        <f t="shared" ca="1" si="132"/>
        <v>208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f t="shared" ca="1" si="133"/>
        <v>2.31</v>
      </c>
      <c r="AL336">
        <f t="shared" ca="1" si="134"/>
        <v>0.99</v>
      </c>
      <c r="AM336">
        <v>0</v>
      </c>
    </row>
    <row r="337" spans="1:39" x14ac:dyDescent="0.25">
      <c r="A337">
        <v>335</v>
      </c>
      <c r="B337">
        <v>1</v>
      </c>
      <c r="C337">
        <f t="shared" ca="1" si="123"/>
        <v>15</v>
      </c>
      <c r="D337">
        <v>0</v>
      </c>
      <c r="E337">
        <f t="shared" ca="1" si="124"/>
        <v>71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ca="1" si="120"/>
        <v>5.2</v>
      </c>
      <c r="R337">
        <f t="shared" ca="1" si="125"/>
        <v>2.21</v>
      </c>
      <c r="S337">
        <f t="shared" ca="1" si="121"/>
        <v>224</v>
      </c>
      <c r="T337">
        <f t="shared" ca="1" si="122"/>
        <v>18</v>
      </c>
      <c r="U337">
        <f t="shared" ca="1" si="126"/>
        <v>68</v>
      </c>
      <c r="V337">
        <f t="shared" ca="1" si="127"/>
        <v>23.05</v>
      </c>
      <c r="W337">
        <f t="shared" ca="1" si="128"/>
        <v>8.8300000000000003E-2</v>
      </c>
      <c r="X337">
        <f t="shared" ca="1" si="129"/>
        <v>0.35</v>
      </c>
      <c r="Y337">
        <f t="shared" ca="1" si="130"/>
        <v>3.8</v>
      </c>
      <c r="Z337">
        <f t="shared" ca="1" si="131"/>
        <v>2.7961</v>
      </c>
      <c r="AA337">
        <f t="shared" ca="1" si="132"/>
        <v>201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f t="shared" ca="1" si="133"/>
        <v>2.08</v>
      </c>
      <c r="AL337">
        <f t="shared" ca="1" si="134"/>
        <v>2</v>
      </c>
      <c r="AM337">
        <v>0</v>
      </c>
    </row>
    <row r="338" spans="1:39" x14ac:dyDescent="0.25">
      <c r="A338">
        <v>336</v>
      </c>
      <c r="B338">
        <v>1</v>
      </c>
      <c r="C338">
        <f t="shared" ca="1" si="123"/>
        <v>15</v>
      </c>
      <c r="D338">
        <v>0</v>
      </c>
      <c r="E338">
        <f t="shared" ca="1" si="124"/>
        <v>100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ca="1" si="120"/>
        <v>5.7</v>
      </c>
      <c r="R338">
        <f t="shared" ca="1" si="125"/>
        <v>1.78</v>
      </c>
      <c r="S338">
        <f t="shared" ca="1" si="121"/>
        <v>242</v>
      </c>
      <c r="T338">
        <f t="shared" ca="1" si="122"/>
        <v>11.1</v>
      </c>
      <c r="U338">
        <f t="shared" ca="1" si="126"/>
        <v>54</v>
      </c>
      <c r="V338">
        <f t="shared" ca="1" si="127"/>
        <v>29.84</v>
      </c>
      <c r="W338">
        <f t="shared" ca="1" si="128"/>
        <v>8.3400000000000002E-2</v>
      </c>
      <c r="X338">
        <f t="shared" ca="1" si="129"/>
        <v>0.3</v>
      </c>
      <c r="Y338">
        <f t="shared" ca="1" si="130"/>
        <v>4.3</v>
      </c>
      <c r="Z338">
        <f t="shared" ca="1" si="131"/>
        <v>2.8527999999999998</v>
      </c>
      <c r="AA338">
        <f t="shared" ca="1" si="132"/>
        <v>208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f t="shared" ca="1" si="133"/>
        <v>2.2999999999999998</v>
      </c>
      <c r="AL338">
        <f t="shared" ca="1" si="134"/>
        <v>1.21</v>
      </c>
      <c r="AM338">
        <v>0</v>
      </c>
    </row>
    <row r="339" spans="1:39" x14ac:dyDescent="0.25">
      <c r="A339">
        <v>337</v>
      </c>
      <c r="B339">
        <v>1</v>
      </c>
      <c r="C339">
        <f t="shared" ca="1" si="123"/>
        <v>10</v>
      </c>
      <c r="D339">
        <v>0</v>
      </c>
      <c r="E339">
        <f t="shared" ca="1" si="124"/>
        <v>56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ca="1" si="120"/>
        <v>5.8</v>
      </c>
      <c r="R339">
        <f t="shared" ca="1" si="125"/>
        <v>2.04</v>
      </c>
      <c r="S339">
        <f t="shared" ca="1" si="121"/>
        <v>205</v>
      </c>
      <c r="T339">
        <f t="shared" ca="1" si="122"/>
        <v>16.3</v>
      </c>
      <c r="U339">
        <f t="shared" ca="1" si="126"/>
        <v>125</v>
      </c>
      <c r="V339">
        <f t="shared" ca="1" si="127"/>
        <v>20.5</v>
      </c>
      <c r="W339">
        <f t="shared" ca="1" si="128"/>
        <v>7.9299999999999995E-2</v>
      </c>
      <c r="X339">
        <f t="shared" ca="1" si="129"/>
        <v>0.33</v>
      </c>
      <c r="Y339">
        <f t="shared" ca="1" si="130"/>
        <v>2.7</v>
      </c>
      <c r="Z339">
        <f t="shared" ca="1" si="131"/>
        <v>2.4794999999999998</v>
      </c>
      <c r="AA339">
        <f t="shared" ca="1" si="132"/>
        <v>227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f t="shared" ca="1" si="133"/>
        <v>2.52</v>
      </c>
      <c r="AL339">
        <f t="shared" ca="1" si="134"/>
        <v>1.26</v>
      </c>
      <c r="AM339">
        <v>0</v>
      </c>
    </row>
    <row r="340" spans="1:39" x14ac:dyDescent="0.25">
      <c r="A340">
        <v>338</v>
      </c>
      <c r="B340">
        <v>1</v>
      </c>
      <c r="C340">
        <f t="shared" ca="1" si="123"/>
        <v>11</v>
      </c>
      <c r="D340">
        <v>0</v>
      </c>
      <c r="E340">
        <f t="shared" ca="1" si="124"/>
        <v>98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ca="1" si="120"/>
        <v>5.2</v>
      </c>
      <c r="R340">
        <f t="shared" ca="1" si="125"/>
        <v>1.53</v>
      </c>
      <c r="S340">
        <f t="shared" ca="1" si="121"/>
        <v>255</v>
      </c>
      <c r="T340">
        <f t="shared" ca="1" si="122"/>
        <v>16.5</v>
      </c>
      <c r="U340">
        <f t="shared" ca="1" si="126"/>
        <v>65</v>
      </c>
      <c r="V340">
        <f t="shared" ca="1" si="127"/>
        <v>29.55</v>
      </c>
      <c r="W340">
        <f t="shared" ca="1" si="128"/>
        <v>8.1000000000000003E-2</v>
      </c>
      <c r="X340">
        <f t="shared" ca="1" si="129"/>
        <v>0.37</v>
      </c>
      <c r="Y340">
        <f t="shared" ca="1" si="130"/>
        <v>4.4000000000000004</v>
      </c>
      <c r="Z340">
        <f t="shared" ca="1" si="131"/>
        <v>2.6951000000000001</v>
      </c>
      <c r="AA340">
        <f t="shared" ca="1" si="132"/>
        <v>235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f t="shared" ca="1" si="133"/>
        <v>2.37</v>
      </c>
      <c r="AL340">
        <f t="shared" ca="1" si="134"/>
        <v>1.27</v>
      </c>
      <c r="AM340">
        <v>0</v>
      </c>
    </row>
    <row r="341" spans="1:39" x14ac:dyDescent="0.25">
      <c r="A341">
        <v>339</v>
      </c>
      <c r="B341">
        <v>1</v>
      </c>
      <c r="C341">
        <f t="shared" ca="1" si="123"/>
        <v>24</v>
      </c>
      <c r="D341">
        <v>0</v>
      </c>
      <c r="E341">
        <f t="shared" ca="1" si="124"/>
        <v>113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ca="1" si="120"/>
        <v>4.5999999999999996</v>
      </c>
      <c r="R341">
        <f t="shared" ca="1" si="125"/>
        <v>1.93</v>
      </c>
      <c r="S341">
        <f t="shared" ca="1" si="121"/>
        <v>231</v>
      </c>
      <c r="T341">
        <f t="shared" ca="1" si="122"/>
        <v>16.899999999999999</v>
      </c>
      <c r="U341">
        <f t="shared" ca="1" si="126"/>
        <v>129</v>
      </c>
      <c r="V341">
        <f t="shared" ca="1" si="127"/>
        <v>23.97</v>
      </c>
      <c r="W341">
        <f t="shared" ca="1" si="128"/>
        <v>8.6499999999999994E-2</v>
      </c>
      <c r="X341">
        <f t="shared" ca="1" si="129"/>
        <v>0.36</v>
      </c>
      <c r="Y341">
        <f t="shared" ca="1" si="130"/>
        <v>4.5999999999999996</v>
      </c>
      <c r="Z341">
        <f t="shared" ca="1" si="131"/>
        <v>2.7862</v>
      </c>
      <c r="AA341">
        <f t="shared" ca="1" si="132"/>
        <v>216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f t="shared" ca="1" si="133"/>
        <v>2.4</v>
      </c>
      <c r="AL341">
        <f t="shared" ca="1" si="134"/>
        <v>1.7</v>
      </c>
      <c r="AM341">
        <v>0</v>
      </c>
    </row>
    <row r="342" spans="1:39" x14ac:dyDescent="0.25">
      <c r="A342">
        <v>340</v>
      </c>
      <c r="B342">
        <v>1</v>
      </c>
      <c r="C342">
        <f t="shared" ca="1" si="123"/>
        <v>24</v>
      </c>
      <c r="D342">
        <v>0</v>
      </c>
      <c r="E342">
        <f t="shared" ca="1" si="124"/>
        <v>73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ca="1" si="120"/>
        <v>5.0999999999999996</v>
      </c>
      <c r="R342">
        <f t="shared" ca="1" si="125"/>
        <v>1.86</v>
      </c>
      <c r="S342">
        <f t="shared" ca="1" si="121"/>
        <v>243</v>
      </c>
      <c r="T342">
        <f t="shared" ca="1" si="122"/>
        <v>19.5</v>
      </c>
      <c r="U342">
        <f t="shared" ca="1" si="126"/>
        <v>126</v>
      </c>
      <c r="V342">
        <f t="shared" ca="1" si="127"/>
        <v>28.96</v>
      </c>
      <c r="W342">
        <f t="shared" ca="1" si="128"/>
        <v>7.9299999999999995E-2</v>
      </c>
      <c r="X342">
        <f t="shared" ca="1" si="129"/>
        <v>0.26</v>
      </c>
      <c r="Y342">
        <f t="shared" ca="1" si="130"/>
        <v>4</v>
      </c>
      <c r="Z342">
        <f t="shared" ca="1" si="131"/>
        <v>2.1892999999999998</v>
      </c>
      <c r="AA342">
        <f t="shared" ca="1" si="132"/>
        <v>207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f t="shared" ca="1" si="133"/>
        <v>2.2999999999999998</v>
      </c>
      <c r="AL342">
        <f t="shared" ca="1" si="134"/>
        <v>1.35</v>
      </c>
      <c r="AM342">
        <v>0</v>
      </c>
    </row>
    <row r="343" spans="1:39" x14ac:dyDescent="0.25">
      <c r="A343">
        <v>341</v>
      </c>
      <c r="B343">
        <v>1</v>
      </c>
      <c r="C343">
        <f t="shared" ca="1" si="123"/>
        <v>23</v>
      </c>
      <c r="D343">
        <v>0</v>
      </c>
      <c r="E343">
        <f t="shared" ca="1" si="124"/>
        <v>118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ca="1" si="120"/>
        <v>6</v>
      </c>
      <c r="R343">
        <f t="shared" ca="1" si="125"/>
        <v>2.19</v>
      </c>
      <c r="S343">
        <f t="shared" ca="1" si="121"/>
        <v>226</v>
      </c>
      <c r="T343">
        <f t="shared" ca="1" si="122"/>
        <v>14.5</v>
      </c>
      <c r="U343">
        <f t="shared" ca="1" si="126"/>
        <v>91</v>
      </c>
      <c r="V343">
        <f t="shared" ca="1" si="127"/>
        <v>27.52</v>
      </c>
      <c r="W343">
        <f t="shared" ca="1" si="128"/>
        <v>8.2799999999999999E-2</v>
      </c>
      <c r="X343">
        <f t="shared" ca="1" si="129"/>
        <v>0.45</v>
      </c>
      <c r="Y343">
        <f t="shared" ca="1" si="130"/>
        <v>4</v>
      </c>
      <c r="Z343">
        <f t="shared" ca="1" si="131"/>
        <v>2.3426</v>
      </c>
      <c r="AA343">
        <f t="shared" ca="1" si="132"/>
        <v>229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f t="shared" ca="1" si="133"/>
        <v>2.19</v>
      </c>
      <c r="AL343">
        <f t="shared" ca="1" si="134"/>
        <v>1.94</v>
      </c>
      <c r="AM343">
        <v>0</v>
      </c>
    </row>
    <row r="344" spans="1:39" x14ac:dyDescent="0.25">
      <c r="A344">
        <v>342</v>
      </c>
      <c r="B344">
        <v>1</v>
      </c>
      <c r="C344">
        <f t="shared" ca="1" si="123"/>
        <v>23</v>
      </c>
      <c r="D344">
        <v>0</v>
      </c>
      <c r="E344">
        <f t="shared" ca="1" si="124"/>
        <v>111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ca="1" si="120"/>
        <v>6</v>
      </c>
      <c r="R344">
        <f t="shared" ca="1" si="125"/>
        <v>2.0099999999999998</v>
      </c>
      <c r="S344">
        <f t="shared" ca="1" si="121"/>
        <v>208</v>
      </c>
      <c r="T344">
        <f t="shared" ca="1" si="122"/>
        <v>10.7</v>
      </c>
      <c r="U344">
        <f t="shared" ca="1" si="126"/>
        <v>122</v>
      </c>
      <c r="V344">
        <f t="shared" ca="1" si="127"/>
        <v>20.95</v>
      </c>
      <c r="W344">
        <f t="shared" ca="1" si="128"/>
        <v>8.7599999999999997E-2</v>
      </c>
      <c r="X344">
        <f t="shared" ca="1" si="129"/>
        <v>0.28999999999999998</v>
      </c>
      <c r="Y344">
        <f t="shared" ca="1" si="130"/>
        <v>3.1</v>
      </c>
      <c r="Z344">
        <f t="shared" ca="1" si="131"/>
        <v>2.9077999999999999</v>
      </c>
      <c r="AA344">
        <f t="shared" ca="1" si="132"/>
        <v>211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f t="shared" ca="1" si="133"/>
        <v>2.4500000000000002</v>
      </c>
      <c r="AL344">
        <f t="shared" ca="1" si="134"/>
        <v>1.53</v>
      </c>
      <c r="AM344">
        <v>0</v>
      </c>
    </row>
    <row r="345" spans="1:39" x14ac:dyDescent="0.25">
      <c r="A345">
        <v>343</v>
      </c>
      <c r="B345">
        <v>1</v>
      </c>
      <c r="C345">
        <f t="shared" ca="1" si="123"/>
        <v>23</v>
      </c>
      <c r="D345">
        <v>0</v>
      </c>
      <c r="E345">
        <f t="shared" ca="1" si="124"/>
        <v>68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ca="1" si="120"/>
        <v>4.5999999999999996</v>
      </c>
      <c r="R345">
        <f t="shared" ca="1" si="125"/>
        <v>1.96</v>
      </c>
      <c r="S345">
        <f t="shared" ca="1" si="121"/>
        <v>273</v>
      </c>
      <c r="T345">
        <f t="shared" ca="1" si="122"/>
        <v>16.899999999999999</v>
      </c>
      <c r="U345">
        <f t="shared" ca="1" si="126"/>
        <v>88</v>
      </c>
      <c r="V345">
        <f t="shared" ca="1" si="127"/>
        <v>20.53</v>
      </c>
      <c r="W345">
        <f t="shared" ca="1" si="128"/>
        <v>7.9000000000000001E-2</v>
      </c>
      <c r="X345">
        <f t="shared" ca="1" si="129"/>
        <v>0.28999999999999998</v>
      </c>
      <c r="Y345">
        <f t="shared" ca="1" si="130"/>
        <v>3</v>
      </c>
      <c r="Z345">
        <f t="shared" ca="1" si="131"/>
        <v>2.6025</v>
      </c>
      <c r="AA345">
        <f t="shared" ca="1" si="132"/>
        <v>216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f t="shared" ca="1" si="133"/>
        <v>2.14</v>
      </c>
      <c r="AL345">
        <f t="shared" ca="1" si="134"/>
        <v>1.41</v>
      </c>
      <c r="AM345">
        <v>0</v>
      </c>
    </row>
    <row r="346" spans="1:39" x14ac:dyDescent="0.25">
      <c r="A346">
        <v>344</v>
      </c>
      <c r="B346">
        <v>1</v>
      </c>
      <c r="C346">
        <f t="shared" ca="1" si="123"/>
        <v>13</v>
      </c>
      <c r="D346">
        <v>0</v>
      </c>
      <c r="E346">
        <f t="shared" ca="1" si="124"/>
        <v>63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ca="1" si="120"/>
        <v>4.5</v>
      </c>
      <c r="R346">
        <f t="shared" ca="1" si="125"/>
        <v>2.08</v>
      </c>
      <c r="S346">
        <f t="shared" ca="1" si="121"/>
        <v>276</v>
      </c>
      <c r="T346">
        <f t="shared" ca="1" si="122"/>
        <v>19.100000000000001</v>
      </c>
      <c r="U346">
        <f t="shared" ca="1" si="126"/>
        <v>102</v>
      </c>
      <c r="V346">
        <f t="shared" ca="1" si="127"/>
        <v>30.03</v>
      </c>
      <c r="W346">
        <f t="shared" ca="1" si="128"/>
        <v>8.72E-2</v>
      </c>
      <c r="X346">
        <f t="shared" ca="1" si="129"/>
        <v>0.39</v>
      </c>
      <c r="Y346">
        <f t="shared" ca="1" si="130"/>
        <v>3.1</v>
      </c>
      <c r="Z346">
        <f t="shared" ca="1" si="131"/>
        <v>2.7176999999999998</v>
      </c>
      <c r="AA346">
        <f t="shared" ca="1" si="132"/>
        <v>207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f t="shared" ca="1" si="133"/>
        <v>2.1800000000000002</v>
      </c>
      <c r="AL346">
        <f t="shared" ca="1" si="134"/>
        <v>1.98</v>
      </c>
      <c r="AM346">
        <v>0</v>
      </c>
    </row>
    <row r="347" spans="1:39" x14ac:dyDescent="0.25">
      <c r="A347">
        <v>345</v>
      </c>
      <c r="B347">
        <v>1</v>
      </c>
      <c r="C347">
        <f t="shared" ca="1" si="123"/>
        <v>22</v>
      </c>
      <c r="D347">
        <v>0</v>
      </c>
      <c r="E347">
        <f t="shared" ca="1" si="124"/>
        <v>64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ca="1" si="120"/>
        <v>6</v>
      </c>
      <c r="R347">
        <f t="shared" ca="1" si="125"/>
        <v>2.0699999999999998</v>
      </c>
      <c r="S347">
        <f t="shared" ca="1" si="121"/>
        <v>252</v>
      </c>
      <c r="T347">
        <f t="shared" ca="1" si="122"/>
        <v>18.7</v>
      </c>
      <c r="U347">
        <f t="shared" ca="1" si="126"/>
        <v>136</v>
      </c>
      <c r="V347">
        <f t="shared" ca="1" si="127"/>
        <v>23.26</v>
      </c>
      <c r="W347">
        <f t="shared" ca="1" si="128"/>
        <v>8.2799999999999999E-2</v>
      </c>
      <c r="X347">
        <f t="shared" ca="1" si="129"/>
        <v>0.22</v>
      </c>
      <c r="Y347">
        <f t="shared" ca="1" si="130"/>
        <v>4.5999999999999996</v>
      </c>
      <c r="Z347">
        <f t="shared" ca="1" si="131"/>
        <v>2.0588000000000002</v>
      </c>
      <c r="AA347">
        <f t="shared" ca="1" si="132"/>
        <v>214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f t="shared" ca="1" si="133"/>
        <v>2.38</v>
      </c>
      <c r="AL347">
        <f t="shared" ca="1" si="134"/>
        <v>1.83</v>
      </c>
      <c r="AM347">
        <v>0</v>
      </c>
    </row>
    <row r="348" spans="1:39" x14ac:dyDescent="0.25">
      <c r="A348">
        <v>346</v>
      </c>
      <c r="B348">
        <v>1</v>
      </c>
      <c r="C348">
        <f t="shared" ca="1" si="123"/>
        <v>22</v>
      </c>
      <c r="D348">
        <v>0</v>
      </c>
      <c r="E348">
        <f t="shared" ca="1" si="124"/>
        <v>99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ca="1" si="120"/>
        <v>5.6</v>
      </c>
      <c r="R348">
        <f t="shared" ca="1" si="125"/>
        <v>2.11</v>
      </c>
      <c r="S348">
        <f t="shared" ca="1" si="121"/>
        <v>260</v>
      </c>
      <c r="T348">
        <f t="shared" ca="1" si="122"/>
        <v>16.899999999999999</v>
      </c>
      <c r="U348">
        <f t="shared" ca="1" si="126"/>
        <v>59</v>
      </c>
      <c r="V348">
        <f t="shared" ca="1" si="127"/>
        <v>25.93</v>
      </c>
      <c r="W348">
        <f t="shared" ca="1" si="128"/>
        <v>8.1799999999999998E-2</v>
      </c>
      <c r="X348">
        <f t="shared" ca="1" si="129"/>
        <v>0.34</v>
      </c>
      <c r="Y348">
        <f t="shared" ca="1" si="130"/>
        <v>3.9</v>
      </c>
      <c r="Z348">
        <f t="shared" ca="1" si="131"/>
        <v>2.9104000000000001</v>
      </c>
      <c r="AA348">
        <f t="shared" ca="1" si="132"/>
        <v>229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f t="shared" ca="1" si="133"/>
        <v>2.38</v>
      </c>
      <c r="AL348">
        <f t="shared" ca="1" si="134"/>
        <v>1.48</v>
      </c>
      <c r="AM348">
        <v>0</v>
      </c>
    </row>
    <row r="349" spans="1:39" x14ac:dyDescent="0.25">
      <c r="A349">
        <v>347</v>
      </c>
      <c r="B349">
        <v>1</v>
      </c>
      <c r="C349">
        <f t="shared" ca="1" si="123"/>
        <v>13</v>
      </c>
      <c r="D349">
        <v>0</v>
      </c>
      <c r="E349">
        <f t="shared" ca="1" si="124"/>
        <v>95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ca="1" si="120"/>
        <v>5.0999999999999996</v>
      </c>
      <c r="R349">
        <f t="shared" ca="1" si="125"/>
        <v>1.73</v>
      </c>
      <c r="S349">
        <f t="shared" ca="1" si="121"/>
        <v>222</v>
      </c>
      <c r="T349">
        <f t="shared" ca="1" si="122"/>
        <v>12.7</v>
      </c>
      <c r="U349">
        <f t="shared" ca="1" si="126"/>
        <v>65</v>
      </c>
      <c r="V349">
        <f t="shared" ca="1" si="127"/>
        <v>29.58</v>
      </c>
      <c r="W349">
        <f t="shared" ca="1" si="128"/>
        <v>7.6499999999999999E-2</v>
      </c>
      <c r="X349">
        <f t="shared" ca="1" si="129"/>
        <v>0.15</v>
      </c>
      <c r="Y349">
        <f t="shared" ca="1" si="130"/>
        <v>4.8</v>
      </c>
      <c r="Z349">
        <f t="shared" ca="1" si="131"/>
        <v>2.6516999999999999</v>
      </c>
      <c r="AA349">
        <f t="shared" ca="1" si="132"/>
        <v>209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f t="shared" ca="1" si="133"/>
        <v>2.38</v>
      </c>
      <c r="AL349">
        <f t="shared" ca="1" si="134"/>
        <v>1.54</v>
      </c>
      <c r="AM349">
        <v>0</v>
      </c>
    </row>
    <row r="350" spans="1:39" x14ac:dyDescent="0.25">
      <c r="A350">
        <v>348</v>
      </c>
      <c r="B350">
        <v>1</v>
      </c>
      <c r="C350">
        <f t="shared" ca="1" si="123"/>
        <v>11</v>
      </c>
      <c r="D350">
        <v>0</v>
      </c>
      <c r="E350">
        <f t="shared" ca="1" si="124"/>
        <v>85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ca="1" si="120"/>
        <v>5.3</v>
      </c>
      <c r="R350">
        <f t="shared" ca="1" si="125"/>
        <v>2.12</v>
      </c>
      <c r="S350">
        <f t="shared" ca="1" si="121"/>
        <v>223</v>
      </c>
      <c r="T350">
        <f t="shared" ca="1" si="122"/>
        <v>18.2</v>
      </c>
      <c r="U350">
        <f t="shared" ca="1" si="126"/>
        <v>135</v>
      </c>
      <c r="V350">
        <f t="shared" ca="1" si="127"/>
        <v>25.69</v>
      </c>
      <c r="W350">
        <f t="shared" ca="1" si="128"/>
        <v>7.6200000000000004E-2</v>
      </c>
      <c r="X350">
        <f t="shared" ca="1" si="129"/>
        <v>0.38</v>
      </c>
      <c r="Y350">
        <f t="shared" ca="1" si="130"/>
        <v>4.7</v>
      </c>
      <c r="Z350">
        <f t="shared" ca="1" si="131"/>
        <v>2.4420000000000002</v>
      </c>
      <c r="AA350">
        <f t="shared" ca="1" si="132"/>
        <v>240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f t="shared" ca="1" si="133"/>
        <v>2.34</v>
      </c>
      <c r="AL350">
        <f t="shared" ca="1" si="134"/>
        <v>1.44</v>
      </c>
      <c r="AM350">
        <v>0</v>
      </c>
    </row>
    <row r="351" spans="1:39" x14ac:dyDescent="0.25">
      <c r="A351">
        <v>349</v>
      </c>
      <c r="B351">
        <v>1</v>
      </c>
      <c r="C351">
        <f t="shared" ca="1" si="123"/>
        <v>17</v>
      </c>
      <c r="D351">
        <v>0</v>
      </c>
      <c r="E351">
        <f t="shared" ca="1" si="124"/>
        <v>117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ca="1" si="120"/>
        <v>5.5</v>
      </c>
      <c r="R351">
        <f t="shared" ca="1" si="125"/>
        <v>1.99</v>
      </c>
      <c r="S351">
        <f t="shared" ca="1" si="121"/>
        <v>266</v>
      </c>
      <c r="T351">
        <f t="shared" ca="1" si="122"/>
        <v>20</v>
      </c>
      <c r="U351">
        <f t="shared" ca="1" si="126"/>
        <v>53</v>
      </c>
      <c r="V351">
        <f t="shared" ca="1" si="127"/>
        <v>24.3</v>
      </c>
      <c r="W351">
        <f t="shared" ca="1" si="128"/>
        <v>8.2500000000000004E-2</v>
      </c>
      <c r="X351">
        <f t="shared" ca="1" si="129"/>
        <v>0.45</v>
      </c>
      <c r="Y351">
        <f t="shared" ca="1" si="130"/>
        <v>4.4000000000000004</v>
      </c>
      <c r="Z351">
        <f t="shared" ca="1" si="131"/>
        <v>2.1044999999999998</v>
      </c>
      <c r="AA351">
        <f t="shared" ca="1" si="132"/>
        <v>212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f t="shared" ca="1" si="133"/>
        <v>2.5499999999999998</v>
      </c>
      <c r="AL351">
        <f t="shared" ca="1" si="134"/>
        <v>1.21</v>
      </c>
      <c r="AM351">
        <v>0</v>
      </c>
    </row>
    <row r="352" spans="1:39" x14ac:dyDescent="0.25">
      <c r="A352">
        <v>350</v>
      </c>
      <c r="B352">
        <v>1</v>
      </c>
      <c r="C352">
        <f t="shared" ca="1" si="123"/>
        <v>25</v>
      </c>
      <c r="D352">
        <v>0</v>
      </c>
      <c r="E352">
        <f t="shared" ca="1" si="124"/>
        <v>91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ca="1" si="120"/>
        <v>4.8</v>
      </c>
      <c r="R352">
        <f t="shared" ca="1" si="125"/>
        <v>1.64</v>
      </c>
      <c r="S352">
        <f t="shared" ca="1" si="121"/>
        <v>219</v>
      </c>
      <c r="T352">
        <f t="shared" ca="1" si="122"/>
        <v>12.2</v>
      </c>
      <c r="U352">
        <f t="shared" ca="1" si="126"/>
        <v>67</v>
      </c>
      <c r="V352">
        <f t="shared" ca="1" si="127"/>
        <v>25.67</v>
      </c>
      <c r="W352">
        <f t="shared" ca="1" si="128"/>
        <v>8.0500000000000002E-2</v>
      </c>
      <c r="X352">
        <f t="shared" ca="1" si="129"/>
        <v>0.42</v>
      </c>
      <c r="Y352">
        <f t="shared" ca="1" si="130"/>
        <v>4.4000000000000004</v>
      </c>
      <c r="Z352">
        <f t="shared" ca="1" si="131"/>
        <v>2.0339</v>
      </c>
      <c r="AA352">
        <f t="shared" ca="1" si="132"/>
        <v>240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f t="shared" ca="1" si="133"/>
        <v>2.5099999999999998</v>
      </c>
      <c r="AL352">
        <f t="shared" ca="1" si="134"/>
        <v>1.1100000000000001</v>
      </c>
      <c r="AM352">
        <v>0</v>
      </c>
    </row>
    <row r="353" spans="1:39" x14ac:dyDescent="0.25">
      <c r="A353">
        <v>351</v>
      </c>
      <c r="B353">
        <v>1</v>
      </c>
      <c r="C353">
        <f t="shared" ca="1" si="123"/>
        <v>16</v>
      </c>
      <c r="D353">
        <v>0</v>
      </c>
      <c r="E353">
        <f t="shared" ca="1" si="124"/>
        <v>112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ca="1" si="120"/>
        <v>5.0999999999999996</v>
      </c>
      <c r="R353">
        <f t="shared" ca="1" si="125"/>
        <v>2.15</v>
      </c>
      <c r="S353">
        <f t="shared" ca="1" si="121"/>
        <v>227</v>
      </c>
      <c r="T353">
        <f t="shared" ca="1" si="122"/>
        <v>19.600000000000001</v>
      </c>
      <c r="U353">
        <f t="shared" ca="1" si="126"/>
        <v>53</v>
      </c>
      <c r="V353">
        <f t="shared" ca="1" si="127"/>
        <v>20.66</v>
      </c>
      <c r="W353">
        <f t="shared" ca="1" si="128"/>
        <v>8.8900000000000007E-2</v>
      </c>
      <c r="X353">
        <f t="shared" ca="1" si="129"/>
        <v>0.28000000000000003</v>
      </c>
      <c r="Y353">
        <f t="shared" ca="1" si="130"/>
        <v>3.8</v>
      </c>
      <c r="Z353">
        <f t="shared" ca="1" si="131"/>
        <v>2.1543999999999999</v>
      </c>
      <c r="AA353">
        <f t="shared" ca="1" si="132"/>
        <v>201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f t="shared" ca="1" si="133"/>
        <v>2.4900000000000002</v>
      </c>
      <c r="AL353">
        <f t="shared" ca="1" si="134"/>
        <v>1.25</v>
      </c>
      <c r="AM353">
        <v>0</v>
      </c>
    </row>
    <row r="354" spans="1:39" x14ac:dyDescent="0.25">
      <c r="A354">
        <v>352</v>
      </c>
      <c r="B354">
        <v>1</v>
      </c>
      <c r="C354">
        <f t="shared" ca="1" si="123"/>
        <v>15</v>
      </c>
      <c r="D354">
        <v>0</v>
      </c>
      <c r="E354">
        <f t="shared" ca="1" si="124"/>
        <v>67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ca="1" si="120"/>
        <v>5.4</v>
      </c>
      <c r="R354">
        <f t="shared" ca="1" si="125"/>
        <v>1.55</v>
      </c>
      <c r="S354">
        <f t="shared" ca="1" si="121"/>
        <v>254</v>
      </c>
      <c r="T354">
        <f t="shared" ca="1" si="122"/>
        <v>15.7</v>
      </c>
      <c r="U354">
        <f t="shared" ca="1" si="126"/>
        <v>54</v>
      </c>
      <c r="V354">
        <f t="shared" ca="1" si="127"/>
        <v>28.79</v>
      </c>
      <c r="W354">
        <f t="shared" ca="1" si="128"/>
        <v>8.2199999999999995E-2</v>
      </c>
      <c r="X354">
        <f t="shared" ca="1" si="129"/>
        <v>0.12</v>
      </c>
      <c r="Y354">
        <f t="shared" ca="1" si="130"/>
        <v>4.0999999999999996</v>
      </c>
      <c r="Z354">
        <f t="shared" ca="1" si="131"/>
        <v>2.3431000000000002</v>
      </c>
      <c r="AA354">
        <f t="shared" ca="1" si="132"/>
        <v>233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f t="shared" ca="1" si="133"/>
        <v>2.1800000000000002</v>
      </c>
      <c r="AL354">
        <f t="shared" ca="1" si="134"/>
        <v>0.9</v>
      </c>
      <c r="AM354">
        <v>0</v>
      </c>
    </row>
    <row r="355" spans="1:39" x14ac:dyDescent="0.25">
      <c r="A355">
        <v>353</v>
      </c>
      <c r="B355">
        <v>1</v>
      </c>
      <c r="C355">
        <f t="shared" ca="1" si="123"/>
        <v>20</v>
      </c>
      <c r="D355">
        <v>0</v>
      </c>
      <c r="E355">
        <f t="shared" ca="1" si="124"/>
        <v>90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ca="1" si="120"/>
        <v>4.7</v>
      </c>
      <c r="R355">
        <f t="shared" ca="1" si="125"/>
        <v>2.2200000000000002</v>
      </c>
      <c r="S355">
        <f t="shared" ca="1" si="121"/>
        <v>213</v>
      </c>
      <c r="T355">
        <f t="shared" ca="1" si="122"/>
        <v>12.9</v>
      </c>
      <c r="U355">
        <f t="shared" ca="1" si="126"/>
        <v>57</v>
      </c>
      <c r="V355">
        <f t="shared" ca="1" si="127"/>
        <v>28.69</v>
      </c>
      <c r="W355">
        <f t="shared" ca="1" si="128"/>
        <v>7.9299999999999995E-2</v>
      </c>
      <c r="X355">
        <f t="shared" ca="1" si="129"/>
        <v>0.28999999999999998</v>
      </c>
      <c r="Y355">
        <f t="shared" ca="1" si="130"/>
        <v>4.5</v>
      </c>
      <c r="Z355">
        <f t="shared" ca="1" si="131"/>
        <v>2.4843999999999999</v>
      </c>
      <c r="AA355">
        <f t="shared" ca="1" si="132"/>
        <v>224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f t="shared" ca="1" si="133"/>
        <v>2</v>
      </c>
      <c r="AL355">
        <f t="shared" ca="1" si="134"/>
        <v>0.95</v>
      </c>
      <c r="AM355">
        <v>0</v>
      </c>
    </row>
    <row r="356" spans="1:39" x14ac:dyDescent="0.25">
      <c r="A356">
        <v>354</v>
      </c>
      <c r="B356">
        <v>1</v>
      </c>
      <c r="C356">
        <f t="shared" ca="1" si="123"/>
        <v>17</v>
      </c>
      <c r="D356">
        <v>0</v>
      </c>
      <c r="E356">
        <f t="shared" ca="1" si="124"/>
        <v>69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ca="1" si="120"/>
        <v>5.7</v>
      </c>
      <c r="R356">
        <f t="shared" ca="1" si="125"/>
        <v>1.93</v>
      </c>
      <c r="S356">
        <f t="shared" ca="1" si="121"/>
        <v>250</v>
      </c>
      <c r="T356">
        <f t="shared" ca="1" si="122"/>
        <v>17.5</v>
      </c>
      <c r="U356">
        <f t="shared" ca="1" si="126"/>
        <v>64</v>
      </c>
      <c r="V356">
        <f t="shared" ca="1" si="127"/>
        <v>21.8</v>
      </c>
      <c r="W356">
        <f t="shared" ca="1" si="128"/>
        <v>8.7400000000000005E-2</v>
      </c>
      <c r="X356">
        <f t="shared" ca="1" si="129"/>
        <v>0.36</v>
      </c>
      <c r="Y356">
        <f t="shared" ca="1" si="130"/>
        <v>4.3</v>
      </c>
      <c r="Z356">
        <f t="shared" ca="1" si="131"/>
        <v>2.3736000000000002</v>
      </c>
      <c r="AA356">
        <f t="shared" ca="1" si="132"/>
        <v>211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f t="shared" ca="1" si="133"/>
        <v>2.36</v>
      </c>
      <c r="AL356">
        <f t="shared" ca="1" si="134"/>
        <v>1.2</v>
      </c>
      <c r="AM356">
        <v>0</v>
      </c>
    </row>
    <row r="357" spans="1:39" x14ac:dyDescent="0.25">
      <c r="A357">
        <v>355</v>
      </c>
      <c r="B357">
        <v>1</v>
      </c>
      <c r="C357">
        <f t="shared" ca="1" si="123"/>
        <v>25</v>
      </c>
      <c r="D357">
        <v>0</v>
      </c>
      <c r="E357">
        <f t="shared" ca="1" si="124"/>
        <v>91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ca="1" si="120"/>
        <v>5.0999999999999996</v>
      </c>
      <c r="R357">
        <f t="shared" ca="1" si="125"/>
        <v>1.88</v>
      </c>
      <c r="S357">
        <f t="shared" ca="1" si="121"/>
        <v>216</v>
      </c>
      <c r="T357">
        <f t="shared" ca="1" si="122"/>
        <v>18.399999999999999</v>
      </c>
      <c r="U357">
        <f t="shared" ca="1" si="126"/>
        <v>76</v>
      </c>
      <c r="V357">
        <f t="shared" ca="1" si="127"/>
        <v>25.97</v>
      </c>
      <c r="W357">
        <f t="shared" ca="1" si="128"/>
        <v>8.2100000000000006E-2</v>
      </c>
      <c r="X357">
        <f t="shared" ca="1" si="129"/>
        <v>0.16</v>
      </c>
      <c r="Y357">
        <f t="shared" ca="1" si="130"/>
        <v>3.8</v>
      </c>
      <c r="Z357">
        <f t="shared" ca="1" si="131"/>
        <v>2.2269000000000001</v>
      </c>
      <c r="AA357">
        <f t="shared" ca="1" si="132"/>
        <v>233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f t="shared" ca="1" si="133"/>
        <v>2.34</v>
      </c>
      <c r="AL357">
        <f t="shared" ca="1" si="134"/>
        <v>1.26</v>
      </c>
      <c r="AM357">
        <v>0</v>
      </c>
    </row>
    <row r="358" spans="1:39" x14ac:dyDescent="0.25">
      <c r="A358">
        <v>356</v>
      </c>
      <c r="B358">
        <v>1</v>
      </c>
      <c r="C358">
        <f t="shared" ca="1" si="123"/>
        <v>16</v>
      </c>
      <c r="D358">
        <v>0</v>
      </c>
      <c r="E358">
        <f t="shared" ca="1" si="124"/>
        <v>120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ca="1" si="120"/>
        <v>5.7</v>
      </c>
      <c r="R358">
        <f t="shared" ca="1" si="125"/>
        <v>1.68</v>
      </c>
      <c r="S358">
        <f t="shared" ca="1" si="121"/>
        <v>237</v>
      </c>
      <c r="T358">
        <f t="shared" ca="1" si="122"/>
        <v>18.8</v>
      </c>
      <c r="U358">
        <f t="shared" ca="1" si="126"/>
        <v>87</v>
      </c>
      <c r="V358">
        <f t="shared" ca="1" si="127"/>
        <v>26.04</v>
      </c>
      <c r="W358">
        <f t="shared" ca="1" si="128"/>
        <v>7.85E-2</v>
      </c>
      <c r="X358">
        <f t="shared" ca="1" si="129"/>
        <v>0.4</v>
      </c>
      <c r="Y358">
        <f t="shared" ca="1" si="130"/>
        <v>2.7</v>
      </c>
      <c r="Z358">
        <f t="shared" ca="1" si="131"/>
        <v>2.0579999999999998</v>
      </c>
      <c r="AA358">
        <f t="shared" ca="1" si="132"/>
        <v>231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f t="shared" ca="1" si="133"/>
        <v>2.5099999999999998</v>
      </c>
      <c r="AL358">
        <f t="shared" ca="1" si="134"/>
        <v>2</v>
      </c>
      <c r="AM358">
        <v>0</v>
      </c>
    </row>
    <row r="359" spans="1:39" x14ac:dyDescent="0.25">
      <c r="A359">
        <v>357</v>
      </c>
      <c r="B359">
        <v>1</v>
      </c>
      <c r="C359">
        <f t="shared" ca="1" si="123"/>
        <v>11</v>
      </c>
      <c r="D359">
        <v>0</v>
      </c>
      <c r="E359">
        <f t="shared" ca="1" si="124"/>
        <v>112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ca="1" si="120"/>
        <v>5.0999999999999996</v>
      </c>
      <c r="R359">
        <f t="shared" ca="1" si="125"/>
        <v>1.67</v>
      </c>
      <c r="S359">
        <f t="shared" ca="1" si="121"/>
        <v>242</v>
      </c>
      <c r="T359">
        <f t="shared" ca="1" si="122"/>
        <v>10.7</v>
      </c>
      <c r="U359">
        <f t="shared" ca="1" si="126"/>
        <v>139</v>
      </c>
      <c r="V359">
        <f t="shared" ca="1" si="127"/>
        <v>22.16</v>
      </c>
      <c r="W359">
        <f t="shared" ca="1" si="128"/>
        <v>8.8900000000000007E-2</v>
      </c>
      <c r="X359">
        <f t="shared" ca="1" si="129"/>
        <v>0.23</v>
      </c>
      <c r="Y359">
        <f t="shared" ca="1" si="130"/>
        <v>3.9</v>
      </c>
      <c r="Z359">
        <f t="shared" ca="1" si="131"/>
        <v>2.2109000000000001</v>
      </c>
      <c r="AA359">
        <f t="shared" ca="1" si="132"/>
        <v>217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f t="shared" ca="1" si="133"/>
        <v>2.41</v>
      </c>
      <c r="AL359">
        <f t="shared" ca="1" si="134"/>
        <v>1.02</v>
      </c>
      <c r="AM359">
        <v>0</v>
      </c>
    </row>
    <row r="360" spans="1:39" x14ac:dyDescent="0.25">
      <c r="A360">
        <v>358</v>
      </c>
      <c r="B360">
        <v>1</v>
      </c>
      <c r="C360">
        <f t="shared" ca="1" si="123"/>
        <v>21</v>
      </c>
      <c r="D360">
        <v>0</v>
      </c>
      <c r="E360">
        <f t="shared" ca="1" si="124"/>
        <v>80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ca="1" si="120"/>
        <v>4.5</v>
      </c>
      <c r="R360">
        <f t="shared" ca="1" si="125"/>
        <v>1.86</v>
      </c>
      <c r="S360">
        <f t="shared" ca="1" si="121"/>
        <v>264</v>
      </c>
      <c r="T360">
        <f t="shared" ca="1" si="122"/>
        <v>11.2</v>
      </c>
      <c r="U360">
        <f t="shared" ca="1" si="126"/>
        <v>126</v>
      </c>
      <c r="V360">
        <f t="shared" ca="1" si="127"/>
        <v>30.07</v>
      </c>
      <c r="W360">
        <f t="shared" ca="1" si="128"/>
        <v>7.8899999999999998E-2</v>
      </c>
      <c r="X360">
        <f t="shared" ca="1" si="129"/>
        <v>0.32</v>
      </c>
      <c r="Y360">
        <f t="shared" ca="1" si="130"/>
        <v>3.2</v>
      </c>
      <c r="Z360">
        <f t="shared" ca="1" si="131"/>
        <v>2.0857000000000001</v>
      </c>
      <c r="AA360">
        <f t="shared" ca="1" si="132"/>
        <v>234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f t="shared" ca="1" si="133"/>
        <v>2.08</v>
      </c>
      <c r="AL360">
        <f t="shared" ca="1" si="134"/>
        <v>1.2</v>
      </c>
      <c r="AM360">
        <v>0</v>
      </c>
    </row>
    <row r="361" spans="1:39" x14ac:dyDescent="0.25">
      <c r="A361">
        <v>359</v>
      </c>
      <c r="B361">
        <v>1</v>
      </c>
      <c r="C361">
        <f t="shared" ca="1" si="123"/>
        <v>20</v>
      </c>
      <c r="D361">
        <v>0</v>
      </c>
      <c r="E361">
        <f t="shared" ca="1" si="124"/>
        <v>81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ca="1" si="120"/>
        <v>5.6</v>
      </c>
      <c r="R361">
        <f t="shared" ca="1" si="125"/>
        <v>1.54</v>
      </c>
      <c r="S361">
        <f t="shared" ca="1" si="121"/>
        <v>238</v>
      </c>
      <c r="T361">
        <f t="shared" ca="1" si="122"/>
        <v>17</v>
      </c>
      <c r="U361">
        <f t="shared" ca="1" si="126"/>
        <v>94</v>
      </c>
      <c r="V361">
        <f t="shared" ca="1" si="127"/>
        <v>28.79</v>
      </c>
      <c r="W361">
        <f t="shared" ca="1" si="128"/>
        <v>8.6999999999999994E-2</v>
      </c>
      <c r="X361">
        <f t="shared" ca="1" si="129"/>
        <v>0.38</v>
      </c>
      <c r="Y361">
        <f t="shared" ca="1" si="130"/>
        <v>2.7</v>
      </c>
      <c r="Z361">
        <f t="shared" ca="1" si="131"/>
        <v>2.1863000000000001</v>
      </c>
      <c r="AA361">
        <f t="shared" ca="1" si="132"/>
        <v>219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f t="shared" ca="1" si="133"/>
        <v>2.2400000000000002</v>
      </c>
      <c r="AL361">
        <f t="shared" ca="1" si="134"/>
        <v>1.05</v>
      </c>
      <c r="AM361">
        <v>0</v>
      </c>
    </row>
    <row r="362" spans="1:39" x14ac:dyDescent="0.25">
      <c r="A362">
        <v>360</v>
      </c>
      <c r="B362">
        <v>1</v>
      </c>
      <c r="C362">
        <f t="shared" ca="1" si="123"/>
        <v>17</v>
      </c>
      <c r="D362">
        <v>0</v>
      </c>
      <c r="E362">
        <f t="shared" ca="1" si="124"/>
        <v>118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ca="1" si="120"/>
        <v>5.9</v>
      </c>
      <c r="R362">
        <f t="shared" ca="1" si="125"/>
        <v>1.6</v>
      </c>
      <c r="S362">
        <f t="shared" ca="1" si="121"/>
        <v>276</v>
      </c>
      <c r="T362">
        <f t="shared" ca="1" si="122"/>
        <v>19.600000000000001</v>
      </c>
      <c r="U362">
        <f t="shared" ca="1" si="126"/>
        <v>91</v>
      </c>
      <c r="V362">
        <f t="shared" ca="1" si="127"/>
        <v>28.53</v>
      </c>
      <c r="W362">
        <f t="shared" ca="1" si="128"/>
        <v>8.8099999999999998E-2</v>
      </c>
      <c r="X362">
        <f t="shared" ca="1" si="129"/>
        <v>0.22</v>
      </c>
      <c r="Y362">
        <f t="shared" ca="1" si="130"/>
        <v>3.2</v>
      </c>
      <c r="Z362">
        <f t="shared" ca="1" si="131"/>
        <v>2.5373000000000001</v>
      </c>
      <c r="AA362">
        <f t="shared" ca="1" si="132"/>
        <v>237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f t="shared" ca="1" si="133"/>
        <v>2.09</v>
      </c>
      <c r="AL362">
        <f t="shared" ca="1" si="134"/>
        <v>0.93</v>
      </c>
      <c r="AM362">
        <v>0</v>
      </c>
    </row>
    <row r="363" spans="1:39" x14ac:dyDescent="0.25">
      <c r="A363">
        <v>361</v>
      </c>
      <c r="B363">
        <v>1</v>
      </c>
      <c r="C363">
        <f t="shared" ca="1" si="123"/>
        <v>19</v>
      </c>
      <c r="D363">
        <v>0</v>
      </c>
      <c r="E363">
        <f t="shared" ca="1" si="124"/>
        <v>94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ca="1" si="120"/>
        <v>6</v>
      </c>
      <c r="R363">
        <f t="shared" ca="1" si="125"/>
        <v>1.94</v>
      </c>
      <c r="S363">
        <f t="shared" ca="1" si="121"/>
        <v>201</v>
      </c>
      <c r="T363">
        <f t="shared" ca="1" si="122"/>
        <v>10.3</v>
      </c>
      <c r="U363">
        <f t="shared" ca="1" si="126"/>
        <v>72</v>
      </c>
      <c r="V363">
        <f t="shared" ca="1" si="127"/>
        <v>24.98</v>
      </c>
      <c r="W363">
        <f t="shared" ca="1" si="128"/>
        <v>7.5800000000000006E-2</v>
      </c>
      <c r="X363">
        <f t="shared" ca="1" si="129"/>
        <v>0.19</v>
      </c>
      <c r="Y363">
        <f t="shared" ca="1" si="130"/>
        <v>3.8</v>
      </c>
      <c r="Z363">
        <f t="shared" ca="1" si="131"/>
        <v>2.4531000000000001</v>
      </c>
      <c r="AA363">
        <f t="shared" ca="1" si="132"/>
        <v>224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f t="shared" ca="1" si="133"/>
        <v>2.4500000000000002</v>
      </c>
      <c r="AL363">
        <f t="shared" ca="1" si="134"/>
        <v>1.88</v>
      </c>
      <c r="AM363">
        <v>0</v>
      </c>
    </row>
    <row r="364" spans="1:39" x14ac:dyDescent="0.25">
      <c r="A364">
        <v>362</v>
      </c>
      <c r="B364">
        <v>1</v>
      </c>
      <c r="C364">
        <f t="shared" ca="1" si="123"/>
        <v>23</v>
      </c>
      <c r="D364">
        <v>0</v>
      </c>
      <c r="E364">
        <f t="shared" ca="1" si="124"/>
        <v>95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ca="1" si="120"/>
        <v>4.7</v>
      </c>
      <c r="R364">
        <f t="shared" ca="1" si="125"/>
        <v>2.25</v>
      </c>
      <c r="S364">
        <f t="shared" ca="1" si="121"/>
        <v>232</v>
      </c>
      <c r="T364">
        <f t="shared" ca="1" si="122"/>
        <v>11.4</v>
      </c>
      <c r="U364">
        <f t="shared" ca="1" si="126"/>
        <v>128</v>
      </c>
      <c r="V364">
        <f t="shared" ca="1" si="127"/>
        <v>24.46</v>
      </c>
      <c r="W364">
        <f t="shared" ca="1" si="128"/>
        <v>8.8499999999999995E-2</v>
      </c>
      <c r="X364">
        <f t="shared" ca="1" si="129"/>
        <v>0.3</v>
      </c>
      <c r="Y364">
        <f t="shared" ca="1" si="130"/>
        <v>3.6</v>
      </c>
      <c r="Z364">
        <f t="shared" ca="1" si="131"/>
        <v>2.6591999999999998</v>
      </c>
      <c r="AA364">
        <f t="shared" ca="1" si="132"/>
        <v>223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f t="shared" ca="1" si="133"/>
        <v>2.4900000000000002</v>
      </c>
      <c r="AL364">
        <f t="shared" ca="1" si="134"/>
        <v>0.96</v>
      </c>
      <c r="AM364">
        <v>0</v>
      </c>
    </row>
    <row r="365" spans="1:39" x14ac:dyDescent="0.25">
      <c r="A365">
        <v>363</v>
      </c>
      <c r="B365">
        <v>1</v>
      </c>
      <c r="C365">
        <f t="shared" ca="1" si="123"/>
        <v>11</v>
      </c>
      <c r="D365">
        <v>0</v>
      </c>
      <c r="E365">
        <f t="shared" ca="1" si="124"/>
        <v>100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ca="1" si="120"/>
        <v>4.7</v>
      </c>
      <c r="R365">
        <f t="shared" ca="1" si="125"/>
        <v>1.95</v>
      </c>
      <c r="S365">
        <f t="shared" ca="1" si="121"/>
        <v>250</v>
      </c>
      <c r="T365">
        <f t="shared" ca="1" si="122"/>
        <v>11.4</v>
      </c>
      <c r="U365">
        <f t="shared" ca="1" si="126"/>
        <v>100</v>
      </c>
      <c r="V365">
        <f t="shared" ca="1" si="127"/>
        <v>26.03</v>
      </c>
      <c r="W365">
        <f t="shared" ca="1" si="128"/>
        <v>8.5099999999999995E-2</v>
      </c>
      <c r="X365">
        <f t="shared" ca="1" si="129"/>
        <v>0.14000000000000001</v>
      </c>
      <c r="Y365">
        <f t="shared" ca="1" si="130"/>
        <v>3.1</v>
      </c>
      <c r="Z365">
        <f t="shared" ca="1" si="131"/>
        <v>2.1515</v>
      </c>
      <c r="AA365">
        <f t="shared" ca="1" si="132"/>
        <v>232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f t="shared" ca="1" si="133"/>
        <v>2.39</v>
      </c>
      <c r="AL365">
        <f t="shared" ca="1" si="134"/>
        <v>1.71</v>
      </c>
      <c r="AM365">
        <v>0</v>
      </c>
    </row>
    <row r="366" spans="1:39" x14ac:dyDescent="0.25">
      <c r="A366">
        <v>364</v>
      </c>
      <c r="B366">
        <v>1</v>
      </c>
      <c r="C366">
        <f t="shared" ca="1" si="123"/>
        <v>10</v>
      </c>
      <c r="D366">
        <v>0</v>
      </c>
      <c r="E366">
        <f t="shared" ca="1" si="124"/>
        <v>113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ca="1" si="120"/>
        <v>5.2</v>
      </c>
      <c r="R366">
        <f t="shared" ca="1" si="125"/>
        <v>1.51</v>
      </c>
      <c r="S366">
        <f t="shared" ca="1" si="121"/>
        <v>269</v>
      </c>
      <c r="T366">
        <f t="shared" ca="1" si="122"/>
        <v>15.1</v>
      </c>
      <c r="U366">
        <f t="shared" ca="1" si="126"/>
        <v>112</v>
      </c>
      <c r="V366">
        <f t="shared" ca="1" si="127"/>
        <v>20.85</v>
      </c>
      <c r="W366">
        <f t="shared" ca="1" si="128"/>
        <v>8.1699999999999995E-2</v>
      </c>
      <c r="X366">
        <f t="shared" ca="1" si="129"/>
        <v>0.27</v>
      </c>
      <c r="Y366">
        <f t="shared" ca="1" si="130"/>
        <v>2.8</v>
      </c>
      <c r="Z366">
        <f t="shared" ca="1" si="131"/>
        <v>2.5954999999999999</v>
      </c>
      <c r="AA366">
        <f t="shared" ca="1" si="132"/>
        <v>238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f t="shared" ca="1" si="133"/>
        <v>2.23</v>
      </c>
      <c r="AL366">
        <f t="shared" ca="1" si="134"/>
        <v>1.92</v>
      </c>
      <c r="AM366">
        <v>0</v>
      </c>
    </row>
    <row r="367" spans="1:39" x14ac:dyDescent="0.25">
      <c r="A367">
        <v>365</v>
      </c>
      <c r="B367">
        <v>1</v>
      </c>
      <c r="C367">
        <f t="shared" ca="1" si="123"/>
        <v>22</v>
      </c>
      <c r="D367">
        <v>0</v>
      </c>
      <c r="E367">
        <f t="shared" ca="1" si="124"/>
        <v>56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ca="1" si="120"/>
        <v>4.8</v>
      </c>
      <c r="R367">
        <f t="shared" ca="1" si="125"/>
        <v>1.79</v>
      </c>
      <c r="S367">
        <f t="shared" ca="1" si="121"/>
        <v>254</v>
      </c>
      <c r="T367">
        <f t="shared" ca="1" si="122"/>
        <v>12.8</v>
      </c>
      <c r="U367">
        <f t="shared" ca="1" si="126"/>
        <v>50</v>
      </c>
      <c r="V367">
        <f t="shared" ca="1" si="127"/>
        <v>27.45</v>
      </c>
      <c r="W367">
        <f t="shared" ca="1" si="128"/>
        <v>8.7800000000000003E-2</v>
      </c>
      <c r="X367">
        <f t="shared" ca="1" si="129"/>
        <v>0.37</v>
      </c>
      <c r="Y367">
        <f t="shared" ca="1" si="130"/>
        <v>4.5</v>
      </c>
      <c r="Z367">
        <f t="shared" ca="1" si="131"/>
        <v>2.5312999999999999</v>
      </c>
      <c r="AA367">
        <f t="shared" ca="1" si="132"/>
        <v>240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f t="shared" ca="1" si="133"/>
        <v>2.0299999999999998</v>
      </c>
      <c r="AL367">
        <f t="shared" ca="1" si="134"/>
        <v>1.08</v>
      </c>
      <c r="AM367">
        <v>0</v>
      </c>
    </row>
    <row r="368" spans="1:39" x14ac:dyDescent="0.25">
      <c r="A368">
        <v>366</v>
      </c>
      <c r="B368">
        <v>1</v>
      </c>
      <c r="C368">
        <f t="shared" ca="1" si="123"/>
        <v>22</v>
      </c>
      <c r="D368">
        <v>0</v>
      </c>
      <c r="E368">
        <f t="shared" ca="1" si="124"/>
        <v>109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ref="Q368:Q384" ca="1" si="135">RANDBETWEEN(45,60)/10</f>
        <v>5.3</v>
      </c>
      <c r="R368">
        <f t="shared" ca="1" si="125"/>
        <v>2.04</v>
      </c>
      <c r="S368">
        <f t="shared" ref="S368:S384" ca="1" si="136">RANDBETWEEN(200, 280)</f>
        <v>243</v>
      </c>
      <c r="T368">
        <f t="shared" ref="T368:T384" ca="1" si="137">RANDBETWEEN(100,205)/10</f>
        <v>13.9</v>
      </c>
      <c r="U368">
        <f t="shared" ca="1" si="126"/>
        <v>112</v>
      </c>
      <c r="V368">
        <f t="shared" ca="1" si="127"/>
        <v>23.69</v>
      </c>
      <c r="W368">
        <f t="shared" ca="1" si="128"/>
        <v>8.3599999999999994E-2</v>
      </c>
      <c r="X368">
        <f t="shared" ca="1" si="129"/>
        <v>0.32</v>
      </c>
      <c r="Y368">
        <f t="shared" ca="1" si="130"/>
        <v>3.4</v>
      </c>
      <c r="Z368">
        <f t="shared" ca="1" si="131"/>
        <v>2.9443000000000001</v>
      </c>
      <c r="AA368">
        <f t="shared" ca="1" si="132"/>
        <v>214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f t="shared" ca="1" si="133"/>
        <v>2.06</v>
      </c>
      <c r="AL368">
        <f t="shared" ca="1" si="134"/>
        <v>1.18</v>
      </c>
      <c r="AM368">
        <v>0</v>
      </c>
    </row>
    <row r="369" spans="1:39" x14ac:dyDescent="0.25">
      <c r="A369">
        <v>367</v>
      </c>
      <c r="B369">
        <v>1</v>
      </c>
      <c r="C369">
        <f t="shared" ref="C369:C384" ca="1" si="138">RANDBETWEEN(10,25)</f>
        <v>13</v>
      </c>
      <c r="D369">
        <v>0</v>
      </c>
      <c r="E369">
        <f t="shared" ref="E369:E384" ca="1" si="139">RANDBETWEEN(50,120)</f>
        <v>109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ca="1" si="135"/>
        <v>6</v>
      </c>
      <c r="R369">
        <f t="shared" ref="R369:R384" ca="1" si="140">RANDBETWEEN(150,225)/100</f>
        <v>2.04</v>
      </c>
      <c r="S369">
        <f t="shared" ca="1" si="136"/>
        <v>249</v>
      </c>
      <c r="T369">
        <f t="shared" ca="1" si="137"/>
        <v>15.1</v>
      </c>
      <c r="U369">
        <f t="shared" ref="U369:U384" ca="1" si="141">RANDBETWEEN(50, 150)</f>
        <v>63</v>
      </c>
      <c r="V369">
        <f t="shared" ref="V369:V384" ca="1" si="142">RANDBETWEEN(2050,3025)/100</f>
        <v>23.15</v>
      </c>
      <c r="W369">
        <f t="shared" ref="W369:W384" ca="1" si="143">RANDBETWEEN(750,900)/10000</f>
        <v>8.7599999999999997E-2</v>
      </c>
      <c r="X369">
        <f t="shared" ref="X369:X384" ca="1" si="144">RANDBETWEEN(10,45)/100</f>
        <v>0.11</v>
      </c>
      <c r="Y369">
        <f t="shared" ref="Y369:Y384" ca="1" si="145">RANDBETWEEN(25,50)/10</f>
        <v>4.5999999999999996</v>
      </c>
      <c r="Z369">
        <f t="shared" ref="Z369:Z384" ca="1" si="146">RANDBETWEEN(20000,30000)/10000</f>
        <v>2.8725999999999998</v>
      </c>
      <c r="AA369">
        <f t="shared" ref="AA369:AA384" ca="1" si="147">RANDBETWEEN(200, 240)</f>
        <v>209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f t="shared" ref="AK369:AK384" ca="1" si="148">RANDBETWEEN(200,255)/100</f>
        <v>2.33</v>
      </c>
      <c r="AL369">
        <f t="shared" ref="AL369:AL384" ca="1" si="149">RANDBETWEEN(90,200)/100</f>
        <v>1.77</v>
      </c>
      <c r="AM369">
        <v>0</v>
      </c>
    </row>
    <row r="370" spans="1:39" x14ac:dyDescent="0.25">
      <c r="A370">
        <v>368</v>
      </c>
      <c r="B370">
        <v>1</v>
      </c>
      <c r="C370">
        <f t="shared" ca="1" si="138"/>
        <v>17</v>
      </c>
      <c r="D370">
        <v>0</v>
      </c>
      <c r="E370">
        <f t="shared" ca="1" si="139"/>
        <v>65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ca="1" si="135"/>
        <v>5.2</v>
      </c>
      <c r="R370">
        <f t="shared" ca="1" si="140"/>
        <v>2.0099999999999998</v>
      </c>
      <c r="S370">
        <f t="shared" ca="1" si="136"/>
        <v>244</v>
      </c>
      <c r="T370">
        <f t="shared" ca="1" si="137"/>
        <v>16.5</v>
      </c>
      <c r="U370">
        <f t="shared" ca="1" si="141"/>
        <v>77</v>
      </c>
      <c r="V370">
        <f t="shared" ca="1" si="142"/>
        <v>27.02</v>
      </c>
      <c r="W370">
        <f t="shared" ca="1" si="143"/>
        <v>7.7700000000000005E-2</v>
      </c>
      <c r="X370">
        <f t="shared" ca="1" si="144"/>
        <v>0.16</v>
      </c>
      <c r="Y370">
        <f t="shared" ca="1" si="145"/>
        <v>4.7</v>
      </c>
      <c r="Z370">
        <f t="shared" ca="1" si="146"/>
        <v>2.1753</v>
      </c>
      <c r="AA370">
        <f t="shared" ca="1" si="147"/>
        <v>222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f t="shared" ca="1" si="148"/>
        <v>2.19</v>
      </c>
      <c r="AL370">
        <f t="shared" ca="1" si="149"/>
        <v>1.45</v>
      </c>
      <c r="AM370">
        <v>0</v>
      </c>
    </row>
    <row r="371" spans="1:39" x14ac:dyDescent="0.25">
      <c r="A371">
        <v>369</v>
      </c>
      <c r="B371">
        <v>1</v>
      </c>
      <c r="C371">
        <f t="shared" ca="1" si="138"/>
        <v>22</v>
      </c>
      <c r="D371">
        <v>0</v>
      </c>
      <c r="E371">
        <f t="shared" ca="1" si="139"/>
        <v>60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ca="1" si="135"/>
        <v>5.0999999999999996</v>
      </c>
      <c r="R371">
        <f t="shared" ca="1" si="140"/>
        <v>1.75</v>
      </c>
      <c r="S371">
        <f t="shared" ca="1" si="136"/>
        <v>266</v>
      </c>
      <c r="T371">
        <f t="shared" ca="1" si="137"/>
        <v>16</v>
      </c>
      <c r="U371">
        <f t="shared" ca="1" si="141"/>
        <v>71</v>
      </c>
      <c r="V371">
        <f t="shared" ca="1" si="142"/>
        <v>28.85</v>
      </c>
      <c r="W371">
        <f t="shared" ca="1" si="143"/>
        <v>8.5599999999999996E-2</v>
      </c>
      <c r="X371">
        <f t="shared" ca="1" si="144"/>
        <v>0.32</v>
      </c>
      <c r="Y371">
        <f t="shared" ca="1" si="145"/>
        <v>3.8</v>
      </c>
      <c r="Z371">
        <f t="shared" ca="1" si="146"/>
        <v>2.4716</v>
      </c>
      <c r="AA371">
        <f t="shared" ca="1" si="147"/>
        <v>221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f t="shared" ca="1" si="148"/>
        <v>2.42</v>
      </c>
      <c r="AL371">
        <f t="shared" ca="1" si="149"/>
        <v>1.26</v>
      </c>
      <c r="AM371">
        <v>0</v>
      </c>
    </row>
    <row r="372" spans="1:39" x14ac:dyDescent="0.25">
      <c r="A372">
        <v>370</v>
      </c>
      <c r="B372">
        <v>1</v>
      </c>
      <c r="C372">
        <f t="shared" ca="1" si="138"/>
        <v>13</v>
      </c>
      <c r="D372">
        <v>0</v>
      </c>
      <c r="E372">
        <f t="shared" ca="1" si="139"/>
        <v>115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ca="1" si="135"/>
        <v>4.5</v>
      </c>
      <c r="R372">
        <f t="shared" ca="1" si="140"/>
        <v>1.99</v>
      </c>
      <c r="S372">
        <f t="shared" ca="1" si="136"/>
        <v>248</v>
      </c>
      <c r="T372">
        <f t="shared" ca="1" si="137"/>
        <v>14.7</v>
      </c>
      <c r="U372">
        <f t="shared" ca="1" si="141"/>
        <v>126</v>
      </c>
      <c r="V372">
        <f t="shared" ca="1" si="142"/>
        <v>29.53</v>
      </c>
      <c r="W372">
        <f t="shared" ca="1" si="143"/>
        <v>7.5499999999999998E-2</v>
      </c>
      <c r="X372">
        <f t="shared" ca="1" si="144"/>
        <v>0.26</v>
      </c>
      <c r="Y372">
        <f t="shared" ca="1" si="145"/>
        <v>3</v>
      </c>
      <c r="Z372">
        <f t="shared" ca="1" si="146"/>
        <v>2.8953000000000002</v>
      </c>
      <c r="AA372">
        <f t="shared" ca="1" si="147"/>
        <v>220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f t="shared" ca="1" si="148"/>
        <v>2.0099999999999998</v>
      </c>
      <c r="AL372">
        <f t="shared" ca="1" si="149"/>
        <v>1.51</v>
      </c>
      <c r="AM372">
        <v>0</v>
      </c>
    </row>
    <row r="373" spans="1:39" x14ac:dyDescent="0.25">
      <c r="A373">
        <v>371</v>
      </c>
      <c r="B373">
        <v>1</v>
      </c>
      <c r="C373">
        <f t="shared" ca="1" si="138"/>
        <v>20</v>
      </c>
      <c r="D373">
        <v>0</v>
      </c>
      <c r="E373">
        <f t="shared" ca="1" si="139"/>
        <v>60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ca="1" si="135"/>
        <v>4.5999999999999996</v>
      </c>
      <c r="R373">
        <f t="shared" ca="1" si="140"/>
        <v>1.6</v>
      </c>
      <c r="S373">
        <f t="shared" ca="1" si="136"/>
        <v>223</v>
      </c>
      <c r="T373">
        <f t="shared" ca="1" si="137"/>
        <v>12.2</v>
      </c>
      <c r="U373">
        <f t="shared" ca="1" si="141"/>
        <v>104</v>
      </c>
      <c r="V373">
        <f t="shared" ca="1" si="142"/>
        <v>21.2</v>
      </c>
      <c r="W373">
        <f t="shared" ca="1" si="143"/>
        <v>8.0100000000000005E-2</v>
      </c>
      <c r="X373">
        <f t="shared" ca="1" si="144"/>
        <v>0.3</v>
      </c>
      <c r="Y373">
        <f t="shared" ca="1" si="145"/>
        <v>2.5</v>
      </c>
      <c r="Z373">
        <f t="shared" ca="1" si="146"/>
        <v>2.3862999999999999</v>
      </c>
      <c r="AA373">
        <f t="shared" ca="1" si="147"/>
        <v>215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f t="shared" ca="1" si="148"/>
        <v>2.19</v>
      </c>
      <c r="AL373">
        <f t="shared" ca="1" si="149"/>
        <v>1.84</v>
      </c>
      <c r="AM373">
        <v>0</v>
      </c>
    </row>
    <row r="374" spans="1:39" x14ac:dyDescent="0.25">
      <c r="A374">
        <v>372</v>
      </c>
      <c r="B374">
        <v>1</v>
      </c>
      <c r="C374">
        <f t="shared" ca="1" si="138"/>
        <v>25</v>
      </c>
      <c r="D374">
        <v>0</v>
      </c>
      <c r="E374">
        <f t="shared" ca="1" si="139"/>
        <v>102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ca="1" si="135"/>
        <v>5.9</v>
      </c>
      <c r="R374">
        <f t="shared" ca="1" si="140"/>
        <v>1.76</v>
      </c>
      <c r="S374">
        <f t="shared" ca="1" si="136"/>
        <v>266</v>
      </c>
      <c r="T374">
        <f t="shared" ca="1" si="137"/>
        <v>17.5</v>
      </c>
      <c r="U374">
        <f t="shared" ca="1" si="141"/>
        <v>128</v>
      </c>
      <c r="V374">
        <f t="shared" ca="1" si="142"/>
        <v>21.59</v>
      </c>
      <c r="W374">
        <f t="shared" ca="1" si="143"/>
        <v>8.6599999999999996E-2</v>
      </c>
      <c r="X374">
        <f t="shared" ca="1" si="144"/>
        <v>0.1</v>
      </c>
      <c r="Y374">
        <f t="shared" ca="1" si="145"/>
        <v>2.9</v>
      </c>
      <c r="Z374">
        <f t="shared" ca="1" si="146"/>
        <v>2.9287000000000001</v>
      </c>
      <c r="AA374">
        <f t="shared" ca="1" si="147"/>
        <v>237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f t="shared" ca="1" si="148"/>
        <v>2.52</v>
      </c>
      <c r="AL374">
        <f t="shared" ca="1" si="149"/>
        <v>1.26</v>
      </c>
      <c r="AM374">
        <v>0</v>
      </c>
    </row>
    <row r="375" spans="1:39" x14ac:dyDescent="0.25">
      <c r="A375">
        <v>373</v>
      </c>
      <c r="B375">
        <v>1</v>
      </c>
      <c r="C375">
        <f t="shared" ca="1" si="138"/>
        <v>22</v>
      </c>
      <c r="D375">
        <v>0</v>
      </c>
      <c r="E375">
        <f t="shared" ca="1" si="139"/>
        <v>72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ca="1" si="135"/>
        <v>5.6</v>
      </c>
      <c r="R375">
        <f t="shared" ca="1" si="140"/>
        <v>2.19</v>
      </c>
      <c r="S375">
        <f t="shared" ca="1" si="136"/>
        <v>225</v>
      </c>
      <c r="T375">
        <f t="shared" ca="1" si="137"/>
        <v>18</v>
      </c>
      <c r="U375">
        <f t="shared" ca="1" si="141"/>
        <v>93</v>
      </c>
      <c r="V375">
        <f t="shared" ca="1" si="142"/>
        <v>23.58</v>
      </c>
      <c r="W375">
        <f t="shared" ca="1" si="143"/>
        <v>7.7600000000000002E-2</v>
      </c>
      <c r="X375">
        <f t="shared" ca="1" si="144"/>
        <v>0.38</v>
      </c>
      <c r="Y375">
        <f t="shared" ca="1" si="145"/>
        <v>3.4</v>
      </c>
      <c r="Z375">
        <f t="shared" ca="1" si="146"/>
        <v>2.3765999999999998</v>
      </c>
      <c r="AA375">
        <f t="shared" ca="1" si="147"/>
        <v>233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f t="shared" ca="1" si="148"/>
        <v>2.17</v>
      </c>
      <c r="AL375">
        <f t="shared" ca="1" si="149"/>
        <v>0.91</v>
      </c>
      <c r="AM375">
        <v>0</v>
      </c>
    </row>
    <row r="376" spans="1:39" x14ac:dyDescent="0.25">
      <c r="A376">
        <v>374</v>
      </c>
      <c r="B376">
        <v>1</v>
      </c>
      <c r="C376">
        <f t="shared" ca="1" si="138"/>
        <v>24</v>
      </c>
      <c r="D376">
        <v>0</v>
      </c>
      <c r="E376">
        <f t="shared" ca="1" si="139"/>
        <v>61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ca="1" si="135"/>
        <v>5</v>
      </c>
      <c r="R376">
        <f t="shared" ca="1" si="140"/>
        <v>1.99</v>
      </c>
      <c r="S376">
        <f t="shared" ca="1" si="136"/>
        <v>263</v>
      </c>
      <c r="T376">
        <f t="shared" ca="1" si="137"/>
        <v>15</v>
      </c>
      <c r="U376">
        <f t="shared" ca="1" si="141"/>
        <v>123</v>
      </c>
      <c r="V376">
        <f t="shared" ca="1" si="142"/>
        <v>28.6</v>
      </c>
      <c r="W376">
        <f t="shared" ca="1" si="143"/>
        <v>7.5399999999999995E-2</v>
      </c>
      <c r="X376">
        <f t="shared" ca="1" si="144"/>
        <v>0.14000000000000001</v>
      </c>
      <c r="Y376">
        <f t="shared" ca="1" si="145"/>
        <v>3.1</v>
      </c>
      <c r="Z376">
        <f t="shared" ca="1" si="146"/>
        <v>2.3199999999999998</v>
      </c>
      <c r="AA376">
        <f t="shared" ca="1" si="147"/>
        <v>221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f t="shared" ca="1" si="148"/>
        <v>2.42</v>
      </c>
      <c r="AL376">
        <f t="shared" ca="1" si="149"/>
        <v>1.25</v>
      </c>
      <c r="AM376">
        <v>0</v>
      </c>
    </row>
    <row r="377" spans="1:39" x14ac:dyDescent="0.25">
      <c r="A377">
        <v>375</v>
      </c>
      <c r="B377">
        <v>1</v>
      </c>
      <c r="C377">
        <f t="shared" ca="1" si="138"/>
        <v>15</v>
      </c>
      <c r="D377">
        <v>0</v>
      </c>
      <c r="E377">
        <f t="shared" ca="1" si="139"/>
        <v>93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ca="1" si="135"/>
        <v>5.4</v>
      </c>
      <c r="R377">
        <f t="shared" ca="1" si="140"/>
        <v>1.83</v>
      </c>
      <c r="S377">
        <f t="shared" ca="1" si="136"/>
        <v>226</v>
      </c>
      <c r="T377">
        <f t="shared" ca="1" si="137"/>
        <v>12.3</v>
      </c>
      <c r="U377">
        <f t="shared" ca="1" si="141"/>
        <v>149</v>
      </c>
      <c r="V377">
        <f t="shared" ca="1" si="142"/>
        <v>27.53</v>
      </c>
      <c r="W377">
        <f t="shared" ca="1" si="143"/>
        <v>8.3199999999999996E-2</v>
      </c>
      <c r="X377">
        <f t="shared" ca="1" si="144"/>
        <v>0.15</v>
      </c>
      <c r="Y377">
        <f t="shared" ca="1" si="145"/>
        <v>3.7</v>
      </c>
      <c r="Z377">
        <f t="shared" ca="1" si="146"/>
        <v>2.6659000000000002</v>
      </c>
      <c r="AA377">
        <f t="shared" ca="1" si="147"/>
        <v>212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f t="shared" ca="1" si="148"/>
        <v>2.06</v>
      </c>
      <c r="AL377">
        <f t="shared" ca="1" si="149"/>
        <v>1.1599999999999999</v>
      </c>
      <c r="AM377">
        <v>0</v>
      </c>
    </row>
    <row r="378" spans="1:39" x14ac:dyDescent="0.25">
      <c r="A378">
        <v>376</v>
      </c>
      <c r="B378">
        <v>1</v>
      </c>
      <c r="C378">
        <f t="shared" ca="1" si="138"/>
        <v>25</v>
      </c>
      <c r="D378">
        <v>0</v>
      </c>
      <c r="E378">
        <f t="shared" ca="1" si="139"/>
        <v>78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ca="1" si="135"/>
        <v>5.8</v>
      </c>
      <c r="R378">
        <f t="shared" ca="1" si="140"/>
        <v>1.81</v>
      </c>
      <c r="S378">
        <f t="shared" ca="1" si="136"/>
        <v>235</v>
      </c>
      <c r="T378">
        <f t="shared" ca="1" si="137"/>
        <v>19.8</v>
      </c>
      <c r="U378">
        <f t="shared" ca="1" si="141"/>
        <v>83</v>
      </c>
      <c r="V378">
        <f t="shared" ca="1" si="142"/>
        <v>20.94</v>
      </c>
      <c r="W378">
        <f t="shared" ca="1" si="143"/>
        <v>7.9200000000000007E-2</v>
      </c>
      <c r="X378">
        <f t="shared" ca="1" si="144"/>
        <v>0.33</v>
      </c>
      <c r="Y378">
        <f t="shared" ca="1" si="145"/>
        <v>4.2</v>
      </c>
      <c r="Z378">
        <f t="shared" ca="1" si="146"/>
        <v>2.0411000000000001</v>
      </c>
      <c r="AA378">
        <f t="shared" ca="1" si="147"/>
        <v>226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f t="shared" ca="1" si="148"/>
        <v>2.5299999999999998</v>
      </c>
      <c r="AL378">
        <f t="shared" ca="1" si="149"/>
        <v>0.99</v>
      </c>
      <c r="AM378">
        <v>0</v>
      </c>
    </row>
    <row r="379" spans="1:39" x14ac:dyDescent="0.25">
      <c r="A379">
        <v>377</v>
      </c>
      <c r="B379">
        <v>1</v>
      </c>
      <c r="C379">
        <f t="shared" ca="1" si="138"/>
        <v>13</v>
      </c>
      <c r="D379">
        <v>0</v>
      </c>
      <c r="E379">
        <f t="shared" ca="1" si="139"/>
        <v>113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ca="1" si="135"/>
        <v>5.4</v>
      </c>
      <c r="R379">
        <f t="shared" ca="1" si="140"/>
        <v>2.08</v>
      </c>
      <c r="S379">
        <f t="shared" ca="1" si="136"/>
        <v>213</v>
      </c>
      <c r="T379">
        <f t="shared" ca="1" si="137"/>
        <v>13.7</v>
      </c>
      <c r="U379">
        <f t="shared" ca="1" si="141"/>
        <v>116</v>
      </c>
      <c r="V379">
        <f t="shared" ca="1" si="142"/>
        <v>26.11</v>
      </c>
      <c r="W379">
        <f t="shared" ca="1" si="143"/>
        <v>8.0100000000000005E-2</v>
      </c>
      <c r="X379">
        <f t="shared" ca="1" si="144"/>
        <v>0.26</v>
      </c>
      <c r="Y379">
        <f t="shared" ca="1" si="145"/>
        <v>3.9</v>
      </c>
      <c r="Z379">
        <f t="shared" ca="1" si="146"/>
        <v>2.1311</v>
      </c>
      <c r="AA379">
        <f t="shared" ca="1" si="147"/>
        <v>234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f t="shared" ca="1" si="148"/>
        <v>2.2400000000000002</v>
      </c>
      <c r="AL379">
        <f t="shared" ca="1" si="149"/>
        <v>0.96</v>
      </c>
      <c r="AM379">
        <v>0</v>
      </c>
    </row>
    <row r="380" spans="1:39" x14ac:dyDescent="0.25">
      <c r="A380">
        <v>378</v>
      </c>
      <c r="B380">
        <v>1</v>
      </c>
      <c r="C380">
        <f t="shared" ca="1" si="138"/>
        <v>11</v>
      </c>
      <c r="D380">
        <v>0</v>
      </c>
      <c r="E380">
        <f t="shared" ca="1" si="139"/>
        <v>108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ca="1" si="135"/>
        <v>4.9000000000000004</v>
      </c>
      <c r="R380">
        <f t="shared" ca="1" si="140"/>
        <v>2.21</v>
      </c>
      <c r="S380">
        <f t="shared" ca="1" si="136"/>
        <v>222</v>
      </c>
      <c r="T380">
        <f t="shared" ca="1" si="137"/>
        <v>20.100000000000001</v>
      </c>
      <c r="U380">
        <f t="shared" ca="1" si="141"/>
        <v>55</v>
      </c>
      <c r="V380">
        <f t="shared" ca="1" si="142"/>
        <v>26.95</v>
      </c>
      <c r="W380">
        <f t="shared" ca="1" si="143"/>
        <v>7.7899999999999997E-2</v>
      </c>
      <c r="X380">
        <f t="shared" ca="1" si="144"/>
        <v>0.11</v>
      </c>
      <c r="Y380">
        <f t="shared" ca="1" si="145"/>
        <v>3.9</v>
      </c>
      <c r="Z380">
        <f t="shared" ca="1" si="146"/>
        <v>2.0880999999999998</v>
      </c>
      <c r="AA380">
        <f t="shared" ca="1" si="147"/>
        <v>230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f t="shared" ca="1" si="148"/>
        <v>2.2200000000000002</v>
      </c>
      <c r="AL380">
        <f t="shared" ca="1" si="149"/>
        <v>1.31</v>
      </c>
      <c r="AM380">
        <v>0</v>
      </c>
    </row>
    <row r="381" spans="1:39" x14ac:dyDescent="0.25">
      <c r="A381">
        <v>379</v>
      </c>
      <c r="B381">
        <v>1</v>
      </c>
      <c r="C381">
        <f t="shared" ca="1" si="138"/>
        <v>22</v>
      </c>
      <c r="D381">
        <v>0</v>
      </c>
      <c r="E381">
        <f t="shared" ca="1" si="139"/>
        <v>106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ca="1" si="135"/>
        <v>4.5</v>
      </c>
      <c r="R381">
        <f t="shared" ca="1" si="140"/>
        <v>2</v>
      </c>
      <c r="S381">
        <f t="shared" ca="1" si="136"/>
        <v>249</v>
      </c>
      <c r="T381">
        <f t="shared" ca="1" si="137"/>
        <v>19.2</v>
      </c>
      <c r="U381">
        <f t="shared" ca="1" si="141"/>
        <v>118</v>
      </c>
      <c r="V381">
        <f t="shared" ca="1" si="142"/>
        <v>26.24</v>
      </c>
      <c r="W381">
        <f t="shared" ca="1" si="143"/>
        <v>7.5499999999999998E-2</v>
      </c>
      <c r="X381">
        <f t="shared" ca="1" si="144"/>
        <v>0.32</v>
      </c>
      <c r="Y381">
        <f t="shared" ca="1" si="145"/>
        <v>3.7</v>
      </c>
      <c r="Z381">
        <f t="shared" ca="1" si="146"/>
        <v>2.5421</v>
      </c>
      <c r="AA381">
        <f t="shared" ca="1" si="147"/>
        <v>239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f t="shared" ca="1" si="148"/>
        <v>2.29</v>
      </c>
      <c r="AL381">
        <f t="shared" ca="1" si="149"/>
        <v>1.86</v>
      </c>
      <c r="AM381">
        <v>0</v>
      </c>
    </row>
    <row r="382" spans="1:39" x14ac:dyDescent="0.25">
      <c r="A382">
        <v>380</v>
      </c>
      <c r="B382">
        <v>1</v>
      </c>
      <c r="C382">
        <f t="shared" ca="1" si="138"/>
        <v>20</v>
      </c>
      <c r="D382">
        <v>0</v>
      </c>
      <c r="E382">
        <f t="shared" ca="1" si="139"/>
        <v>85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ca="1" si="135"/>
        <v>5.5</v>
      </c>
      <c r="R382">
        <f t="shared" ca="1" si="140"/>
        <v>1.62</v>
      </c>
      <c r="S382">
        <f t="shared" ca="1" si="136"/>
        <v>244</v>
      </c>
      <c r="T382">
        <f t="shared" ca="1" si="137"/>
        <v>11.3</v>
      </c>
      <c r="U382">
        <f t="shared" ca="1" si="141"/>
        <v>53</v>
      </c>
      <c r="V382">
        <f t="shared" ca="1" si="142"/>
        <v>27.11</v>
      </c>
      <c r="W382">
        <f t="shared" ca="1" si="143"/>
        <v>8.4900000000000003E-2</v>
      </c>
      <c r="X382">
        <f t="shared" ca="1" si="144"/>
        <v>0.41</v>
      </c>
      <c r="Y382">
        <f t="shared" ca="1" si="145"/>
        <v>3.2</v>
      </c>
      <c r="Z382">
        <f t="shared" ca="1" si="146"/>
        <v>2.5503</v>
      </c>
      <c r="AA382">
        <f t="shared" ca="1" si="147"/>
        <v>239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f t="shared" ca="1" si="148"/>
        <v>2.17</v>
      </c>
      <c r="AL382">
        <f t="shared" ca="1" si="149"/>
        <v>1.74</v>
      </c>
      <c r="AM382">
        <v>0</v>
      </c>
    </row>
    <row r="383" spans="1:39" x14ac:dyDescent="0.25">
      <c r="A383">
        <v>381</v>
      </c>
      <c r="B383">
        <v>1</v>
      </c>
      <c r="C383">
        <f t="shared" ca="1" si="138"/>
        <v>14</v>
      </c>
      <c r="D383">
        <v>0</v>
      </c>
      <c r="E383">
        <f t="shared" ca="1" si="139"/>
        <v>97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ca="1" si="135"/>
        <v>4.5999999999999996</v>
      </c>
      <c r="R383">
        <f t="shared" ca="1" si="140"/>
        <v>1.97</v>
      </c>
      <c r="S383">
        <f t="shared" ca="1" si="136"/>
        <v>213</v>
      </c>
      <c r="T383">
        <f t="shared" ca="1" si="137"/>
        <v>11.6</v>
      </c>
      <c r="U383">
        <f t="shared" ca="1" si="141"/>
        <v>90</v>
      </c>
      <c r="V383">
        <f t="shared" ca="1" si="142"/>
        <v>20.72</v>
      </c>
      <c r="W383">
        <f t="shared" ca="1" si="143"/>
        <v>8.6099999999999996E-2</v>
      </c>
      <c r="X383">
        <f t="shared" ca="1" si="144"/>
        <v>0.26</v>
      </c>
      <c r="Y383">
        <f t="shared" ca="1" si="145"/>
        <v>3.3</v>
      </c>
      <c r="Z383">
        <f t="shared" ca="1" si="146"/>
        <v>2.1122000000000001</v>
      </c>
      <c r="AA383">
        <f t="shared" ca="1" si="147"/>
        <v>205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f t="shared" ca="1" si="148"/>
        <v>2.35</v>
      </c>
      <c r="AL383">
        <f t="shared" ca="1" si="149"/>
        <v>1.82</v>
      </c>
      <c r="AM383">
        <v>0</v>
      </c>
    </row>
    <row r="384" spans="1:39" x14ac:dyDescent="0.25">
      <c r="A384">
        <v>382</v>
      </c>
      <c r="B384">
        <v>1</v>
      </c>
      <c r="C384">
        <f t="shared" ca="1" si="138"/>
        <v>17</v>
      </c>
      <c r="D384">
        <v>0</v>
      </c>
      <c r="E384">
        <f t="shared" ca="1" si="139"/>
        <v>105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ca="1" si="135"/>
        <v>5.0999999999999996</v>
      </c>
      <c r="R384">
        <f t="shared" ca="1" si="140"/>
        <v>2.19</v>
      </c>
      <c r="S384">
        <f t="shared" ca="1" si="136"/>
        <v>208</v>
      </c>
      <c r="T384">
        <f t="shared" ca="1" si="137"/>
        <v>15.8</v>
      </c>
      <c r="U384">
        <f t="shared" ca="1" si="141"/>
        <v>59</v>
      </c>
      <c r="V384">
        <f t="shared" ca="1" si="142"/>
        <v>22.11</v>
      </c>
      <c r="W384">
        <f t="shared" ca="1" si="143"/>
        <v>7.85E-2</v>
      </c>
      <c r="X384">
        <f t="shared" ca="1" si="144"/>
        <v>0.33</v>
      </c>
      <c r="Y384">
        <f t="shared" ca="1" si="145"/>
        <v>4.0999999999999996</v>
      </c>
      <c r="Z384">
        <f t="shared" ca="1" si="146"/>
        <v>2.2816000000000001</v>
      </c>
      <c r="AA384">
        <f t="shared" ca="1" si="147"/>
        <v>227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f t="shared" ca="1" si="148"/>
        <v>2.44</v>
      </c>
      <c r="AL384">
        <f t="shared" ca="1" si="149"/>
        <v>1.26</v>
      </c>
      <c r="AM384">
        <v>0</v>
      </c>
    </row>
    <row r="385" spans="1:39" x14ac:dyDescent="0.25">
      <c r="A385">
        <v>383</v>
      </c>
      <c r="B385" s="2">
        <v>0</v>
      </c>
      <c r="C385">
        <f t="shared" ref="C385:C417" ca="1" si="150">RANDBETWEEN(50,70)</f>
        <v>65</v>
      </c>
      <c r="D385">
        <v>1</v>
      </c>
      <c r="E385">
        <f t="shared" ref="E385:E422" ca="1" si="151">RANDBETWEEN(70, 90)</f>
        <v>81</v>
      </c>
      <c r="F385">
        <v>0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f t="shared" ref="Q385:Q417" ca="1" si="152">RANDBETWEEN(400,550)/100</f>
        <v>4.6900000000000004</v>
      </c>
      <c r="R385">
        <f t="shared" ref="R385:R417" ca="1" si="153">RANDBETWEEN(100,290)/100</f>
        <v>1.98</v>
      </c>
      <c r="S385">
        <f t="shared" ref="S385:S417" ca="1" si="154">RANDBETWEEN(305, 395)</f>
        <v>321</v>
      </c>
      <c r="T385">
        <f t="shared" ref="T385:T417" ca="1" si="155">RANDBETWEEN(1200,2000)/100</f>
        <v>16.38</v>
      </c>
      <c r="U385">
        <f t="shared" ref="U385:U417" ca="1" si="156">RANDBETWEEN(4200,5000)/100</f>
        <v>48.55</v>
      </c>
      <c r="V385">
        <f t="shared" ref="V385:V448" ca="1" si="157">RANDBETWEEN(8000,9000)/1000</f>
        <v>8.3469999999999995</v>
      </c>
      <c r="W385">
        <f t="shared" ref="W385:W448" ca="1" si="158">RANDBETWEEN(1,10)/100</f>
        <v>0.05</v>
      </c>
      <c r="X385">
        <f t="shared" ref="X385:X417" ca="1" si="159">RANDBETWEEN(120, 190)/100</f>
        <v>1.83</v>
      </c>
      <c r="Y385">
        <f t="shared" ref="Y385:Y417" ca="1" si="160">RANDBETWEEN(300,600)/100</f>
        <v>3.53</v>
      </c>
      <c r="Z385">
        <f t="shared" ref="Z385:Z417" ca="1" si="161">RANDBETWEEN(100,250)/100</f>
        <v>2.23</v>
      </c>
      <c r="AA385">
        <f t="shared" ref="AA385:AA422" ca="1" si="162">RANDBETWEEN(130,220)</f>
        <v>170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f t="shared" ref="AK385:AK417" ca="1" si="163">RANDBETWEEN(260, 320)/100</f>
        <v>2.68</v>
      </c>
      <c r="AL385">
        <f t="shared" ref="AL385:AL417" ca="1" si="164">RANDBETWEEN(100,240)/100</f>
        <v>1.04</v>
      </c>
      <c r="AM385">
        <v>1</v>
      </c>
    </row>
    <row r="386" spans="1:39" x14ac:dyDescent="0.25">
      <c r="A386">
        <v>384</v>
      </c>
      <c r="B386" s="2">
        <v>0</v>
      </c>
      <c r="C386">
        <f t="shared" ca="1" si="150"/>
        <v>60</v>
      </c>
      <c r="D386">
        <v>1</v>
      </c>
      <c r="E386">
        <f t="shared" ca="1" si="151"/>
        <v>87</v>
      </c>
      <c r="F386">
        <v>0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f t="shared" ca="1" si="152"/>
        <v>4.76</v>
      </c>
      <c r="R386">
        <f t="shared" ca="1" si="153"/>
        <v>2.79</v>
      </c>
      <c r="S386">
        <f t="shared" ca="1" si="154"/>
        <v>324</v>
      </c>
      <c r="T386">
        <f t="shared" ca="1" si="155"/>
        <v>12.86</v>
      </c>
      <c r="U386">
        <f t="shared" ca="1" si="156"/>
        <v>44.63</v>
      </c>
      <c r="V386">
        <f t="shared" ca="1" si="157"/>
        <v>8.9819999999999993</v>
      </c>
      <c r="W386">
        <f t="shared" ca="1" si="158"/>
        <v>7.0000000000000007E-2</v>
      </c>
      <c r="X386">
        <f t="shared" ca="1" si="159"/>
        <v>1.22</v>
      </c>
      <c r="Y386">
        <f t="shared" ca="1" si="160"/>
        <v>4.2</v>
      </c>
      <c r="Z386">
        <f t="shared" ca="1" si="161"/>
        <v>1.21</v>
      </c>
      <c r="AA386">
        <f t="shared" ca="1" si="162"/>
        <v>200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f t="shared" ca="1" si="163"/>
        <v>2.93</v>
      </c>
      <c r="AL386">
        <f t="shared" ca="1" si="164"/>
        <v>1.98</v>
      </c>
      <c r="AM386">
        <v>1</v>
      </c>
    </row>
    <row r="387" spans="1:39" x14ac:dyDescent="0.25">
      <c r="A387">
        <v>385</v>
      </c>
      <c r="B387" s="2">
        <v>0</v>
      </c>
      <c r="C387">
        <f t="shared" ca="1" si="150"/>
        <v>66</v>
      </c>
      <c r="D387">
        <v>1</v>
      </c>
      <c r="E387">
        <f t="shared" ca="1" si="151"/>
        <v>84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f t="shared" ca="1" si="152"/>
        <v>5.1100000000000003</v>
      </c>
      <c r="R387">
        <f t="shared" ca="1" si="153"/>
        <v>1.33</v>
      </c>
      <c r="S387">
        <f t="shared" ca="1" si="154"/>
        <v>360</v>
      </c>
      <c r="T387">
        <f t="shared" ca="1" si="155"/>
        <v>14.67</v>
      </c>
      <c r="U387">
        <f t="shared" ca="1" si="156"/>
        <v>42.08</v>
      </c>
      <c r="V387">
        <f t="shared" ca="1" si="157"/>
        <v>8.6530000000000005</v>
      </c>
      <c r="W387">
        <f t="shared" ca="1" si="158"/>
        <v>0.04</v>
      </c>
      <c r="X387">
        <f t="shared" ca="1" si="159"/>
        <v>1.4</v>
      </c>
      <c r="Y387">
        <f t="shared" ca="1" si="160"/>
        <v>3.12</v>
      </c>
      <c r="Z387">
        <f t="shared" ca="1" si="161"/>
        <v>1.63</v>
      </c>
      <c r="AA387">
        <f t="shared" ca="1" si="162"/>
        <v>203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f t="shared" ca="1" si="163"/>
        <v>2.93</v>
      </c>
      <c r="AL387">
        <f t="shared" ca="1" si="164"/>
        <v>1.5</v>
      </c>
      <c r="AM387">
        <v>1</v>
      </c>
    </row>
    <row r="388" spans="1:39" x14ac:dyDescent="0.25">
      <c r="A388">
        <v>386</v>
      </c>
      <c r="B388" s="2">
        <v>0</v>
      </c>
      <c r="C388">
        <f t="shared" ca="1" si="150"/>
        <v>51</v>
      </c>
      <c r="D388">
        <v>1</v>
      </c>
      <c r="E388">
        <f t="shared" ca="1" si="151"/>
        <v>86</v>
      </c>
      <c r="F388">
        <v>0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f t="shared" ca="1" si="152"/>
        <v>4.49</v>
      </c>
      <c r="R388">
        <f t="shared" ca="1" si="153"/>
        <v>1.04</v>
      </c>
      <c r="S388">
        <f t="shared" ca="1" si="154"/>
        <v>367</v>
      </c>
      <c r="T388">
        <f t="shared" ca="1" si="155"/>
        <v>13.84</v>
      </c>
      <c r="U388">
        <f t="shared" ca="1" si="156"/>
        <v>47.27</v>
      </c>
      <c r="V388">
        <f t="shared" ca="1" si="157"/>
        <v>8.7129999999999992</v>
      </c>
      <c r="W388">
        <f t="shared" ca="1" si="158"/>
        <v>0.03</v>
      </c>
      <c r="X388">
        <f t="shared" ca="1" si="159"/>
        <v>1.5</v>
      </c>
      <c r="Y388">
        <f t="shared" ca="1" si="160"/>
        <v>3.62</v>
      </c>
      <c r="Z388">
        <f t="shared" ca="1" si="161"/>
        <v>2.0499999999999998</v>
      </c>
      <c r="AA388">
        <f t="shared" ca="1" si="162"/>
        <v>163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f t="shared" ca="1" si="163"/>
        <v>3.11</v>
      </c>
      <c r="AL388">
        <f t="shared" ca="1" si="164"/>
        <v>1.2</v>
      </c>
      <c r="AM388">
        <v>1</v>
      </c>
    </row>
    <row r="389" spans="1:39" x14ac:dyDescent="0.25">
      <c r="A389">
        <v>387</v>
      </c>
      <c r="B389" s="2">
        <v>0</v>
      </c>
      <c r="C389">
        <f t="shared" ca="1" si="150"/>
        <v>65</v>
      </c>
      <c r="D389">
        <v>1</v>
      </c>
      <c r="E389">
        <f t="shared" ca="1" si="151"/>
        <v>72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f t="shared" ca="1" si="152"/>
        <v>4.76</v>
      </c>
      <c r="R389">
        <f t="shared" ca="1" si="153"/>
        <v>2.2799999999999998</v>
      </c>
      <c r="S389">
        <f t="shared" ca="1" si="154"/>
        <v>381</v>
      </c>
      <c r="T389">
        <f t="shared" ca="1" si="155"/>
        <v>14.63</v>
      </c>
      <c r="U389">
        <f t="shared" ca="1" si="156"/>
        <v>42.44</v>
      </c>
      <c r="V389">
        <f t="shared" ca="1" si="157"/>
        <v>8.3689999999999998</v>
      </c>
      <c r="W389">
        <f t="shared" ca="1" si="158"/>
        <v>0.05</v>
      </c>
      <c r="X389">
        <f t="shared" ca="1" si="159"/>
        <v>1.67</v>
      </c>
      <c r="Y389">
        <f t="shared" ca="1" si="160"/>
        <v>4.3099999999999996</v>
      </c>
      <c r="Z389">
        <f t="shared" ca="1" si="161"/>
        <v>1.42</v>
      </c>
      <c r="AA389">
        <f t="shared" ca="1" si="162"/>
        <v>179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f t="shared" ca="1" si="163"/>
        <v>3.09</v>
      </c>
      <c r="AL389">
        <f t="shared" ca="1" si="164"/>
        <v>2.1</v>
      </c>
      <c r="AM389">
        <v>1</v>
      </c>
    </row>
    <row r="390" spans="1:39" x14ac:dyDescent="0.25">
      <c r="A390">
        <v>388</v>
      </c>
      <c r="B390" s="2">
        <v>0</v>
      </c>
      <c r="C390">
        <f t="shared" ca="1" si="150"/>
        <v>59</v>
      </c>
      <c r="D390">
        <v>1</v>
      </c>
      <c r="E390">
        <f t="shared" ca="1" si="151"/>
        <v>81</v>
      </c>
      <c r="F390">
        <v>0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f t="shared" ca="1" si="152"/>
        <v>4.63</v>
      </c>
      <c r="R390">
        <f t="shared" ca="1" si="153"/>
        <v>1.62</v>
      </c>
      <c r="S390">
        <f t="shared" ca="1" si="154"/>
        <v>385</v>
      </c>
      <c r="T390">
        <f t="shared" ca="1" si="155"/>
        <v>19.47</v>
      </c>
      <c r="U390">
        <f t="shared" ca="1" si="156"/>
        <v>42.72</v>
      </c>
      <c r="V390">
        <f t="shared" ca="1" si="157"/>
        <v>8.8049999999999997</v>
      </c>
      <c r="W390">
        <f t="shared" ca="1" si="158"/>
        <v>0.08</v>
      </c>
      <c r="X390">
        <f t="shared" ca="1" si="159"/>
        <v>1.21</v>
      </c>
      <c r="Y390">
        <f t="shared" ca="1" si="160"/>
        <v>3.24</v>
      </c>
      <c r="Z390">
        <f t="shared" ca="1" si="161"/>
        <v>2.38</v>
      </c>
      <c r="AA390">
        <f t="shared" ca="1" si="162"/>
        <v>161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f t="shared" ca="1" si="163"/>
        <v>2.7</v>
      </c>
      <c r="AL390">
        <f t="shared" ca="1" si="164"/>
        <v>2.16</v>
      </c>
      <c r="AM390">
        <v>1</v>
      </c>
    </row>
    <row r="391" spans="1:39" x14ac:dyDescent="0.25">
      <c r="A391">
        <v>389</v>
      </c>
      <c r="B391" s="2">
        <v>0</v>
      </c>
      <c r="C391">
        <f t="shared" ca="1" si="150"/>
        <v>70</v>
      </c>
      <c r="D391">
        <v>1</v>
      </c>
      <c r="E391">
        <f t="shared" ca="1" si="151"/>
        <v>80</v>
      </c>
      <c r="F391">
        <v>0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f t="shared" ca="1" si="152"/>
        <v>5.21</v>
      </c>
      <c r="R391">
        <f t="shared" ca="1" si="153"/>
        <v>1.71</v>
      </c>
      <c r="S391">
        <f t="shared" ca="1" si="154"/>
        <v>370</v>
      </c>
      <c r="T391">
        <f t="shared" ca="1" si="155"/>
        <v>19.27</v>
      </c>
      <c r="U391">
        <f t="shared" ca="1" si="156"/>
        <v>45.08</v>
      </c>
      <c r="V391">
        <f t="shared" ca="1" si="157"/>
        <v>8.6379999999999999</v>
      </c>
      <c r="W391">
        <f t="shared" ca="1" si="158"/>
        <v>0.1</v>
      </c>
      <c r="X391">
        <f t="shared" ca="1" si="159"/>
        <v>1.49</v>
      </c>
      <c r="Y391">
        <f t="shared" ca="1" si="160"/>
        <v>4.5999999999999996</v>
      </c>
      <c r="Z391">
        <f t="shared" ca="1" si="161"/>
        <v>2.46</v>
      </c>
      <c r="AA391">
        <f t="shared" ca="1" si="162"/>
        <v>192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f t="shared" ca="1" si="163"/>
        <v>2.74</v>
      </c>
      <c r="AL391">
        <f t="shared" ca="1" si="164"/>
        <v>2.27</v>
      </c>
      <c r="AM391">
        <v>1</v>
      </c>
    </row>
    <row r="392" spans="1:39" x14ac:dyDescent="0.25">
      <c r="A392">
        <v>390</v>
      </c>
      <c r="B392" s="2">
        <v>0</v>
      </c>
      <c r="C392">
        <f t="shared" ca="1" si="150"/>
        <v>58</v>
      </c>
      <c r="D392">
        <v>1</v>
      </c>
      <c r="E392">
        <f t="shared" ca="1" si="151"/>
        <v>80</v>
      </c>
      <c r="F392">
        <v>0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f t="shared" ca="1" si="152"/>
        <v>4.1100000000000003</v>
      </c>
      <c r="R392">
        <f t="shared" ca="1" si="153"/>
        <v>1.34</v>
      </c>
      <c r="S392">
        <f t="shared" ca="1" si="154"/>
        <v>328</v>
      </c>
      <c r="T392">
        <f t="shared" ca="1" si="155"/>
        <v>15.12</v>
      </c>
      <c r="U392">
        <f t="shared" ca="1" si="156"/>
        <v>43.72</v>
      </c>
      <c r="V392">
        <f t="shared" ca="1" si="157"/>
        <v>8.3670000000000009</v>
      </c>
      <c r="W392">
        <f t="shared" ca="1" si="158"/>
        <v>7.0000000000000007E-2</v>
      </c>
      <c r="X392">
        <f t="shared" ca="1" si="159"/>
        <v>1.29</v>
      </c>
      <c r="Y392">
        <f t="shared" ca="1" si="160"/>
        <v>5.97</v>
      </c>
      <c r="Z392">
        <f t="shared" ca="1" si="161"/>
        <v>1.25</v>
      </c>
      <c r="AA392">
        <f t="shared" ca="1" si="162"/>
        <v>136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f t="shared" ca="1" si="163"/>
        <v>2.79</v>
      </c>
      <c r="AL392">
        <f t="shared" ca="1" si="164"/>
        <v>1.83</v>
      </c>
      <c r="AM392">
        <v>1</v>
      </c>
    </row>
    <row r="393" spans="1:39" x14ac:dyDescent="0.25">
      <c r="A393">
        <v>391</v>
      </c>
      <c r="B393" s="2">
        <v>0</v>
      </c>
      <c r="C393">
        <f t="shared" ca="1" si="150"/>
        <v>52</v>
      </c>
      <c r="D393">
        <v>1</v>
      </c>
      <c r="E393">
        <f t="shared" ca="1" si="151"/>
        <v>77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f t="shared" ca="1" si="152"/>
        <v>4.9400000000000004</v>
      </c>
      <c r="R393">
        <f t="shared" ca="1" si="153"/>
        <v>2.31</v>
      </c>
      <c r="S393">
        <f t="shared" ca="1" si="154"/>
        <v>366</v>
      </c>
      <c r="T393">
        <f t="shared" ca="1" si="155"/>
        <v>14.56</v>
      </c>
      <c r="U393">
        <f t="shared" ca="1" si="156"/>
        <v>48.06</v>
      </c>
      <c r="V393">
        <f t="shared" ca="1" si="157"/>
        <v>8.7799999999999994</v>
      </c>
      <c r="W393">
        <f t="shared" ca="1" si="158"/>
        <v>0.1</v>
      </c>
      <c r="X393">
        <f t="shared" ca="1" si="159"/>
        <v>1.27</v>
      </c>
      <c r="Y393">
        <f t="shared" ca="1" si="160"/>
        <v>3.21</v>
      </c>
      <c r="Z393">
        <f t="shared" ca="1" si="161"/>
        <v>1.2</v>
      </c>
      <c r="AA393">
        <f t="shared" ca="1" si="162"/>
        <v>194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f t="shared" ca="1" si="163"/>
        <v>3.06</v>
      </c>
      <c r="AL393">
        <f t="shared" ca="1" si="164"/>
        <v>1.77</v>
      </c>
      <c r="AM393">
        <v>1</v>
      </c>
    </row>
    <row r="394" spans="1:39" x14ac:dyDescent="0.25">
      <c r="A394">
        <v>392</v>
      </c>
      <c r="B394" s="2">
        <v>0</v>
      </c>
      <c r="C394">
        <f t="shared" ca="1" si="150"/>
        <v>63</v>
      </c>
      <c r="D394">
        <v>1</v>
      </c>
      <c r="E394">
        <f t="shared" ca="1" si="151"/>
        <v>72</v>
      </c>
      <c r="F394">
        <v>0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f t="shared" ca="1" si="152"/>
        <v>5.17</v>
      </c>
      <c r="R394">
        <f t="shared" ca="1" si="153"/>
        <v>2.1800000000000002</v>
      </c>
      <c r="S394">
        <f t="shared" ca="1" si="154"/>
        <v>349</v>
      </c>
      <c r="T394">
        <f t="shared" ca="1" si="155"/>
        <v>18.28</v>
      </c>
      <c r="U394">
        <f t="shared" ca="1" si="156"/>
        <v>49.69</v>
      </c>
      <c r="V394">
        <f t="shared" ca="1" si="157"/>
        <v>8.9879999999999995</v>
      </c>
      <c r="W394">
        <f t="shared" ca="1" si="158"/>
        <v>0.02</v>
      </c>
      <c r="X394">
        <f t="shared" ca="1" si="159"/>
        <v>1.33</v>
      </c>
      <c r="Y394">
        <f t="shared" ca="1" si="160"/>
        <v>4.43</v>
      </c>
      <c r="Z394">
        <f t="shared" ca="1" si="161"/>
        <v>1.1399999999999999</v>
      </c>
      <c r="AA394">
        <f t="shared" ca="1" si="162"/>
        <v>152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f t="shared" ca="1" si="163"/>
        <v>2.8</v>
      </c>
      <c r="AL394">
        <f t="shared" ca="1" si="164"/>
        <v>1.1200000000000001</v>
      </c>
      <c r="AM394">
        <v>1</v>
      </c>
    </row>
    <row r="395" spans="1:39" x14ac:dyDescent="0.25">
      <c r="A395">
        <v>393</v>
      </c>
      <c r="B395" s="2">
        <v>0</v>
      </c>
      <c r="C395">
        <f t="shared" ca="1" si="150"/>
        <v>64</v>
      </c>
      <c r="D395">
        <v>1</v>
      </c>
      <c r="E395">
        <f t="shared" ca="1" si="151"/>
        <v>85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f t="shared" ca="1" si="152"/>
        <v>4.3</v>
      </c>
      <c r="R395">
        <f t="shared" ca="1" si="153"/>
        <v>1.22</v>
      </c>
      <c r="S395">
        <f t="shared" ca="1" si="154"/>
        <v>387</v>
      </c>
      <c r="T395">
        <f t="shared" ca="1" si="155"/>
        <v>18.579999999999998</v>
      </c>
      <c r="U395">
        <f t="shared" ca="1" si="156"/>
        <v>45.73</v>
      </c>
      <c r="V395">
        <f t="shared" ca="1" si="157"/>
        <v>8.9819999999999993</v>
      </c>
      <c r="W395">
        <f t="shared" ca="1" si="158"/>
        <v>0.08</v>
      </c>
      <c r="X395">
        <f t="shared" ca="1" si="159"/>
        <v>1.3</v>
      </c>
      <c r="Y395">
        <f t="shared" ca="1" si="160"/>
        <v>3.97</v>
      </c>
      <c r="Z395">
        <f t="shared" ca="1" si="161"/>
        <v>2.21</v>
      </c>
      <c r="AA395">
        <f t="shared" ca="1" si="162"/>
        <v>172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f t="shared" ca="1" si="163"/>
        <v>3.15</v>
      </c>
      <c r="AL395">
        <f t="shared" ca="1" si="164"/>
        <v>1.1200000000000001</v>
      </c>
      <c r="AM395">
        <v>1</v>
      </c>
    </row>
    <row r="396" spans="1:39" x14ac:dyDescent="0.25">
      <c r="A396">
        <v>394</v>
      </c>
      <c r="B396" s="2">
        <v>0</v>
      </c>
      <c r="C396">
        <f t="shared" ca="1" si="150"/>
        <v>52</v>
      </c>
      <c r="D396">
        <v>1</v>
      </c>
      <c r="E396">
        <f t="shared" ca="1" si="151"/>
        <v>80</v>
      </c>
      <c r="F396">
        <v>0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f t="shared" ca="1" si="152"/>
        <v>5.39</v>
      </c>
      <c r="R396">
        <f t="shared" ca="1" si="153"/>
        <v>2.9</v>
      </c>
      <c r="S396">
        <f t="shared" ca="1" si="154"/>
        <v>335</v>
      </c>
      <c r="T396">
        <f t="shared" ca="1" si="155"/>
        <v>12.17</v>
      </c>
      <c r="U396">
        <f t="shared" ca="1" si="156"/>
        <v>43.98</v>
      </c>
      <c r="V396">
        <f t="shared" ca="1" si="157"/>
        <v>8.6809999999999992</v>
      </c>
      <c r="W396">
        <f t="shared" ca="1" si="158"/>
        <v>0.06</v>
      </c>
      <c r="X396">
        <f t="shared" ca="1" si="159"/>
        <v>1.66</v>
      </c>
      <c r="Y396">
        <f t="shared" ca="1" si="160"/>
        <v>3.9</v>
      </c>
      <c r="Z396">
        <f t="shared" ca="1" si="161"/>
        <v>1.2</v>
      </c>
      <c r="AA396">
        <f t="shared" ca="1" si="162"/>
        <v>135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f t="shared" ca="1" si="163"/>
        <v>2.66</v>
      </c>
      <c r="AL396">
        <f t="shared" ca="1" si="164"/>
        <v>1.76</v>
      </c>
      <c r="AM396">
        <v>1</v>
      </c>
    </row>
    <row r="397" spans="1:39" x14ac:dyDescent="0.25">
      <c r="A397">
        <v>395</v>
      </c>
      <c r="B397" s="2">
        <v>0</v>
      </c>
      <c r="C397">
        <f t="shared" ca="1" si="150"/>
        <v>64</v>
      </c>
      <c r="D397">
        <v>1</v>
      </c>
      <c r="E397">
        <f t="shared" ca="1" si="151"/>
        <v>85</v>
      </c>
      <c r="F397">
        <v>0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f t="shared" ca="1" si="152"/>
        <v>4.54</v>
      </c>
      <c r="R397">
        <f t="shared" ca="1" si="153"/>
        <v>2.11</v>
      </c>
      <c r="S397">
        <f t="shared" ca="1" si="154"/>
        <v>380</v>
      </c>
      <c r="T397">
        <f t="shared" ca="1" si="155"/>
        <v>13.12</v>
      </c>
      <c r="U397">
        <f t="shared" ca="1" si="156"/>
        <v>42.32</v>
      </c>
      <c r="V397">
        <f t="shared" ca="1" si="157"/>
        <v>8.08</v>
      </c>
      <c r="W397">
        <f t="shared" ca="1" si="158"/>
        <v>0.01</v>
      </c>
      <c r="X397">
        <f t="shared" ca="1" si="159"/>
        <v>1.43</v>
      </c>
      <c r="Y397">
        <f t="shared" ca="1" si="160"/>
        <v>4.74</v>
      </c>
      <c r="Z397">
        <f t="shared" ca="1" si="161"/>
        <v>1.75</v>
      </c>
      <c r="AA397">
        <f t="shared" ca="1" si="162"/>
        <v>159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f t="shared" ca="1" si="163"/>
        <v>2.62</v>
      </c>
      <c r="AL397">
        <f t="shared" ca="1" si="164"/>
        <v>2.25</v>
      </c>
      <c r="AM397">
        <v>1</v>
      </c>
    </row>
    <row r="398" spans="1:39" x14ac:dyDescent="0.25">
      <c r="A398">
        <v>396</v>
      </c>
      <c r="B398" s="2">
        <v>0</v>
      </c>
      <c r="C398">
        <f t="shared" ca="1" si="150"/>
        <v>68</v>
      </c>
      <c r="D398">
        <v>1</v>
      </c>
      <c r="E398">
        <f t="shared" ca="1" si="151"/>
        <v>87</v>
      </c>
      <c r="F398">
        <v>0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f t="shared" ca="1" si="152"/>
        <v>4.43</v>
      </c>
      <c r="R398">
        <f t="shared" ca="1" si="153"/>
        <v>1.4</v>
      </c>
      <c r="S398">
        <f t="shared" ca="1" si="154"/>
        <v>327</v>
      </c>
      <c r="T398">
        <f t="shared" ca="1" si="155"/>
        <v>18.559999999999999</v>
      </c>
      <c r="U398">
        <f t="shared" ca="1" si="156"/>
        <v>43.55</v>
      </c>
      <c r="V398">
        <f t="shared" ca="1" si="157"/>
        <v>8.8170000000000002</v>
      </c>
      <c r="W398">
        <f t="shared" ca="1" si="158"/>
        <v>7.0000000000000007E-2</v>
      </c>
      <c r="X398">
        <f t="shared" ca="1" si="159"/>
        <v>1.74</v>
      </c>
      <c r="Y398">
        <f t="shared" ca="1" si="160"/>
        <v>4.53</v>
      </c>
      <c r="Z398">
        <f t="shared" ca="1" si="161"/>
        <v>1.79</v>
      </c>
      <c r="AA398">
        <f t="shared" ca="1" si="162"/>
        <v>171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f t="shared" ca="1" si="163"/>
        <v>2.89</v>
      </c>
      <c r="AL398">
        <f t="shared" ca="1" si="164"/>
        <v>1.64</v>
      </c>
      <c r="AM398">
        <v>1</v>
      </c>
    </row>
    <row r="399" spans="1:39" x14ac:dyDescent="0.25">
      <c r="A399">
        <v>397</v>
      </c>
      <c r="B399" s="2">
        <v>0</v>
      </c>
      <c r="C399">
        <f t="shared" ca="1" si="150"/>
        <v>54</v>
      </c>
      <c r="D399">
        <v>1</v>
      </c>
      <c r="E399">
        <f t="shared" ca="1" si="151"/>
        <v>83</v>
      </c>
      <c r="F399">
        <v>0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f t="shared" ca="1" si="152"/>
        <v>4.33</v>
      </c>
      <c r="R399">
        <f t="shared" ca="1" si="153"/>
        <v>2.85</v>
      </c>
      <c r="S399">
        <f t="shared" ca="1" si="154"/>
        <v>365</v>
      </c>
      <c r="T399">
        <f t="shared" ca="1" si="155"/>
        <v>16.29</v>
      </c>
      <c r="U399">
        <f t="shared" ca="1" si="156"/>
        <v>45.35</v>
      </c>
      <c r="V399">
        <f t="shared" ca="1" si="157"/>
        <v>8.3710000000000004</v>
      </c>
      <c r="W399">
        <f t="shared" ca="1" si="158"/>
        <v>0.02</v>
      </c>
      <c r="X399">
        <f t="shared" ca="1" si="159"/>
        <v>1.85</v>
      </c>
      <c r="Y399">
        <f t="shared" ca="1" si="160"/>
        <v>3.63</v>
      </c>
      <c r="Z399">
        <f t="shared" ca="1" si="161"/>
        <v>2.11</v>
      </c>
      <c r="AA399">
        <f t="shared" ca="1" si="162"/>
        <v>213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f t="shared" ca="1" si="163"/>
        <v>2.96</v>
      </c>
      <c r="AL399">
        <f t="shared" ca="1" si="164"/>
        <v>1.67</v>
      </c>
      <c r="AM399">
        <v>1</v>
      </c>
    </row>
    <row r="400" spans="1:39" x14ac:dyDescent="0.25">
      <c r="A400">
        <v>398</v>
      </c>
      <c r="B400" s="2">
        <v>0</v>
      </c>
      <c r="C400">
        <f t="shared" ca="1" si="150"/>
        <v>62</v>
      </c>
      <c r="D400">
        <v>1</v>
      </c>
      <c r="E400">
        <f t="shared" ca="1" si="151"/>
        <v>79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f t="shared" ca="1" si="152"/>
        <v>5.31</v>
      </c>
      <c r="R400">
        <f t="shared" ca="1" si="153"/>
        <v>2.27</v>
      </c>
      <c r="S400">
        <f t="shared" ca="1" si="154"/>
        <v>383</v>
      </c>
      <c r="T400">
        <f t="shared" ca="1" si="155"/>
        <v>19.05</v>
      </c>
      <c r="U400">
        <f t="shared" ca="1" si="156"/>
        <v>42.07</v>
      </c>
      <c r="V400">
        <f t="shared" ca="1" si="157"/>
        <v>8.8070000000000004</v>
      </c>
      <c r="W400">
        <f t="shared" ca="1" si="158"/>
        <v>0.1</v>
      </c>
      <c r="X400">
        <f t="shared" ca="1" si="159"/>
        <v>1.57</v>
      </c>
      <c r="Y400">
        <f t="shared" ca="1" si="160"/>
        <v>5.89</v>
      </c>
      <c r="Z400">
        <f t="shared" ca="1" si="161"/>
        <v>1.83</v>
      </c>
      <c r="AA400">
        <f t="shared" ca="1" si="162"/>
        <v>183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f t="shared" ca="1" si="163"/>
        <v>2.61</v>
      </c>
      <c r="AL400">
        <f t="shared" ca="1" si="164"/>
        <v>2.14</v>
      </c>
      <c r="AM400">
        <v>1</v>
      </c>
    </row>
    <row r="401" spans="1:39" x14ac:dyDescent="0.25">
      <c r="A401">
        <v>399</v>
      </c>
      <c r="B401" s="2">
        <v>0</v>
      </c>
      <c r="C401">
        <f t="shared" ca="1" si="150"/>
        <v>50</v>
      </c>
      <c r="D401">
        <v>1</v>
      </c>
      <c r="E401">
        <f t="shared" ca="1" si="151"/>
        <v>80</v>
      </c>
      <c r="F401">
        <v>0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f t="shared" ca="1" si="152"/>
        <v>4.71</v>
      </c>
      <c r="R401">
        <f t="shared" ca="1" si="153"/>
        <v>2.2000000000000002</v>
      </c>
      <c r="S401">
        <f t="shared" ca="1" si="154"/>
        <v>394</v>
      </c>
      <c r="T401">
        <f t="shared" ca="1" si="155"/>
        <v>16.75</v>
      </c>
      <c r="U401">
        <f t="shared" ca="1" si="156"/>
        <v>43.17</v>
      </c>
      <c r="V401">
        <f t="shared" ca="1" si="157"/>
        <v>8.0960000000000001</v>
      </c>
      <c r="W401">
        <f t="shared" ca="1" si="158"/>
        <v>0.09</v>
      </c>
      <c r="X401">
        <f t="shared" ca="1" si="159"/>
        <v>1.29</v>
      </c>
      <c r="Y401">
        <f t="shared" ca="1" si="160"/>
        <v>4.07</v>
      </c>
      <c r="Z401">
        <f t="shared" ca="1" si="161"/>
        <v>2.44</v>
      </c>
      <c r="AA401">
        <f t="shared" ca="1" si="162"/>
        <v>209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f t="shared" ca="1" si="163"/>
        <v>2.61</v>
      </c>
      <c r="AL401">
        <f t="shared" ca="1" si="164"/>
        <v>1.35</v>
      </c>
      <c r="AM401">
        <v>1</v>
      </c>
    </row>
    <row r="402" spans="1:39" x14ac:dyDescent="0.25">
      <c r="A402">
        <v>400</v>
      </c>
      <c r="B402" s="2">
        <v>0</v>
      </c>
      <c r="C402">
        <f t="shared" ca="1" si="150"/>
        <v>70</v>
      </c>
      <c r="D402">
        <v>1</v>
      </c>
      <c r="E402">
        <f t="shared" ca="1" si="151"/>
        <v>72</v>
      </c>
      <c r="F402">
        <v>0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f t="shared" ca="1" si="152"/>
        <v>4.84</v>
      </c>
      <c r="R402">
        <f t="shared" ca="1" si="153"/>
        <v>1.31</v>
      </c>
      <c r="S402">
        <f t="shared" ca="1" si="154"/>
        <v>340</v>
      </c>
      <c r="T402">
        <f t="shared" ca="1" si="155"/>
        <v>15.37</v>
      </c>
      <c r="U402">
        <f t="shared" ca="1" si="156"/>
        <v>49.15</v>
      </c>
      <c r="V402">
        <f t="shared" ca="1" si="157"/>
        <v>8.0500000000000007</v>
      </c>
      <c r="W402">
        <f t="shared" ca="1" si="158"/>
        <v>0.05</v>
      </c>
      <c r="X402">
        <f t="shared" ca="1" si="159"/>
        <v>1.59</v>
      </c>
      <c r="Y402">
        <f t="shared" ca="1" si="160"/>
        <v>3.92</v>
      </c>
      <c r="Z402">
        <f t="shared" ca="1" si="161"/>
        <v>2.06</v>
      </c>
      <c r="AA402">
        <f t="shared" ca="1" si="162"/>
        <v>132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f t="shared" ca="1" si="163"/>
        <v>2.9</v>
      </c>
      <c r="AL402">
        <f t="shared" ca="1" si="164"/>
        <v>2.19</v>
      </c>
      <c r="AM402">
        <v>1</v>
      </c>
    </row>
    <row r="403" spans="1:39" x14ac:dyDescent="0.25">
      <c r="A403">
        <v>401</v>
      </c>
      <c r="B403" s="2">
        <v>0</v>
      </c>
      <c r="C403">
        <f t="shared" ca="1" si="150"/>
        <v>61</v>
      </c>
      <c r="D403">
        <v>1</v>
      </c>
      <c r="E403">
        <f t="shared" ca="1" si="151"/>
        <v>84</v>
      </c>
      <c r="F403">
        <v>0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f t="shared" ca="1" si="152"/>
        <v>5.28</v>
      </c>
      <c r="R403">
        <f t="shared" ca="1" si="153"/>
        <v>1.06</v>
      </c>
      <c r="S403">
        <f t="shared" ca="1" si="154"/>
        <v>352</v>
      </c>
      <c r="T403">
        <f t="shared" ca="1" si="155"/>
        <v>15.8</v>
      </c>
      <c r="U403">
        <f t="shared" ca="1" si="156"/>
        <v>46.77</v>
      </c>
      <c r="V403">
        <f t="shared" ca="1" si="157"/>
        <v>8.2100000000000009</v>
      </c>
      <c r="W403">
        <f t="shared" ca="1" si="158"/>
        <v>0.1</v>
      </c>
      <c r="X403">
        <f t="shared" ca="1" si="159"/>
        <v>1.43</v>
      </c>
      <c r="Y403">
        <f t="shared" ca="1" si="160"/>
        <v>5.93</v>
      </c>
      <c r="Z403">
        <f t="shared" ca="1" si="161"/>
        <v>1.62</v>
      </c>
      <c r="AA403">
        <f t="shared" ca="1" si="162"/>
        <v>144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f t="shared" ca="1" si="163"/>
        <v>3.13</v>
      </c>
      <c r="AL403">
        <f t="shared" ca="1" si="164"/>
        <v>1.61</v>
      </c>
      <c r="AM403">
        <v>1</v>
      </c>
    </row>
    <row r="404" spans="1:39" x14ac:dyDescent="0.25">
      <c r="A404">
        <v>402</v>
      </c>
      <c r="B404" s="2">
        <v>1</v>
      </c>
      <c r="C404">
        <f t="shared" ref="C404:C469" ca="1" si="165">RANDBETWEEN(45,60)</f>
        <v>52</v>
      </c>
      <c r="D404">
        <v>1</v>
      </c>
      <c r="E404">
        <f t="shared" ca="1" si="151"/>
        <v>79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f t="shared" ref="Q404:Q469" ca="1" si="166">RANDBETWEEN(300,450)/100</f>
        <v>3.51</v>
      </c>
      <c r="R404">
        <f t="shared" ref="R404:R469" ca="1" si="167">RANDBETWEEN(100,210)/100</f>
        <v>2.0699999999999998</v>
      </c>
      <c r="S404">
        <f t="shared" ref="S404:S469" ca="1" si="168">RANDBETWEEN(205, 305)</f>
        <v>265</v>
      </c>
      <c r="T404">
        <f t="shared" ref="T404:T469" ca="1" si="169">RANDBETWEEN(10000,16000)/1000</f>
        <v>13.69</v>
      </c>
      <c r="U404">
        <f t="shared" ref="U404:U469" ca="1" si="170">RANDBETWEEN(3200,4000)/100</f>
        <v>34.9</v>
      </c>
      <c r="V404">
        <f t="shared" ca="1" si="157"/>
        <v>8.8710000000000004</v>
      </c>
      <c r="W404">
        <f t="shared" ref="W404:W469" ca="1" si="171">RANDBETWEEN(100, 200)/1000</f>
        <v>0.11700000000000001</v>
      </c>
      <c r="X404">
        <f t="shared" ref="X404:X469" ca="1" si="172">RANDBETWEEN(400,550)/1000</f>
        <v>0.42499999999999999</v>
      </c>
      <c r="Y404">
        <f t="shared" ref="Y404:Y469" ca="1" si="173">RANDBETWEEN(150,300)/100</f>
        <v>2.77</v>
      </c>
      <c r="Z404">
        <f t="shared" ref="Z404:Z469" ca="1" si="174">RANDBETWEEN(10,125)/100</f>
        <v>0.88</v>
      </c>
      <c r="AA404">
        <f t="shared" ca="1" si="162"/>
        <v>220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f t="shared" ref="AK404:AK468" ca="1" si="175">RANDBETWEEN(100,250)/100</f>
        <v>1.5</v>
      </c>
      <c r="AL404">
        <f t="shared" ref="AL404:AL469" ca="1" si="176">RANDBETWEEN(200,350)/100</f>
        <v>3.39</v>
      </c>
      <c r="AM404">
        <v>1</v>
      </c>
    </row>
    <row r="405" spans="1:39" x14ac:dyDescent="0.25">
      <c r="A405">
        <v>403</v>
      </c>
      <c r="B405" s="2">
        <v>1</v>
      </c>
      <c r="C405">
        <f t="shared" ca="1" si="165"/>
        <v>54</v>
      </c>
      <c r="D405">
        <v>1</v>
      </c>
      <c r="E405">
        <f t="shared" ca="1" si="151"/>
        <v>85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f t="shared" ca="1" si="166"/>
        <v>3.92</v>
      </c>
      <c r="R405">
        <f t="shared" ca="1" si="167"/>
        <v>1.03</v>
      </c>
      <c r="S405">
        <f t="shared" ca="1" si="168"/>
        <v>246</v>
      </c>
      <c r="T405">
        <f t="shared" ca="1" si="169"/>
        <v>10.201000000000001</v>
      </c>
      <c r="U405">
        <f t="shared" ca="1" si="170"/>
        <v>33.82</v>
      </c>
      <c r="V405">
        <f t="shared" ca="1" si="157"/>
        <v>8.4559999999999995</v>
      </c>
      <c r="W405">
        <f t="shared" ca="1" si="171"/>
        <v>0.11799999999999999</v>
      </c>
      <c r="X405">
        <f t="shared" ca="1" si="172"/>
        <v>0.51</v>
      </c>
      <c r="Y405">
        <f t="shared" ca="1" si="173"/>
        <v>2.2000000000000002</v>
      </c>
      <c r="Z405">
        <f t="shared" ca="1" si="174"/>
        <v>0.99</v>
      </c>
      <c r="AA405">
        <f t="shared" ca="1" si="162"/>
        <v>171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f t="shared" ca="1" si="175"/>
        <v>2.11</v>
      </c>
      <c r="AL405">
        <f t="shared" ca="1" si="176"/>
        <v>2.5499999999999998</v>
      </c>
      <c r="AM405">
        <v>1</v>
      </c>
    </row>
    <row r="406" spans="1:39" x14ac:dyDescent="0.25">
      <c r="A406">
        <v>404</v>
      </c>
      <c r="B406" s="2">
        <v>1</v>
      </c>
      <c r="C406">
        <f t="shared" ca="1" si="165"/>
        <v>54</v>
      </c>
      <c r="D406">
        <v>1</v>
      </c>
      <c r="E406">
        <f t="shared" ca="1" si="151"/>
        <v>78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f t="shared" ca="1" si="166"/>
        <v>3.33</v>
      </c>
      <c r="R406">
        <f t="shared" ca="1" si="167"/>
        <v>1.1599999999999999</v>
      </c>
      <c r="S406">
        <f t="shared" ca="1" si="168"/>
        <v>211</v>
      </c>
      <c r="T406">
        <f t="shared" ca="1" si="169"/>
        <v>14.122</v>
      </c>
      <c r="U406">
        <f t="shared" ca="1" si="170"/>
        <v>35.770000000000003</v>
      </c>
      <c r="V406">
        <f t="shared" ca="1" si="157"/>
        <v>8.7629999999999999</v>
      </c>
      <c r="W406">
        <f t="shared" ca="1" si="171"/>
        <v>0.114</v>
      </c>
      <c r="X406">
        <f t="shared" ca="1" si="172"/>
        <v>0.55000000000000004</v>
      </c>
      <c r="Y406">
        <f t="shared" ca="1" si="173"/>
        <v>2.81</v>
      </c>
      <c r="Z406">
        <f t="shared" ca="1" si="174"/>
        <v>0.94</v>
      </c>
      <c r="AA406">
        <f t="shared" ca="1" si="162"/>
        <v>208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f t="shared" ca="1" si="175"/>
        <v>1.2</v>
      </c>
      <c r="AL406">
        <f t="shared" ca="1" si="176"/>
        <v>2.79</v>
      </c>
      <c r="AM406">
        <v>1</v>
      </c>
    </row>
    <row r="407" spans="1:39" x14ac:dyDescent="0.25">
      <c r="A407">
        <v>405</v>
      </c>
      <c r="B407" s="2">
        <v>1</v>
      </c>
      <c r="C407">
        <f t="shared" ca="1" si="165"/>
        <v>47</v>
      </c>
      <c r="D407">
        <v>1</v>
      </c>
      <c r="E407">
        <f t="shared" ca="1" si="151"/>
        <v>79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f t="shared" ca="1" si="166"/>
        <v>3.46</v>
      </c>
      <c r="R407">
        <f t="shared" ca="1" si="167"/>
        <v>1.07</v>
      </c>
      <c r="S407">
        <f t="shared" ca="1" si="168"/>
        <v>275</v>
      </c>
      <c r="T407">
        <f t="shared" ca="1" si="169"/>
        <v>10.664</v>
      </c>
      <c r="U407">
        <f t="shared" ca="1" si="170"/>
        <v>37.17</v>
      </c>
      <c r="V407">
        <f t="shared" ca="1" si="157"/>
        <v>8.9009999999999998</v>
      </c>
      <c r="W407">
        <f t="shared" ca="1" si="171"/>
        <v>0.17899999999999999</v>
      </c>
      <c r="X407">
        <f t="shared" ca="1" si="172"/>
        <v>0.41</v>
      </c>
      <c r="Y407">
        <f t="shared" ca="1" si="173"/>
        <v>2.21</v>
      </c>
      <c r="Z407">
        <f t="shared" ca="1" si="174"/>
        <v>1.0900000000000001</v>
      </c>
      <c r="AA407">
        <f t="shared" ca="1" si="162"/>
        <v>139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f t="shared" ca="1" si="175"/>
        <v>2.09</v>
      </c>
      <c r="AL407">
        <f t="shared" ca="1" si="176"/>
        <v>3.13</v>
      </c>
      <c r="AM407">
        <v>1</v>
      </c>
    </row>
    <row r="408" spans="1:39" x14ac:dyDescent="0.25">
      <c r="A408">
        <v>406</v>
      </c>
      <c r="B408" s="2">
        <v>1</v>
      </c>
      <c r="C408">
        <f t="shared" ca="1" si="165"/>
        <v>55</v>
      </c>
      <c r="D408">
        <v>1</v>
      </c>
      <c r="E408">
        <f t="shared" ca="1" si="151"/>
        <v>72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f t="shared" ca="1" si="166"/>
        <v>4.3099999999999996</v>
      </c>
      <c r="R408">
        <f t="shared" ca="1" si="167"/>
        <v>1.59</v>
      </c>
      <c r="S408">
        <f t="shared" ca="1" si="168"/>
        <v>218</v>
      </c>
      <c r="T408">
        <f t="shared" ca="1" si="169"/>
        <v>13.113</v>
      </c>
      <c r="U408">
        <f t="shared" ca="1" si="170"/>
        <v>35.26</v>
      </c>
      <c r="V408">
        <f t="shared" ca="1" si="157"/>
        <v>8.5299999999999994</v>
      </c>
      <c r="W408">
        <f t="shared" ca="1" si="171"/>
        <v>0.122</v>
      </c>
      <c r="X408">
        <f t="shared" ca="1" si="172"/>
        <v>0.45700000000000002</v>
      </c>
      <c r="Y408">
        <f t="shared" ca="1" si="173"/>
        <v>2.13</v>
      </c>
      <c r="Z408">
        <f t="shared" ca="1" si="174"/>
        <v>0.63</v>
      </c>
      <c r="AA408">
        <f t="shared" ca="1" si="162"/>
        <v>193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f t="shared" ca="1" si="175"/>
        <v>1.1599999999999999</v>
      </c>
      <c r="AL408">
        <f t="shared" ca="1" si="176"/>
        <v>2.56</v>
      </c>
      <c r="AM408">
        <v>1</v>
      </c>
    </row>
    <row r="409" spans="1:39" x14ac:dyDescent="0.25">
      <c r="A409">
        <v>407</v>
      </c>
      <c r="B409">
        <v>1</v>
      </c>
      <c r="C409">
        <v>3</v>
      </c>
      <c r="D409">
        <v>0</v>
      </c>
      <c r="E409">
        <v>94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5.0599999999999996</v>
      </c>
      <c r="R409">
        <v>3.03</v>
      </c>
      <c r="S409">
        <v>381</v>
      </c>
      <c r="T409">
        <v>17.606999999999999</v>
      </c>
      <c r="U409">
        <v>92</v>
      </c>
      <c r="V409">
        <v>20.7</v>
      </c>
      <c r="W409">
        <v>7.9600000000000004E-2</v>
      </c>
      <c r="X409">
        <v>0.66069999999999995</v>
      </c>
      <c r="Y409">
        <v>6.3121999999999998</v>
      </c>
      <c r="Z409">
        <v>2.7650000000000001</v>
      </c>
      <c r="AA409">
        <v>237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1.53</v>
      </c>
      <c r="AL409">
        <v>0.55000000000000004</v>
      </c>
      <c r="AM409">
        <v>0</v>
      </c>
    </row>
    <row r="410" spans="1:39" x14ac:dyDescent="0.25">
      <c r="A410">
        <v>408</v>
      </c>
      <c r="B410">
        <v>1</v>
      </c>
      <c r="C410">
        <f ca="1">RANDBETWEEN(1,25)</f>
        <v>16</v>
      </c>
      <c r="D410">
        <v>0</v>
      </c>
      <c r="E410">
        <f ca="1">RANDBETWEEN(80,120)</f>
        <v>82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f ca="1">RANDBETWEEN(450,625)/100</f>
        <v>5.6</v>
      </c>
      <c r="R410">
        <f ca="1">RANDBETWEEN(250,425)/100</f>
        <v>4.03</v>
      </c>
      <c r="S410">
        <f ca="1">RANDBETWEEN(300,400)</f>
        <v>396</v>
      </c>
      <c r="T410">
        <f ca="1">RANDBETWEEN(1550,2625)/100</f>
        <v>16.32</v>
      </c>
      <c r="U410">
        <f ca="1">RANDBETWEEN(50,110)</f>
        <v>62</v>
      </c>
      <c r="V410">
        <f ca="1">RANDBETWEEN(2050,2425)/100</f>
        <v>23.87</v>
      </c>
      <c r="W410">
        <f ca="1">RANDBETWEEN(5050,8625)/100000</f>
        <v>5.3039999999999997E-2</v>
      </c>
      <c r="X410">
        <f ca="1">RANDBETWEEN(5050,7625)/10000</f>
        <v>0.61019999999999996</v>
      </c>
      <c r="Y410">
        <f ca="1">RANDBETWEEN(5050,7625)/1000</f>
        <v>6.6050000000000004</v>
      </c>
      <c r="Z410">
        <f ca="1">RANDBETWEEN(1550,3625)/1000</f>
        <v>3.2109999999999999</v>
      </c>
      <c r="AA410">
        <f ca="1">RANDBETWEEN(205,262)</f>
        <v>255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f ca="1">RANDBETWEEN(1050,2025)/1000</f>
        <v>1.2829999999999999</v>
      </c>
      <c r="AL410">
        <f ca="1">RANDBETWEEN(20,95)/100</f>
        <v>0.31</v>
      </c>
      <c r="AM410">
        <v>0</v>
      </c>
    </row>
    <row r="411" spans="1:39" x14ac:dyDescent="0.25">
      <c r="A411">
        <v>409</v>
      </c>
      <c r="B411">
        <v>1</v>
      </c>
      <c r="C411">
        <f t="shared" ref="C411:C443" ca="1" si="177">RANDBETWEEN(1,25)</f>
        <v>16</v>
      </c>
      <c r="D411">
        <v>0</v>
      </c>
      <c r="E411">
        <f t="shared" ref="E411:E443" ca="1" si="178">RANDBETWEEN(80,120)</f>
        <v>110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f t="shared" ref="Q411:Q443" ca="1" si="179">RANDBETWEEN(450,625)/100</f>
        <v>5.05</v>
      </c>
      <c r="R411">
        <f t="shared" ref="R411:R443" ca="1" si="180">RANDBETWEEN(250,425)/100</f>
        <v>3.62</v>
      </c>
      <c r="S411">
        <f t="shared" ref="S411:S443" ca="1" si="181">RANDBETWEEN(300,400)</f>
        <v>346</v>
      </c>
      <c r="T411">
        <f t="shared" ref="T411:T443" ca="1" si="182">RANDBETWEEN(1550,2625)/100</f>
        <v>24.2</v>
      </c>
      <c r="U411">
        <f t="shared" ref="U411:U443" ca="1" si="183">RANDBETWEEN(50,110)</f>
        <v>53</v>
      </c>
      <c r="V411">
        <f t="shared" ref="V411:V443" ca="1" si="184">RANDBETWEEN(2050,2425)/100</f>
        <v>23.95</v>
      </c>
      <c r="W411">
        <f t="shared" ref="W411:W443" ca="1" si="185">RANDBETWEEN(5050,8625)/100000</f>
        <v>8.5790000000000005E-2</v>
      </c>
      <c r="X411">
        <f t="shared" ref="X411:X443" ca="1" si="186">RANDBETWEEN(5050,7625)/10000</f>
        <v>0.56899999999999995</v>
      </c>
      <c r="Y411">
        <f t="shared" ref="Y411:Y443" ca="1" si="187">RANDBETWEEN(5050,7625)/1000</f>
        <v>5.05</v>
      </c>
      <c r="Z411">
        <f t="shared" ref="Z411:Z443" ca="1" si="188">RANDBETWEEN(1550,3625)/1000</f>
        <v>2.7879999999999998</v>
      </c>
      <c r="AA411">
        <f t="shared" ref="AA411:AA443" ca="1" si="189">RANDBETWEEN(205,262)</f>
        <v>250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f t="shared" ref="AK411:AK443" ca="1" si="190">RANDBETWEEN(1050,2025)/1000</f>
        <v>1.0609999999999999</v>
      </c>
      <c r="AL411">
        <f t="shared" ref="AL411:AL443" ca="1" si="191">RANDBETWEEN(20,95)/100</f>
        <v>0.79</v>
      </c>
      <c r="AM411">
        <v>0</v>
      </c>
    </row>
    <row r="412" spans="1:39" x14ac:dyDescent="0.25">
      <c r="A412">
        <v>410</v>
      </c>
      <c r="B412">
        <v>1</v>
      </c>
      <c r="C412">
        <f t="shared" ca="1" si="177"/>
        <v>14</v>
      </c>
      <c r="D412">
        <v>0</v>
      </c>
      <c r="E412">
        <f t="shared" ca="1" si="178"/>
        <v>104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f t="shared" ca="1" si="179"/>
        <v>5.31</v>
      </c>
      <c r="R412">
        <f t="shared" ca="1" si="180"/>
        <v>4.17</v>
      </c>
      <c r="S412">
        <f t="shared" ca="1" si="181"/>
        <v>389</v>
      </c>
      <c r="T412">
        <f t="shared" ca="1" si="182"/>
        <v>25.23</v>
      </c>
      <c r="U412">
        <f t="shared" ca="1" si="183"/>
        <v>87</v>
      </c>
      <c r="V412">
        <f t="shared" ca="1" si="184"/>
        <v>24.2</v>
      </c>
      <c r="W412">
        <f t="shared" ca="1" si="185"/>
        <v>5.577E-2</v>
      </c>
      <c r="X412">
        <f t="shared" ca="1" si="186"/>
        <v>0.62</v>
      </c>
      <c r="Y412">
        <f t="shared" ca="1" si="187"/>
        <v>5.1710000000000003</v>
      </c>
      <c r="Z412">
        <f t="shared" ca="1" si="188"/>
        <v>2.5510000000000002</v>
      </c>
      <c r="AA412">
        <f t="shared" ca="1" si="189"/>
        <v>247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f t="shared" ca="1" si="190"/>
        <v>1.69</v>
      </c>
      <c r="AL412">
        <f t="shared" ca="1" si="191"/>
        <v>0.77</v>
      </c>
      <c r="AM412">
        <v>0</v>
      </c>
    </row>
    <row r="413" spans="1:39" x14ac:dyDescent="0.25">
      <c r="A413">
        <v>411</v>
      </c>
      <c r="B413">
        <v>1</v>
      </c>
      <c r="C413">
        <f t="shared" ca="1" si="177"/>
        <v>23</v>
      </c>
      <c r="D413">
        <v>0</v>
      </c>
      <c r="E413">
        <f t="shared" ca="1" si="178"/>
        <v>85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f t="shared" ca="1" si="179"/>
        <v>5.25</v>
      </c>
      <c r="R413">
        <f t="shared" ca="1" si="180"/>
        <v>3.15</v>
      </c>
      <c r="S413">
        <f t="shared" ca="1" si="181"/>
        <v>313</v>
      </c>
      <c r="T413">
        <f t="shared" ca="1" si="182"/>
        <v>16.37</v>
      </c>
      <c r="U413">
        <f t="shared" ca="1" si="183"/>
        <v>66</v>
      </c>
      <c r="V413">
        <f t="shared" ca="1" si="184"/>
        <v>24</v>
      </c>
      <c r="W413">
        <f t="shared" ca="1" si="185"/>
        <v>6.9559999999999997E-2</v>
      </c>
      <c r="X413">
        <f t="shared" ca="1" si="186"/>
        <v>0.59119999999999995</v>
      </c>
      <c r="Y413">
        <f t="shared" ca="1" si="187"/>
        <v>5.0640000000000001</v>
      </c>
      <c r="Z413">
        <f t="shared" ca="1" si="188"/>
        <v>3.173</v>
      </c>
      <c r="AA413">
        <f t="shared" ca="1" si="189"/>
        <v>239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f t="shared" ca="1" si="190"/>
        <v>1.37</v>
      </c>
      <c r="AL413">
        <f t="shared" ca="1" si="191"/>
        <v>0.2</v>
      </c>
      <c r="AM413">
        <v>0</v>
      </c>
    </row>
    <row r="414" spans="1:39" x14ac:dyDescent="0.25">
      <c r="A414">
        <v>412</v>
      </c>
      <c r="B414">
        <v>1</v>
      </c>
      <c r="C414">
        <f t="shared" ca="1" si="177"/>
        <v>2</v>
      </c>
      <c r="D414">
        <v>0</v>
      </c>
      <c r="E414">
        <f t="shared" ca="1" si="178"/>
        <v>80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f t="shared" ca="1" si="179"/>
        <v>5.68</v>
      </c>
      <c r="R414">
        <f t="shared" ca="1" si="180"/>
        <v>3.29</v>
      </c>
      <c r="S414">
        <f t="shared" ca="1" si="181"/>
        <v>329</v>
      </c>
      <c r="T414">
        <f t="shared" ca="1" si="182"/>
        <v>18.850000000000001</v>
      </c>
      <c r="U414">
        <f t="shared" ca="1" si="183"/>
        <v>52</v>
      </c>
      <c r="V414">
        <f t="shared" ca="1" si="184"/>
        <v>24.1</v>
      </c>
      <c r="W414">
        <f t="shared" ca="1" si="185"/>
        <v>5.4300000000000001E-2</v>
      </c>
      <c r="X414">
        <f t="shared" ca="1" si="186"/>
        <v>0.64539999999999997</v>
      </c>
      <c r="Y414">
        <f t="shared" ca="1" si="187"/>
        <v>5.431</v>
      </c>
      <c r="Z414">
        <f t="shared" ca="1" si="188"/>
        <v>2.895</v>
      </c>
      <c r="AA414">
        <f t="shared" ca="1" si="189"/>
        <v>215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f t="shared" ca="1" si="190"/>
        <v>1.671</v>
      </c>
      <c r="AL414">
        <f t="shared" ca="1" si="191"/>
        <v>0.28000000000000003</v>
      </c>
      <c r="AM414">
        <v>0</v>
      </c>
    </row>
    <row r="415" spans="1:39" x14ac:dyDescent="0.25">
      <c r="A415">
        <v>413</v>
      </c>
      <c r="B415">
        <v>1</v>
      </c>
      <c r="C415">
        <f t="shared" ca="1" si="177"/>
        <v>16</v>
      </c>
      <c r="D415">
        <v>0</v>
      </c>
      <c r="E415">
        <f t="shared" ca="1" si="178"/>
        <v>119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f t="shared" ca="1" si="179"/>
        <v>6.2</v>
      </c>
      <c r="R415">
        <f t="shared" ca="1" si="180"/>
        <v>2.89</v>
      </c>
      <c r="S415">
        <f t="shared" ca="1" si="181"/>
        <v>362</v>
      </c>
      <c r="T415">
        <f t="shared" ca="1" si="182"/>
        <v>18.66</v>
      </c>
      <c r="U415">
        <f t="shared" ca="1" si="183"/>
        <v>109</v>
      </c>
      <c r="V415">
        <f t="shared" ca="1" si="184"/>
        <v>21.09</v>
      </c>
      <c r="W415">
        <f t="shared" ca="1" si="185"/>
        <v>8.3900000000000002E-2</v>
      </c>
      <c r="X415">
        <f t="shared" ca="1" si="186"/>
        <v>0.57189999999999996</v>
      </c>
      <c r="Y415">
        <f t="shared" ca="1" si="187"/>
        <v>6.5279999999999996</v>
      </c>
      <c r="Z415">
        <f t="shared" ca="1" si="188"/>
        <v>2.7269999999999999</v>
      </c>
      <c r="AA415">
        <f t="shared" ca="1" si="189"/>
        <v>262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f t="shared" ca="1" si="190"/>
        <v>1.958</v>
      </c>
      <c r="AL415">
        <f t="shared" ca="1" si="191"/>
        <v>0.36</v>
      </c>
      <c r="AM415">
        <v>0</v>
      </c>
    </row>
    <row r="416" spans="1:39" x14ac:dyDescent="0.25">
      <c r="A416">
        <v>414</v>
      </c>
      <c r="B416">
        <v>1</v>
      </c>
      <c r="C416">
        <f t="shared" ca="1" si="177"/>
        <v>5</v>
      </c>
      <c r="D416">
        <v>0</v>
      </c>
      <c r="E416">
        <f t="shared" ca="1" si="178"/>
        <v>93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f t="shared" ca="1" si="179"/>
        <v>4.8099999999999996</v>
      </c>
      <c r="R416">
        <f t="shared" ca="1" si="180"/>
        <v>3.79</v>
      </c>
      <c r="S416">
        <f t="shared" ca="1" si="181"/>
        <v>313</v>
      </c>
      <c r="T416">
        <f t="shared" ca="1" si="182"/>
        <v>18.989999999999998</v>
      </c>
      <c r="U416">
        <f t="shared" ca="1" si="183"/>
        <v>88</v>
      </c>
      <c r="V416">
        <f t="shared" ca="1" si="184"/>
        <v>21.41</v>
      </c>
      <c r="W416">
        <f t="shared" ca="1" si="185"/>
        <v>6.0819999999999999E-2</v>
      </c>
      <c r="X416">
        <f t="shared" ca="1" si="186"/>
        <v>0.75609999999999999</v>
      </c>
      <c r="Y416">
        <f t="shared" ca="1" si="187"/>
        <v>6.6239999999999997</v>
      </c>
      <c r="Z416">
        <f t="shared" ca="1" si="188"/>
        <v>1.6839999999999999</v>
      </c>
      <c r="AA416">
        <f t="shared" ca="1" si="189"/>
        <v>262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f t="shared" ca="1" si="190"/>
        <v>1.119</v>
      </c>
      <c r="AL416">
        <f t="shared" ca="1" si="191"/>
        <v>0.5</v>
      </c>
      <c r="AM416">
        <v>0</v>
      </c>
    </row>
    <row r="417" spans="1:39" x14ac:dyDescent="0.25">
      <c r="A417">
        <v>415</v>
      </c>
      <c r="B417">
        <v>1</v>
      </c>
      <c r="C417">
        <f t="shared" ca="1" si="177"/>
        <v>14</v>
      </c>
      <c r="D417">
        <v>0</v>
      </c>
      <c r="E417">
        <f t="shared" ca="1" si="178"/>
        <v>92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f t="shared" ca="1" si="179"/>
        <v>5.42</v>
      </c>
      <c r="R417">
        <f t="shared" ca="1" si="180"/>
        <v>3.14</v>
      </c>
      <c r="S417">
        <f t="shared" ca="1" si="181"/>
        <v>309</v>
      </c>
      <c r="T417">
        <f t="shared" ca="1" si="182"/>
        <v>25.96</v>
      </c>
      <c r="U417">
        <f t="shared" ca="1" si="183"/>
        <v>94</v>
      </c>
      <c r="V417">
        <f t="shared" ca="1" si="184"/>
        <v>22.83</v>
      </c>
      <c r="W417">
        <f t="shared" ca="1" si="185"/>
        <v>6.2E-2</v>
      </c>
      <c r="X417">
        <f t="shared" ca="1" si="186"/>
        <v>0.59099999999999997</v>
      </c>
      <c r="Y417">
        <f t="shared" ca="1" si="187"/>
        <v>7.1980000000000004</v>
      </c>
      <c r="Z417">
        <f t="shared" ca="1" si="188"/>
        <v>1.5609999999999999</v>
      </c>
      <c r="AA417">
        <f t="shared" ca="1" si="189"/>
        <v>228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f t="shared" ca="1" si="190"/>
        <v>1.9690000000000001</v>
      </c>
      <c r="AL417">
        <f t="shared" ca="1" si="191"/>
        <v>0.41</v>
      </c>
      <c r="AM417">
        <v>0</v>
      </c>
    </row>
    <row r="418" spans="1:39" x14ac:dyDescent="0.25">
      <c r="A418">
        <v>416</v>
      </c>
      <c r="B418">
        <v>1</v>
      </c>
      <c r="C418">
        <f t="shared" ca="1" si="177"/>
        <v>8</v>
      </c>
      <c r="D418">
        <v>0</v>
      </c>
      <c r="E418">
        <f t="shared" ca="1" si="178"/>
        <v>94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f t="shared" ca="1" si="179"/>
        <v>5.78</v>
      </c>
      <c r="R418">
        <f t="shared" ca="1" si="180"/>
        <v>2.99</v>
      </c>
      <c r="S418">
        <f t="shared" ca="1" si="181"/>
        <v>377</v>
      </c>
      <c r="T418">
        <f t="shared" ca="1" si="182"/>
        <v>21.72</v>
      </c>
      <c r="U418">
        <f t="shared" ca="1" si="183"/>
        <v>107</v>
      </c>
      <c r="V418">
        <f t="shared" ca="1" si="184"/>
        <v>22.67</v>
      </c>
      <c r="W418">
        <f t="shared" ca="1" si="185"/>
        <v>6.7479999999999998E-2</v>
      </c>
      <c r="X418">
        <f t="shared" ca="1" si="186"/>
        <v>0.71930000000000005</v>
      </c>
      <c r="Y418">
        <f t="shared" ca="1" si="187"/>
        <v>6.1689999999999996</v>
      </c>
      <c r="Z418">
        <f t="shared" ca="1" si="188"/>
        <v>3.1859999999999999</v>
      </c>
      <c r="AA418">
        <f t="shared" ca="1" si="189"/>
        <v>250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f t="shared" ca="1" si="190"/>
        <v>1.7190000000000001</v>
      </c>
      <c r="AL418">
        <f t="shared" ca="1" si="191"/>
        <v>0.74</v>
      </c>
      <c r="AM418">
        <v>0</v>
      </c>
    </row>
    <row r="419" spans="1:39" x14ac:dyDescent="0.25">
      <c r="A419">
        <v>417</v>
      </c>
      <c r="B419">
        <v>1</v>
      </c>
      <c r="C419">
        <f t="shared" ca="1" si="177"/>
        <v>25</v>
      </c>
      <c r="D419">
        <v>0</v>
      </c>
      <c r="E419">
        <f t="shared" ca="1" si="178"/>
        <v>104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f t="shared" ca="1" si="179"/>
        <v>5.01</v>
      </c>
      <c r="R419">
        <f t="shared" ca="1" si="180"/>
        <v>3.31</v>
      </c>
      <c r="S419">
        <f t="shared" ca="1" si="181"/>
        <v>373</v>
      </c>
      <c r="T419">
        <f t="shared" ca="1" si="182"/>
        <v>23.91</v>
      </c>
      <c r="U419">
        <f t="shared" ca="1" si="183"/>
        <v>58</v>
      </c>
      <c r="V419">
        <f t="shared" ca="1" si="184"/>
        <v>21.91</v>
      </c>
      <c r="W419">
        <f t="shared" ca="1" si="185"/>
        <v>7.2050000000000003E-2</v>
      </c>
      <c r="X419">
        <f t="shared" ca="1" si="186"/>
        <v>0.61529999999999996</v>
      </c>
      <c r="Y419">
        <f t="shared" ca="1" si="187"/>
        <v>6.5350000000000001</v>
      </c>
      <c r="Z419">
        <f t="shared" ca="1" si="188"/>
        <v>2.8730000000000002</v>
      </c>
      <c r="AA419">
        <f t="shared" ca="1" si="189"/>
        <v>262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f t="shared" ca="1" si="190"/>
        <v>1.9159999999999999</v>
      </c>
      <c r="AL419">
        <f t="shared" ca="1" si="191"/>
        <v>0.28000000000000003</v>
      </c>
      <c r="AM419">
        <v>0</v>
      </c>
    </row>
    <row r="420" spans="1:39" x14ac:dyDescent="0.25">
      <c r="A420">
        <v>418</v>
      </c>
      <c r="B420">
        <v>1</v>
      </c>
      <c r="C420">
        <f t="shared" ca="1" si="177"/>
        <v>19</v>
      </c>
      <c r="D420">
        <v>0</v>
      </c>
      <c r="E420">
        <f t="shared" ca="1" si="178"/>
        <v>99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f t="shared" ca="1" si="179"/>
        <v>5.62</v>
      </c>
      <c r="R420">
        <f t="shared" ca="1" si="180"/>
        <v>3.64</v>
      </c>
      <c r="S420">
        <f t="shared" ca="1" si="181"/>
        <v>322</v>
      </c>
      <c r="T420">
        <f t="shared" ca="1" si="182"/>
        <v>25.06</v>
      </c>
      <c r="U420">
        <f t="shared" ca="1" si="183"/>
        <v>105</v>
      </c>
      <c r="V420">
        <f t="shared" ca="1" si="184"/>
        <v>22.15</v>
      </c>
      <c r="W420">
        <f t="shared" ca="1" si="185"/>
        <v>6.1420000000000002E-2</v>
      </c>
      <c r="X420">
        <f t="shared" ca="1" si="186"/>
        <v>0.57010000000000005</v>
      </c>
      <c r="Y420">
        <f t="shared" ca="1" si="187"/>
        <v>5.6769999999999996</v>
      </c>
      <c r="Z420">
        <f t="shared" ca="1" si="188"/>
        <v>2.5939999999999999</v>
      </c>
      <c r="AA420">
        <f t="shared" ca="1" si="189"/>
        <v>212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f t="shared" ca="1" si="190"/>
        <v>1.109</v>
      </c>
      <c r="AL420">
        <f t="shared" ca="1" si="191"/>
        <v>0.22</v>
      </c>
      <c r="AM420">
        <v>0</v>
      </c>
    </row>
    <row r="421" spans="1:39" x14ac:dyDescent="0.25">
      <c r="A421">
        <v>419</v>
      </c>
      <c r="B421">
        <v>1</v>
      </c>
      <c r="C421">
        <f t="shared" ca="1" si="177"/>
        <v>8</v>
      </c>
      <c r="D421">
        <v>0</v>
      </c>
      <c r="E421">
        <f t="shared" ca="1" si="178"/>
        <v>108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f t="shared" ca="1" si="179"/>
        <v>6.08</v>
      </c>
      <c r="R421">
        <f t="shared" ca="1" si="180"/>
        <v>3.1</v>
      </c>
      <c r="S421">
        <f t="shared" ca="1" si="181"/>
        <v>331</v>
      </c>
      <c r="T421">
        <f t="shared" ca="1" si="182"/>
        <v>19.34</v>
      </c>
      <c r="U421">
        <f t="shared" ca="1" si="183"/>
        <v>68</v>
      </c>
      <c r="V421">
        <f t="shared" ca="1" si="184"/>
        <v>24.17</v>
      </c>
      <c r="W421">
        <f t="shared" ca="1" si="185"/>
        <v>7.671E-2</v>
      </c>
      <c r="X421">
        <f t="shared" ca="1" si="186"/>
        <v>0.7177</v>
      </c>
      <c r="Y421">
        <f t="shared" ca="1" si="187"/>
        <v>7.266</v>
      </c>
      <c r="Z421">
        <f t="shared" ca="1" si="188"/>
        <v>1.8480000000000001</v>
      </c>
      <c r="AA421">
        <f t="shared" ca="1" si="189"/>
        <v>256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f t="shared" ca="1" si="190"/>
        <v>1.3049999999999999</v>
      </c>
      <c r="AL421">
        <f t="shared" ca="1" si="191"/>
        <v>0.65</v>
      </c>
      <c r="AM421">
        <v>0</v>
      </c>
    </row>
    <row r="422" spans="1:39" x14ac:dyDescent="0.25">
      <c r="A422">
        <v>420</v>
      </c>
      <c r="B422">
        <v>1</v>
      </c>
      <c r="C422">
        <f t="shared" ca="1" si="177"/>
        <v>22</v>
      </c>
      <c r="D422">
        <v>0</v>
      </c>
      <c r="E422">
        <f t="shared" ca="1" si="178"/>
        <v>110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f t="shared" ca="1" si="179"/>
        <v>4.6100000000000003</v>
      </c>
      <c r="R422">
        <f t="shared" ca="1" si="180"/>
        <v>2.78</v>
      </c>
      <c r="S422">
        <f t="shared" ca="1" si="181"/>
        <v>393</v>
      </c>
      <c r="T422">
        <f t="shared" ca="1" si="182"/>
        <v>21.06</v>
      </c>
      <c r="U422">
        <f t="shared" ca="1" si="183"/>
        <v>89</v>
      </c>
      <c r="V422">
        <f t="shared" ca="1" si="184"/>
        <v>23.12</v>
      </c>
      <c r="W422">
        <f t="shared" ca="1" si="185"/>
        <v>5.8409999999999997E-2</v>
      </c>
      <c r="X422">
        <f t="shared" ca="1" si="186"/>
        <v>0.63139999999999996</v>
      </c>
      <c r="Y422">
        <f t="shared" ca="1" si="187"/>
        <v>5.8380000000000001</v>
      </c>
      <c r="Z422">
        <f t="shared" ca="1" si="188"/>
        <v>2.181</v>
      </c>
      <c r="AA422">
        <f t="shared" ca="1" si="189"/>
        <v>207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f t="shared" ca="1" si="190"/>
        <v>1.758</v>
      </c>
      <c r="AL422">
        <f t="shared" ca="1" si="191"/>
        <v>0.73</v>
      </c>
      <c r="AM422">
        <v>0</v>
      </c>
    </row>
    <row r="423" spans="1:39" x14ac:dyDescent="0.25">
      <c r="A423">
        <v>421</v>
      </c>
      <c r="B423">
        <v>1</v>
      </c>
      <c r="C423">
        <f t="shared" ca="1" si="177"/>
        <v>5</v>
      </c>
      <c r="D423">
        <v>0</v>
      </c>
      <c r="E423">
        <f t="shared" ca="1" si="178"/>
        <v>90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f t="shared" ca="1" si="179"/>
        <v>4.58</v>
      </c>
      <c r="R423">
        <f t="shared" ca="1" si="180"/>
        <v>3.81</v>
      </c>
      <c r="S423">
        <f t="shared" ca="1" si="181"/>
        <v>359</v>
      </c>
      <c r="T423">
        <f t="shared" ca="1" si="182"/>
        <v>20.83</v>
      </c>
      <c r="U423">
        <f t="shared" ca="1" si="183"/>
        <v>82</v>
      </c>
      <c r="V423">
        <f t="shared" ca="1" si="184"/>
        <v>20.85</v>
      </c>
      <c r="W423">
        <f t="shared" ca="1" si="185"/>
        <v>6.9159999999999999E-2</v>
      </c>
      <c r="X423">
        <f t="shared" ca="1" si="186"/>
        <v>0.74950000000000006</v>
      </c>
      <c r="Y423">
        <f t="shared" ca="1" si="187"/>
        <v>5.2380000000000004</v>
      </c>
      <c r="Z423">
        <f t="shared" ca="1" si="188"/>
        <v>2.089</v>
      </c>
      <c r="AA423">
        <f t="shared" ca="1" si="189"/>
        <v>210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f t="shared" ca="1" si="190"/>
        <v>1.0840000000000001</v>
      </c>
      <c r="AL423">
        <f t="shared" ca="1" si="191"/>
        <v>0.93</v>
      </c>
      <c r="AM423">
        <v>0</v>
      </c>
    </row>
    <row r="424" spans="1:39" x14ac:dyDescent="0.25">
      <c r="A424">
        <v>422</v>
      </c>
      <c r="B424">
        <v>1</v>
      </c>
      <c r="C424">
        <f t="shared" ca="1" si="177"/>
        <v>12</v>
      </c>
      <c r="D424">
        <v>0</v>
      </c>
      <c r="E424">
        <f t="shared" ca="1" si="178"/>
        <v>95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f t="shared" ca="1" si="179"/>
        <v>4.5599999999999996</v>
      </c>
      <c r="R424">
        <f t="shared" ca="1" si="180"/>
        <v>3.39</v>
      </c>
      <c r="S424">
        <f t="shared" ca="1" si="181"/>
        <v>393</v>
      </c>
      <c r="T424">
        <f t="shared" ca="1" si="182"/>
        <v>17.14</v>
      </c>
      <c r="U424">
        <f t="shared" ca="1" si="183"/>
        <v>58</v>
      </c>
      <c r="V424">
        <f t="shared" ca="1" si="184"/>
        <v>24.24</v>
      </c>
      <c r="W424">
        <f t="shared" ca="1" si="185"/>
        <v>6.7760000000000001E-2</v>
      </c>
      <c r="X424">
        <f t="shared" ca="1" si="186"/>
        <v>0.67249999999999999</v>
      </c>
      <c r="Y424">
        <f t="shared" ca="1" si="187"/>
        <v>6.7450000000000001</v>
      </c>
      <c r="Z424">
        <f t="shared" ca="1" si="188"/>
        <v>1.804</v>
      </c>
      <c r="AA424">
        <f t="shared" ca="1" si="189"/>
        <v>238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f t="shared" ca="1" si="190"/>
        <v>1.36</v>
      </c>
      <c r="AL424">
        <f t="shared" ca="1" si="191"/>
        <v>0.66</v>
      </c>
      <c r="AM424">
        <v>0</v>
      </c>
    </row>
    <row r="425" spans="1:39" x14ac:dyDescent="0.25">
      <c r="A425">
        <v>423</v>
      </c>
      <c r="B425">
        <v>1</v>
      </c>
      <c r="C425">
        <f t="shared" ca="1" si="177"/>
        <v>23</v>
      </c>
      <c r="D425">
        <v>0</v>
      </c>
      <c r="E425">
        <f t="shared" ca="1" si="178"/>
        <v>94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f t="shared" ca="1" si="179"/>
        <v>4.72</v>
      </c>
      <c r="R425">
        <f t="shared" ca="1" si="180"/>
        <v>4.04</v>
      </c>
      <c r="S425">
        <f t="shared" ca="1" si="181"/>
        <v>338</v>
      </c>
      <c r="T425">
        <f t="shared" ca="1" si="182"/>
        <v>25.19</v>
      </c>
      <c r="U425">
        <f t="shared" ca="1" si="183"/>
        <v>89</v>
      </c>
      <c r="V425">
        <f t="shared" ca="1" si="184"/>
        <v>24.11</v>
      </c>
      <c r="W425">
        <f t="shared" ca="1" si="185"/>
        <v>6.2630000000000005E-2</v>
      </c>
      <c r="X425">
        <f t="shared" ca="1" si="186"/>
        <v>0.7147</v>
      </c>
      <c r="Y425">
        <f t="shared" ca="1" si="187"/>
        <v>5.1529999999999996</v>
      </c>
      <c r="Z425">
        <f t="shared" ca="1" si="188"/>
        <v>3.214</v>
      </c>
      <c r="AA425">
        <f t="shared" ca="1" si="189"/>
        <v>212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f t="shared" ca="1" si="190"/>
        <v>1.571</v>
      </c>
      <c r="AL425">
        <f t="shared" ca="1" si="191"/>
        <v>0.95</v>
      </c>
      <c r="AM425">
        <v>0</v>
      </c>
    </row>
    <row r="426" spans="1:39" x14ac:dyDescent="0.25">
      <c r="A426">
        <v>424</v>
      </c>
      <c r="B426">
        <v>1</v>
      </c>
      <c r="C426">
        <f t="shared" ca="1" si="177"/>
        <v>10</v>
      </c>
      <c r="D426">
        <v>0</v>
      </c>
      <c r="E426">
        <f t="shared" ca="1" si="178"/>
        <v>110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f t="shared" ca="1" si="179"/>
        <v>6.16</v>
      </c>
      <c r="R426">
        <f t="shared" ca="1" si="180"/>
        <v>2.54</v>
      </c>
      <c r="S426">
        <f t="shared" ca="1" si="181"/>
        <v>379</v>
      </c>
      <c r="T426">
        <f t="shared" ca="1" si="182"/>
        <v>25.4</v>
      </c>
      <c r="U426">
        <f t="shared" ca="1" si="183"/>
        <v>86</v>
      </c>
      <c r="V426">
        <f t="shared" ca="1" si="184"/>
        <v>22.95</v>
      </c>
      <c r="W426">
        <f t="shared" ca="1" si="185"/>
        <v>6.9129999999999997E-2</v>
      </c>
      <c r="X426">
        <f t="shared" ca="1" si="186"/>
        <v>0.61980000000000002</v>
      </c>
      <c r="Y426">
        <f t="shared" ca="1" si="187"/>
        <v>5.9009999999999998</v>
      </c>
      <c r="Z426">
        <f t="shared" ca="1" si="188"/>
        <v>2.8559999999999999</v>
      </c>
      <c r="AA426">
        <f t="shared" ca="1" si="189"/>
        <v>234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f t="shared" ca="1" si="190"/>
        <v>1.3280000000000001</v>
      </c>
      <c r="AL426">
        <f t="shared" ca="1" si="191"/>
        <v>0.62</v>
      </c>
      <c r="AM426">
        <v>0</v>
      </c>
    </row>
    <row r="427" spans="1:39" x14ac:dyDescent="0.25">
      <c r="A427">
        <v>425</v>
      </c>
      <c r="B427">
        <v>1</v>
      </c>
      <c r="C427">
        <f t="shared" ca="1" si="177"/>
        <v>7</v>
      </c>
      <c r="D427">
        <v>0</v>
      </c>
      <c r="E427">
        <f t="shared" ca="1" si="178"/>
        <v>107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f t="shared" ca="1" si="179"/>
        <v>4.78</v>
      </c>
      <c r="R427">
        <f t="shared" ca="1" si="180"/>
        <v>2.87</v>
      </c>
      <c r="S427">
        <f t="shared" ca="1" si="181"/>
        <v>320</v>
      </c>
      <c r="T427">
        <f t="shared" ca="1" si="182"/>
        <v>15.94</v>
      </c>
      <c r="U427">
        <f t="shared" ca="1" si="183"/>
        <v>69</v>
      </c>
      <c r="V427">
        <f t="shared" ca="1" si="184"/>
        <v>23.15</v>
      </c>
      <c r="W427">
        <f t="shared" ca="1" si="185"/>
        <v>7.8159999999999993E-2</v>
      </c>
      <c r="X427">
        <f t="shared" ca="1" si="186"/>
        <v>0.71560000000000001</v>
      </c>
      <c r="Y427">
        <f t="shared" ca="1" si="187"/>
        <v>6.29</v>
      </c>
      <c r="Z427">
        <f t="shared" ca="1" si="188"/>
        <v>2.1150000000000002</v>
      </c>
      <c r="AA427">
        <f t="shared" ca="1" si="189"/>
        <v>220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f t="shared" ca="1" si="190"/>
        <v>1.077</v>
      </c>
      <c r="AL427">
        <f t="shared" ca="1" si="191"/>
        <v>0.6</v>
      </c>
      <c r="AM427">
        <v>0</v>
      </c>
    </row>
    <row r="428" spans="1:39" x14ac:dyDescent="0.25">
      <c r="A428">
        <v>426</v>
      </c>
      <c r="B428">
        <v>1</v>
      </c>
      <c r="C428">
        <f t="shared" ca="1" si="177"/>
        <v>18</v>
      </c>
      <c r="D428">
        <v>0</v>
      </c>
      <c r="E428">
        <f t="shared" ca="1" si="178"/>
        <v>107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f t="shared" ca="1" si="179"/>
        <v>4.99</v>
      </c>
      <c r="R428">
        <f t="shared" ca="1" si="180"/>
        <v>3.53</v>
      </c>
      <c r="S428">
        <f t="shared" ca="1" si="181"/>
        <v>307</v>
      </c>
      <c r="T428">
        <f t="shared" ca="1" si="182"/>
        <v>22.93</v>
      </c>
      <c r="U428">
        <f t="shared" ca="1" si="183"/>
        <v>97</v>
      </c>
      <c r="V428">
        <f t="shared" ca="1" si="184"/>
        <v>21.56</v>
      </c>
      <c r="W428">
        <f t="shared" ca="1" si="185"/>
        <v>6.7250000000000004E-2</v>
      </c>
      <c r="X428">
        <f t="shared" ca="1" si="186"/>
        <v>0.53800000000000003</v>
      </c>
      <c r="Y428">
        <f t="shared" ca="1" si="187"/>
        <v>5.7949999999999999</v>
      </c>
      <c r="Z428">
        <f t="shared" ca="1" si="188"/>
        <v>2.5529999999999999</v>
      </c>
      <c r="AA428">
        <f t="shared" ca="1" si="189"/>
        <v>213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f t="shared" ca="1" si="190"/>
        <v>1.7370000000000001</v>
      </c>
      <c r="AL428">
        <f t="shared" ca="1" si="191"/>
        <v>0.67</v>
      </c>
      <c r="AM428">
        <v>0</v>
      </c>
    </row>
    <row r="429" spans="1:39" x14ac:dyDescent="0.25">
      <c r="A429">
        <v>427</v>
      </c>
      <c r="B429">
        <v>1</v>
      </c>
      <c r="C429">
        <f t="shared" ca="1" si="177"/>
        <v>1</v>
      </c>
      <c r="D429">
        <v>0</v>
      </c>
      <c r="E429">
        <f t="shared" ca="1" si="178"/>
        <v>107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f t="shared" ca="1" si="179"/>
        <v>4.72</v>
      </c>
      <c r="R429">
        <f t="shared" ca="1" si="180"/>
        <v>2.73</v>
      </c>
      <c r="S429">
        <f t="shared" ca="1" si="181"/>
        <v>372</v>
      </c>
      <c r="T429">
        <f t="shared" ca="1" si="182"/>
        <v>17.829999999999998</v>
      </c>
      <c r="U429">
        <f t="shared" ca="1" si="183"/>
        <v>64</v>
      </c>
      <c r="V429">
        <f t="shared" ca="1" si="184"/>
        <v>20.69</v>
      </c>
      <c r="W429">
        <f t="shared" ca="1" si="185"/>
        <v>8.1049999999999997E-2</v>
      </c>
      <c r="X429">
        <f t="shared" ca="1" si="186"/>
        <v>0.58030000000000004</v>
      </c>
      <c r="Y429">
        <f t="shared" ca="1" si="187"/>
        <v>5.3879999999999999</v>
      </c>
      <c r="Z429">
        <f t="shared" ca="1" si="188"/>
        <v>2.1030000000000002</v>
      </c>
      <c r="AA429">
        <f t="shared" ca="1" si="189"/>
        <v>227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f t="shared" ca="1" si="190"/>
        <v>1.5089999999999999</v>
      </c>
      <c r="AL429">
        <f t="shared" ca="1" si="191"/>
        <v>0.2</v>
      </c>
      <c r="AM429">
        <v>0</v>
      </c>
    </row>
    <row r="430" spans="1:39" x14ac:dyDescent="0.25">
      <c r="A430">
        <v>428</v>
      </c>
      <c r="B430">
        <v>1</v>
      </c>
      <c r="C430">
        <f t="shared" ca="1" si="177"/>
        <v>17</v>
      </c>
      <c r="D430">
        <v>0</v>
      </c>
      <c r="E430">
        <f t="shared" ca="1" si="178"/>
        <v>111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f t="shared" ca="1" si="179"/>
        <v>5.76</v>
      </c>
      <c r="R430">
        <f t="shared" ca="1" si="180"/>
        <v>3.24</v>
      </c>
      <c r="S430">
        <f t="shared" ca="1" si="181"/>
        <v>322</v>
      </c>
      <c r="T430">
        <f t="shared" ca="1" si="182"/>
        <v>22.01</v>
      </c>
      <c r="U430">
        <f t="shared" ca="1" si="183"/>
        <v>65</v>
      </c>
      <c r="V430">
        <f t="shared" ca="1" si="184"/>
        <v>20.7</v>
      </c>
      <c r="W430">
        <f t="shared" ca="1" si="185"/>
        <v>8.2589999999999997E-2</v>
      </c>
      <c r="X430">
        <f t="shared" ca="1" si="186"/>
        <v>0.73299999999999998</v>
      </c>
      <c r="Y430">
        <f t="shared" ca="1" si="187"/>
        <v>7.08</v>
      </c>
      <c r="Z430">
        <f t="shared" ca="1" si="188"/>
        <v>2.0539999999999998</v>
      </c>
      <c r="AA430">
        <f t="shared" ca="1" si="189"/>
        <v>245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f t="shared" ca="1" si="190"/>
        <v>1.3069999999999999</v>
      </c>
      <c r="AL430">
        <f t="shared" ca="1" si="191"/>
        <v>0.59</v>
      </c>
      <c r="AM430">
        <v>0</v>
      </c>
    </row>
    <row r="431" spans="1:39" x14ac:dyDescent="0.25">
      <c r="A431">
        <v>429</v>
      </c>
      <c r="B431">
        <v>1</v>
      </c>
      <c r="C431">
        <f t="shared" ca="1" si="177"/>
        <v>17</v>
      </c>
      <c r="D431">
        <v>0</v>
      </c>
      <c r="E431">
        <f t="shared" ca="1" si="178"/>
        <v>108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f t="shared" ca="1" si="179"/>
        <v>5.47</v>
      </c>
      <c r="R431">
        <f t="shared" ca="1" si="180"/>
        <v>3.28</v>
      </c>
      <c r="S431">
        <f t="shared" ca="1" si="181"/>
        <v>379</v>
      </c>
      <c r="T431">
        <f t="shared" ca="1" si="182"/>
        <v>21.4</v>
      </c>
      <c r="U431">
        <f t="shared" ca="1" si="183"/>
        <v>95</v>
      </c>
      <c r="V431">
        <f t="shared" ca="1" si="184"/>
        <v>22.41</v>
      </c>
      <c r="W431">
        <f t="shared" ca="1" si="185"/>
        <v>5.1180000000000003E-2</v>
      </c>
      <c r="X431">
        <f t="shared" ca="1" si="186"/>
        <v>0.74819999999999998</v>
      </c>
      <c r="Y431">
        <f t="shared" ca="1" si="187"/>
        <v>5.343</v>
      </c>
      <c r="Z431">
        <f t="shared" ca="1" si="188"/>
        <v>1.724</v>
      </c>
      <c r="AA431">
        <f t="shared" ca="1" si="189"/>
        <v>254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f t="shared" ca="1" si="190"/>
        <v>1.45</v>
      </c>
      <c r="AL431">
        <f t="shared" ca="1" si="191"/>
        <v>0.83</v>
      </c>
      <c r="AM431">
        <v>0</v>
      </c>
    </row>
    <row r="432" spans="1:39" x14ac:dyDescent="0.25">
      <c r="A432">
        <v>430</v>
      </c>
      <c r="B432">
        <v>1</v>
      </c>
      <c r="C432">
        <f t="shared" ca="1" si="177"/>
        <v>19</v>
      </c>
      <c r="D432">
        <v>0</v>
      </c>
      <c r="E432">
        <f t="shared" ca="1" si="178"/>
        <v>102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f t="shared" ca="1" si="179"/>
        <v>5.4</v>
      </c>
      <c r="R432">
        <f t="shared" ca="1" si="180"/>
        <v>2.56</v>
      </c>
      <c r="S432">
        <f t="shared" ca="1" si="181"/>
        <v>388</v>
      </c>
      <c r="T432">
        <f t="shared" ca="1" si="182"/>
        <v>21.97</v>
      </c>
      <c r="U432">
        <f t="shared" ca="1" si="183"/>
        <v>52</v>
      </c>
      <c r="V432">
        <f t="shared" ca="1" si="184"/>
        <v>21.26</v>
      </c>
      <c r="W432">
        <f t="shared" ca="1" si="185"/>
        <v>5.4170000000000003E-2</v>
      </c>
      <c r="X432">
        <f t="shared" ca="1" si="186"/>
        <v>0.64749999999999996</v>
      </c>
      <c r="Y432">
        <f t="shared" ca="1" si="187"/>
        <v>7.0759999999999996</v>
      </c>
      <c r="Z432">
        <f t="shared" ca="1" si="188"/>
        <v>3.5230000000000001</v>
      </c>
      <c r="AA432">
        <f t="shared" ca="1" si="189"/>
        <v>215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f t="shared" ca="1" si="190"/>
        <v>1.9910000000000001</v>
      </c>
      <c r="AL432">
        <f t="shared" ca="1" si="191"/>
        <v>0.87</v>
      </c>
      <c r="AM432">
        <v>0</v>
      </c>
    </row>
    <row r="433" spans="1:39" x14ac:dyDescent="0.25">
      <c r="A433">
        <v>431</v>
      </c>
      <c r="B433">
        <v>1</v>
      </c>
      <c r="C433">
        <f t="shared" ca="1" si="177"/>
        <v>16</v>
      </c>
      <c r="D433">
        <v>0</v>
      </c>
      <c r="E433">
        <f t="shared" ca="1" si="178"/>
        <v>104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f t="shared" ca="1" si="179"/>
        <v>4.91</v>
      </c>
      <c r="R433">
        <f t="shared" ca="1" si="180"/>
        <v>2.5099999999999998</v>
      </c>
      <c r="S433">
        <f t="shared" ca="1" si="181"/>
        <v>384</v>
      </c>
      <c r="T433">
        <f t="shared" ca="1" si="182"/>
        <v>16.309999999999999</v>
      </c>
      <c r="U433">
        <f t="shared" ca="1" si="183"/>
        <v>67</v>
      </c>
      <c r="V433">
        <f t="shared" ca="1" si="184"/>
        <v>22.92</v>
      </c>
      <c r="W433">
        <f t="shared" ca="1" si="185"/>
        <v>6.096E-2</v>
      </c>
      <c r="X433">
        <f t="shared" ca="1" si="186"/>
        <v>0.75639999999999996</v>
      </c>
      <c r="Y433">
        <f t="shared" ca="1" si="187"/>
        <v>5.5190000000000001</v>
      </c>
      <c r="Z433">
        <f t="shared" ca="1" si="188"/>
        <v>2.5529999999999999</v>
      </c>
      <c r="AA433">
        <f t="shared" ca="1" si="189"/>
        <v>231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f t="shared" ca="1" si="190"/>
        <v>1.2749999999999999</v>
      </c>
      <c r="AL433">
        <f t="shared" ca="1" si="191"/>
        <v>0.92</v>
      </c>
      <c r="AM433">
        <v>0</v>
      </c>
    </row>
    <row r="434" spans="1:39" x14ac:dyDescent="0.25">
      <c r="A434">
        <v>432</v>
      </c>
      <c r="B434">
        <v>1</v>
      </c>
      <c r="C434">
        <f t="shared" ca="1" si="177"/>
        <v>25</v>
      </c>
      <c r="D434">
        <v>0</v>
      </c>
      <c r="E434">
        <f t="shared" ca="1" si="178"/>
        <v>84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f t="shared" ca="1" si="179"/>
        <v>5.44</v>
      </c>
      <c r="R434">
        <f t="shared" ca="1" si="180"/>
        <v>2.91</v>
      </c>
      <c r="S434">
        <f t="shared" ca="1" si="181"/>
        <v>372</v>
      </c>
      <c r="T434">
        <f t="shared" ca="1" si="182"/>
        <v>20.79</v>
      </c>
      <c r="U434">
        <f t="shared" ca="1" si="183"/>
        <v>81</v>
      </c>
      <c r="V434">
        <f t="shared" ca="1" si="184"/>
        <v>21.04</v>
      </c>
      <c r="W434">
        <f t="shared" ca="1" si="185"/>
        <v>8.5809999999999997E-2</v>
      </c>
      <c r="X434">
        <f t="shared" ca="1" si="186"/>
        <v>0.57010000000000005</v>
      </c>
      <c r="Y434">
        <f t="shared" ca="1" si="187"/>
        <v>5.05</v>
      </c>
      <c r="Z434">
        <f t="shared" ca="1" si="188"/>
        <v>2.6949999999999998</v>
      </c>
      <c r="AA434">
        <f t="shared" ca="1" si="189"/>
        <v>251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f t="shared" ca="1" si="190"/>
        <v>1.87</v>
      </c>
      <c r="AL434">
        <f t="shared" ca="1" si="191"/>
        <v>0.31</v>
      </c>
      <c r="AM434">
        <v>0</v>
      </c>
    </row>
    <row r="435" spans="1:39" x14ac:dyDescent="0.25">
      <c r="A435">
        <v>433</v>
      </c>
      <c r="B435">
        <v>1</v>
      </c>
      <c r="C435">
        <f t="shared" ca="1" si="177"/>
        <v>14</v>
      </c>
      <c r="D435">
        <v>0</v>
      </c>
      <c r="E435">
        <f t="shared" ca="1" si="178"/>
        <v>99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0</v>
      </c>
      <c r="Q435">
        <f t="shared" ca="1" si="179"/>
        <v>5.52</v>
      </c>
      <c r="R435">
        <f t="shared" ca="1" si="180"/>
        <v>3.87</v>
      </c>
      <c r="S435">
        <f t="shared" ca="1" si="181"/>
        <v>312</v>
      </c>
      <c r="T435">
        <f t="shared" ca="1" si="182"/>
        <v>20.07</v>
      </c>
      <c r="U435">
        <f t="shared" ca="1" si="183"/>
        <v>69</v>
      </c>
      <c r="V435">
        <f t="shared" ca="1" si="184"/>
        <v>21.5</v>
      </c>
      <c r="W435">
        <f t="shared" ca="1" si="185"/>
        <v>5.416E-2</v>
      </c>
      <c r="X435">
        <f t="shared" ca="1" si="186"/>
        <v>0.63870000000000005</v>
      </c>
      <c r="Y435">
        <f t="shared" ca="1" si="187"/>
        <v>6.8339999999999996</v>
      </c>
      <c r="Z435">
        <f t="shared" ca="1" si="188"/>
        <v>2.359</v>
      </c>
      <c r="AA435">
        <f t="shared" ca="1" si="189"/>
        <v>235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f t="shared" ca="1" si="190"/>
        <v>1.885</v>
      </c>
      <c r="AL435">
        <f t="shared" ca="1" si="191"/>
        <v>0.82</v>
      </c>
      <c r="AM435">
        <v>0</v>
      </c>
    </row>
    <row r="436" spans="1:39" x14ac:dyDescent="0.25">
      <c r="A436">
        <v>434</v>
      </c>
      <c r="B436">
        <v>1</v>
      </c>
      <c r="C436">
        <f t="shared" ca="1" si="177"/>
        <v>18</v>
      </c>
      <c r="D436">
        <v>0</v>
      </c>
      <c r="E436">
        <f t="shared" ca="1" si="178"/>
        <v>103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f t="shared" ca="1" si="179"/>
        <v>5.51</v>
      </c>
      <c r="R436">
        <f t="shared" ca="1" si="180"/>
        <v>3.48</v>
      </c>
      <c r="S436">
        <f t="shared" ca="1" si="181"/>
        <v>380</v>
      </c>
      <c r="T436">
        <f t="shared" ca="1" si="182"/>
        <v>24.81</v>
      </c>
      <c r="U436">
        <f t="shared" ca="1" si="183"/>
        <v>79</v>
      </c>
      <c r="V436">
        <f t="shared" ca="1" si="184"/>
        <v>22.42</v>
      </c>
      <c r="W436">
        <f t="shared" ca="1" si="185"/>
        <v>5.1639999999999998E-2</v>
      </c>
      <c r="X436">
        <f t="shared" ca="1" si="186"/>
        <v>0.68630000000000002</v>
      </c>
      <c r="Y436">
        <f t="shared" ca="1" si="187"/>
        <v>7.1970000000000001</v>
      </c>
      <c r="Z436">
        <f t="shared" ca="1" si="188"/>
        <v>1.9990000000000001</v>
      </c>
      <c r="AA436">
        <f t="shared" ca="1" si="189"/>
        <v>231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f t="shared" ca="1" si="190"/>
        <v>1.2490000000000001</v>
      </c>
      <c r="AL436">
        <f t="shared" ca="1" si="191"/>
        <v>0.53</v>
      </c>
      <c r="AM436">
        <v>0</v>
      </c>
    </row>
    <row r="437" spans="1:39" x14ac:dyDescent="0.25">
      <c r="A437">
        <v>435</v>
      </c>
      <c r="B437">
        <v>1</v>
      </c>
      <c r="C437">
        <f t="shared" ca="1" si="177"/>
        <v>15</v>
      </c>
      <c r="D437">
        <v>0</v>
      </c>
      <c r="E437">
        <f t="shared" ca="1" si="178"/>
        <v>119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f t="shared" ca="1" si="179"/>
        <v>5.76</v>
      </c>
      <c r="R437">
        <f t="shared" ca="1" si="180"/>
        <v>3.76</v>
      </c>
      <c r="S437">
        <f t="shared" ca="1" si="181"/>
        <v>399</v>
      </c>
      <c r="T437">
        <f t="shared" ca="1" si="182"/>
        <v>23.7</v>
      </c>
      <c r="U437">
        <f t="shared" ca="1" si="183"/>
        <v>104</v>
      </c>
      <c r="V437">
        <f t="shared" ca="1" si="184"/>
        <v>21.92</v>
      </c>
      <c r="W437">
        <f t="shared" ca="1" si="185"/>
        <v>8.1140000000000004E-2</v>
      </c>
      <c r="X437">
        <f t="shared" ca="1" si="186"/>
        <v>0.55030000000000001</v>
      </c>
      <c r="Y437">
        <f t="shared" ca="1" si="187"/>
        <v>5.5220000000000002</v>
      </c>
      <c r="Z437">
        <f t="shared" ca="1" si="188"/>
        <v>1.79</v>
      </c>
      <c r="AA437">
        <f t="shared" ca="1" si="189"/>
        <v>236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f t="shared" ca="1" si="190"/>
        <v>1.4419999999999999</v>
      </c>
      <c r="AL437">
        <f t="shared" ca="1" si="191"/>
        <v>0.43</v>
      </c>
      <c r="AM437">
        <v>0</v>
      </c>
    </row>
    <row r="438" spans="1:39" x14ac:dyDescent="0.25">
      <c r="A438">
        <v>436</v>
      </c>
      <c r="B438">
        <v>1</v>
      </c>
      <c r="C438">
        <f t="shared" ca="1" si="177"/>
        <v>9</v>
      </c>
      <c r="D438">
        <v>0</v>
      </c>
      <c r="E438">
        <f t="shared" ca="1" si="178"/>
        <v>87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f t="shared" ca="1" si="179"/>
        <v>5.66</v>
      </c>
      <c r="R438">
        <f t="shared" ca="1" si="180"/>
        <v>2.88</v>
      </c>
      <c r="S438">
        <f t="shared" ca="1" si="181"/>
        <v>325</v>
      </c>
      <c r="T438">
        <f t="shared" ca="1" si="182"/>
        <v>24.85</v>
      </c>
      <c r="U438">
        <f t="shared" ca="1" si="183"/>
        <v>99</v>
      </c>
      <c r="V438">
        <f t="shared" ca="1" si="184"/>
        <v>21.93</v>
      </c>
      <c r="W438">
        <f t="shared" ca="1" si="185"/>
        <v>7.8899999999999998E-2</v>
      </c>
      <c r="X438">
        <f t="shared" ca="1" si="186"/>
        <v>0.63629999999999998</v>
      </c>
      <c r="Y438">
        <f t="shared" ca="1" si="187"/>
        <v>5.4550000000000001</v>
      </c>
      <c r="Z438">
        <f t="shared" ca="1" si="188"/>
        <v>2.98</v>
      </c>
      <c r="AA438">
        <f t="shared" ca="1" si="189"/>
        <v>242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f t="shared" ca="1" si="190"/>
        <v>1.5529999999999999</v>
      </c>
      <c r="AL438">
        <f t="shared" ca="1" si="191"/>
        <v>0.92</v>
      </c>
      <c r="AM438">
        <v>0</v>
      </c>
    </row>
    <row r="439" spans="1:39" x14ac:dyDescent="0.25">
      <c r="A439">
        <v>437</v>
      </c>
      <c r="B439">
        <v>1</v>
      </c>
      <c r="C439">
        <f t="shared" ca="1" si="177"/>
        <v>15</v>
      </c>
      <c r="D439">
        <v>0</v>
      </c>
      <c r="E439">
        <f t="shared" ca="1" si="178"/>
        <v>80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f t="shared" ca="1" si="179"/>
        <v>5.13</v>
      </c>
      <c r="R439">
        <f t="shared" ca="1" si="180"/>
        <v>3.15</v>
      </c>
      <c r="S439">
        <f t="shared" ca="1" si="181"/>
        <v>359</v>
      </c>
      <c r="T439">
        <f t="shared" ca="1" si="182"/>
        <v>26.02</v>
      </c>
      <c r="U439">
        <f t="shared" ca="1" si="183"/>
        <v>108</v>
      </c>
      <c r="V439">
        <f t="shared" ca="1" si="184"/>
        <v>22.74</v>
      </c>
      <c r="W439">
        <f t="shared" ca="1" si="185"/>
        <v>7.2239999999999999E-2</v>
      </c>
      <c r="X439">
        <f t="shared" ca="1" si="186"/>
        <v>0.56179999999999997</v>
      </c>
      <c r="Y439">
        <f t="shared" ca="1" si="187"/>
        <v>5.1059999999999999</v>
      </c>
      <c r="Z439">
        <f t="shared" ca="1" si="188"/>
        <v>2.536</v>
      </c>
      <c r="AA439">
        <f t="shared" ca="1" si="189"/>
        <v>242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f t="shared" ca="1" si="190"/>
        <v>1.6539999999999999</v>
      </c>
      <c r="AL439">
        <f t="shared" ca="1" si="191"/>
        <v>0.7</v>
      </c>
      <c r="AM439">
        <v>0</v>
      </c>
    </row>
    <row r="440" spans="1:39" x14ac:dyDescent="0.25">
      <c r="A440">
        <v>438</v>
      </c>
      <c r="B440">
        <v>1</v>
      </c>
      <c r="C440">
        <f t="shared" ca="1" si="177"/>
        <v>10</v>
      </c>
      <c r="D440">
        <v>0</v>
      </c>
      <c r="E440">
        <f t="shared" ca="1" si="178"/>
        <v>117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f t="shared" ca="1" si="179"/>
        <v>5.24</v>
      </c>
      <c r="R440">
        <f t="shared" ca="1" si="180"/>
        <v>4.0999999999999996</v>
      </c>
      <c r="S440">
        <f t="shared" ca="1" si="181"/>
        <v>304</v>
      </c>
      <c r="T440">
        <f t="shared" ca="1" si="182"/>
        <v>19.940000000000001</v>
      </c>
      <c r="U440">
        <f t="shared" ca="1" si="183"/>
        <v>57</v>
      </c>
      <c r="V440">
        <f t="shared" ca="1" si="184"/>
        <v>21.64</v>
      </c>
      <c r="W440">
        <f t="shared" ca="1" si="185"/>
        <v>5.885E-2</v>
      </c>
      <c r="X440">
        <f t="shared" ca="1" si="186"/>
        <v>0.67900000000000005</v>
      </c>
      <c r="Y440">
        <f t="shared" ca="1" si="187"/>
        <v>7.26</v>
      </c>
      <c r="Z440">
        <f t="shared" ca="1" si="188"/>
        <v>2.0950000000000002</v>
      </c>
      <c r="AA440">
        <f t="shared" ca="1" si="189"/>
        <v>224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f t="shared" ca="1" si="190"/>
        <v>1.119</v>
      </c>
      <c r="AL440">
        <f t="shared" ca="1" si="191"/>
        <v>0.83</v>
      </c>
      <c r="AM440">
        <v>0</v>
      </c>
    </row>
    <row r="441" spans="1:39" x14ac:dyDescent="0.25">
      <c r="A441">
        <v>439</v>
      </c>
      <c r="B441">
        <v>1</v>
      </c>
      <c r="C441">
        <f t="shared" ca="1" si="177"/>
        <v>13</v>
      </c>
      <c r="D441">
        <v>0</v>
      </c>
      <c r="E441">
        <f t="shared" ca="1" si="178"/>
        <v>117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f t="shared" ca="1" si="179"/>
        <v>5.5</v>
      </c>
      <c r="R441">
        <f t="shared" ca="1" si="180"/>
        <v>3.5</v>
      </c>
      <c r="S441">
        <f t="shared" ca="1" si="181"/>
        <v>323</v>
      </c>
      <c r="T441">
        <f t="shared" ca="1" si="182"/>
        <v>19.059999999999999</v>
      </c>
      <c r="U441">
        <f t="shared" ca="1" si="183"/>
        <v>83</v>
      </c>
      <c r="V441">
        <f t="shared" ca="1" si="184"/>
        <v>23.77</v>
      </c>
      <c r="W441">
        <f t="shared" ca="1" si="185"/>
        <v>5.1369999999999999E-2</v>
      </c>
      <c r="X441">
        <f t="shared" ca="1" si="186"/>
        <v>0.67</v>
      </c>
      <c r="Y441">
        <f t="shared" ca="1" si="187"/>
        <v>7.609</v>
      </c>
      <c r="Z441">
        <f t="shared" ca="1" si="188"/>
        <v>2.7320000000000002</v>
      </c>
      <c r="AA441">
        <f t="shared" ca="1" si="189"/>
        <v>249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f t="shared" ca="1" si="190"/>
        <v>1.736</v>
      </c>
      <c r="AL441">
        <f t="shared" ca="1" si="191"/>
        <v>0.95</v>
      </c>
      <c r="AM441">
        <v>0</v>
      </c>
    </row>
    <row r="442" spans="1:39" x14ac:dyDescent="0.25">
      <c r="A442">
        <v>440</v>
      </c>
      <c r="B442">
        <v>1</v>
      </c>
      <c r="C442">
        <f t="shared" ca="1" si="177"/>
        <v>12</v>
      </c>
      <c r="D442">
        <v>0</v>
      </c>
      <c r="E442">
        <f t="shared" ca="1" si="178"/>
        <v>97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f t="shared" ca="1" si="179"/>
        <v>6.01</v>
      </c>
      <c r="R442">
        <f t="shared" ca="1" si="180"/>
        <v>2.89</v>
      </c>
      <c r="S442">
        <f t="shared" ca="1" si="181"/>
        <v>352</v>
      </c>
      <c r="T442">
        <f t="shared" ca="1" si="182"/>
        <v>16.91</v>
      </c>
      <c r="U442">
        <f t="shared" ca="1" si="183"/>
        <v>82</v>
      </c>
      <c r="V442">
        <f t="shared" ca="1" si="184"/>
        <v>21.76</v>
      </c>
      <c r="W442">
        <f t="shared" ca="1" si="185"/>
        <v>7.0230000000000001E-2</v>
      </c>
      <c r="X442">
        <f t="shared" ca="1" si="186"/>
        <v>0.50839999999999996</v>
      </c>
      <c r="Y442">
        <f t="shared" ca="1" si="187"/>
        <v>6.9859999999999998</v>
      </c>
      <c r="Z442">
        <f t="shared" ca="1" si="188"/>
        <v>2.6850000000000001</v>
      </c>
      <c r="AA442">
        <f t="shared" ca="1" si="189"/>
        <v>214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f t="shared" ca="1" si="190"/>
        <v>1.3959999999999999</v>
      </c>
      <c r="AL442">
        <f t="shared" ca="1" si="191"/>
        <v>0.65</v>
      </c>
      <c r="AM442">
        <v>0</v>
      </c>
    </row>
    <row r="443" spans="1:39" x14ac:dyDescent="0.25">
      <c r="A443">
        <v>441</v>
      </c>
      <c r="B443">
        <v>1</v>
      </c>
      <c r="C443">
        <f t="shared" ca="1" si="177"/>
        <v>15</v>
      </c>
      <c r="D443">
        <v>0</v>
      </c>
      <c r="E443">
        <f t="shared" ca="1" si="178"/>
        <v>87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f t="shared" ca="1" si="179"/>
        <v>4.6900000000000004</v>
      </c>
      <c r="R443">
        <f t="shared" ca="1" si="180"/>
        <v>3.09</v>
      </c>
      <c r="S443">
        <f t="shared" ca="1" si="181"/>
        <v>387</v>
      </c>
      <c r="T443">
        <f t="shared" ca="1" si="182"/>
        <v>21.85</v>
      </c>
      <c r="U443">
        <f t="shared" ca="1" si="183"/>
        <v>71</v>
      </c>
      <c r="V443">
        <f t="shared" ca="1" si="184"/>
        <v>22.68</v>
      </c>
      <c r="W443">
        <f t="shared" ca="1" si="185"/>
        <v>5.2139999999999999E-2</v>
      </c>
      <c r="X443">
        <f t="shared" ca="1" si="186"/>
        <v>0.71009999999999995</v>
      </c>
      <c r="Y443">
        <f t="shared" ca="1" si="187"/>
        <v>7.0019999999999998</v>
      </c>
      <c r="Z443">
        <f t="shared" ca="1" si="188"/>
        <v>2.2010000000000001</v>
      </c>
      <c r="AA443">
        <f t="shared" ca="1" si="189"/>
        <v>233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f t="shared" ca="1" si="190"/>
        <v>1.5720000000000001</v>
      </c>
      <c r="AL443">
        <f t="shared" ca="1" si="191"/>
        <v>0.36</v>
      </c>
      <c r="AM443">
        <v>0</v>
      </c>
    </row>
    <row r="444" spans="1:39" x14ac:dyDescent="0.25">
      <c r="A444">
        <v>442</v>
      </c>
      <c r="B444" s="2">
        <v>1</v>
      </c>
      <c r="C444">
        <f t="shared" ca="1" si="165"/>
        <v>50</v>
      </c>
      <c r="D444">
        <v>1</v>
      </c>
      <c r="E444">
        <f t="shared" ref="E444:E507" ca="1" si="192">RANDBETWEEN(70, 90)</f>
        <v>74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f t="shared" ca="1" si="166"/>
        <v>3.16</v>
      </c>
      <c r="R444">
        <f t="shared" ca="1" si="167"/>
        <v>1.86</v>
      </c>
      <c r="S444">
        <f t="shared" ca="1" si="168"/>
        <v>298</v>
      </c>
      <c r="T444">
        <f t="shared" ca="1" si="169"/>
        <v>13.532</v>
      </c>
      <c r="U444">
        <f t="shared" ca="1" si="170"/>
        <v>38.5</v>
      </c>
      <c r="V444">
        <f t="shared" ca="1" si="157"/>
        <v>8.5939999999999994</v>
      </c>
      <c r="W444">
        <f t="shared" ca="1" si="171"/>
        <v>0.17699999999999999</v>
      </c>
      <c r="X444">
        <f t="shared" ca="1" si="172"/>
        <v>0.48599999999999999</v>
      </c>
      <c r="Y444">
        <f t="shared" ca="1" si="173"/>
        <v>2.58</v>
      </c>
      <c r="Z444">
        <f t="shared" ca="1" si="174"/>
        <v>1.18</v>
      </c>
      <c r="AA444">
        <f t="shared" ref="AA444:AA502" ca="1" si="193">RANDBETWEEN(130,220)</f>
        <v>130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f t="shared" ca="1" si="175"/>
        <v>1.43</v>
      </c>
      <c r="AL444">
        <f t="shared" ca="1" si="176"/>
        <v>3.37</v>
      </c>
      <c r="AM444">
        <v>1</v>
      </c>
    </row>
    <row r="445" spans="1:39" x14ac:dyDescent="0.25">
      <c r="A445">
        <v>443</v>
      </c>
      <c r="B445" s="2">
        <v>1</v>
      </c>
      <c r="C445">
        <f t="shared" ca="1" si="165"/>
        <v>48</v>
      </c>
      <c r="D445">
        <v>1</v>
      </c>
      <c r="E445">
        <f t="shared" ca="1" si="192"/>
        <v>86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f t="shared" ca="1" si="166"/>
        <v>3.26</v>
      </c>
      <c r="R445">
        <f t="shared" ca="1" si="167"/>
        <v>1.48</v>
      </c>
      <c r="S445">
        <f t="shared" ca="1" si="168"/>
        <v>223</v>
      </c>
      <c r="T445">
        <f t="shared" ca="1" si="169"/>
        <v>10.125999999999999</v>
      </c>
      <c r="U445">
        <f t="shared" ca="1" si="170"/>
        <v>34.36</v>
      </c>
      <c r="V445">
        <f t="shared" ca="1" si="157"/>
        <v>8.1709999999999994</v>
      </c>
      <c r="W445">
        <f t="shared" ca="1" si="171"/>
        <v>0.151</v>
      </c>
      <c r="X445">
        <f t="shared" ca="1" si="172"/>
        <v>0.44700000000000001</v>
      </c>
      <c r="Y445">
        <f t="shared" ca="1" si="173"/>
        <v>2.4700000000000002</v>
      </c>
      <c r="Z445">
        <f t="shared" ca="1" si="174"/>
        <v>0.94</v>
      </c>
      <c r="AA445">
        <f t="shared" ca="1" si="193"/>
        <v>130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f t="shared" ca="1" si="175"/>
        <v>1.1599999999999999</v>
      </c>
      <c r="AL445">
        <f t="shared" ca="1" si="176"/>
        <v>2.37</v>
      </c>
      <c r="AM445">
        <v>1</v>
      </c>
    </row>
    <row r="446" spans="1:39" x14ac:dyDescent="0.25">
      <c r="A446">
        <v>444</v>
      </c>
      <c r="B446" s="2">
        <v>1</v>
      </c>
      <c r="C446">
        <f t="shared" ca="1" si="165"/>
        <v>47</v>
      </c>
      <c r="D446">
        <v>1</v>
      </c>
      <c r="E446">
        <f t="shared" ca="1" si="192"/>
        <v>77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f t="shared" ca="1" si="166"/>
        <v>4.32</v>
      </c>
      <c r="R446">
        <f t="shared" ca="1" si="167"/>
        <v>1.67</v>
      </c>
      <c r="S446">
        <f t="shared" ca="1" si="168"/>
        <v>260</v>
      </c>
      <c r="T446">
        <f t="shared" ca="1" si="169"/>
        <v>11.006</v>
      </c>
      <c r="U446">
        <f t="shared" ca="1" si="170"/>
        <v>37.770000000000003</v>
      </c>
      <c r="V446">
        <f t="shared" ca="1" si="157"/>
        <v>8.1880000000000006</v>
      </c>
      <c r="W446">
        <f t="shared" ca="1" si="171"/>
        <v>0.19600000000000001</v>
      </c>
      <c r="X446">
        <f t="shared" ca="1" si="172"/>
        <v>0.51200000000000001</v>
      </c>
      <c r="Y446">
        <f t="shared" ca="1" si="173"/>
        <v>2.77</v>
      </c>
      <c r="Z446">
        <f t="shared" ca="1" si="174"/>
        <v>0.38</v>
      </c>
      <c r="AA446">
        <f t="shared" ca="1" si="193"/>
        <v>168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f t="shared" ca="1" si="175"/>
        <v>1.99</v>
      </c>
      <c r="AL446">
        <f t="shared" ca="1" si="176"/>
        <v>3.08</v>
      </c>
      <c r="AM446">
        <v>1</v>
      </c>
    </row>
    <row r="447" spans="1:39" x14ac:dyDescent="0.25">
      <c r="A447">
        <v>445</v>
      </c>
      <c r="B447" s="2">
        <v>1</v>
      </c>
      <c r="C447">
        <f t="shared" ca="1" si="165"/>
        <v>47</v>
      </c>
      <c r="D447">
        <v>1</v>
      </c>
      <c r="E447">
        <f t="shared" ca="1" si="192"/>
        <v>85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f t="shared" ca="1" si="166"/>
        <v>3.89</v>
      </c>
      <c r="R447">
        <f t="shared" ca="1" si="167"/>
        <v>1.35</v>
      </c>
      <c r="S447">
        <f t="shared" ca="1" si="168"/>
        <v>266</v>
      </c>
      <c r="T447">
        <f t="shared" ca="1" si="169"/>
        <v>11.611000000000001</v>
      </c>
      <c r="U447">
        <f t="shared" ca="1" si="170"/>
        <v>36.369999999999997</v>
      </c>
      <c r="V447">
        <f t="shared" ca="1" si="157"/>
        <v>8.9079999999999995</v>
      </c>
      <c r="W447">
        <f t="shared" ca="1" si="171"/>
        <v>0.154</v>
      </c>
      <c r="X447">
        <f t="shared" ca="1" si="172"/>
        <v>0.42599999999999999</v>
      </c>
      <c r="Y447">
        <f t="shared" ca="1" si="173"/>
        <v>2.95</v>
      </c>
      <c r="Z447">
        <f t="shared" ca="1" si="174"/>
        <v>0.16</v>
      </c>
      <c r="AA447">
        <f t="shared" ca="1" si="193"/>
        <v>188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f t="shared" ca="1" si="175"/>
        <v>2.36</v>
      </c>
      <c r="AL447">
        <f t="shared" ca="1" si="176"/>
        <v>2.39</v>
      </c>
      <c r="AM447">
        <v>1</v>
      </c>
    </row>
    <row r="448" spans="1:39" x14ac:dyDescent="0.25">
      <c r="A448">
        <v>446</v>
      </c>
      <c r="B448" s="2">
        <v>1</v>
      </c>
      <c r="C448">
        <f t="shared" ca="1" si="165"/>
        <v>47</v>
      </c>
      <c r="D448">
        <v>1</v>
      </c>
      <c r="E448">
        <f t="shared" ca="1" si="192"/>
        <v>80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f t="shared" ca="1" si="166"/>
        <v>3.49</v>
      </c>
      <c r="R448">
        <f t="shared" ca="1" si="167"/>
        <v>1.83</v>
      </c>
      <c r="S448">
        <f t="shared" ca="1" si="168"/>
        <v>282</v>
      </c>
      <c r="T448">
        <f t="shared" ca="1" si="169"/>
        <v>10.414999999999999</v>
      </c>
      <c r="U448">
        <f t="shared" ca="1" si="170"/>
        <v>37.24</v>
      </c>
      <c r="V448">
        <f t="shared" ca="1" si="157"/>
        <v>8.2420000000000009</v>
      </c>
      <c r="W448">
        <f t="shared" ca="1" si="171"/>
        <v>0.11600000000000001</v>
      </c>
      <c r="X448">
        <f t="shared" ca="1" si="172"/>
        <v>0.41499999999999998</v>
      </c>
      <c r="Y448">
        <f t="shared" ca="1" si="173"/>
        <v>2.66</v>
      </c>
      <c r="Z448">
        <f t="shared" ca="1" si="174"/>
        <v>0.38</v>
      </c>
      <c r="AA448">
        <f t="shared" ca="1" si="193"/>
        <v>187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f t="shared" ca="1" si="175"/>
        <v>1.01</v>
      </c>
      <c r="AL448">
        <f t="shared" ca="1" si="176"/>
        <v>3.46</v>
      </c>
      <c r="AM448">
        <v>1</v>
      </c>
    </row>
    <row r="449" spans="1:39" x14ac:dyDescent="0.25">
      <c r="A449">
        <v>447</v>
      </c>
      <c r="B449" s="2">
        <v>1</v>
      </c>
      <c r="C449">
        <f t="shared" ca="1" si="165"/>
        <v>53</v>
      </c>
      <c r="D449">
        <v>1</v>
      </c>
      <c r="E449">
        <f t="shared" ca="1" si="192"/>
        <v>80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f t="shared" ca="1" si="166"/>
        <v>3.56</v>
      </c>
      <c r="R449">
        <f t="shared" ca="1" si="167"/>
        <v>1.39</v>
      </c>
      <c r="S449">
        <f t="shared" ca="1" si="168"/>
        <v>269</v>
      </c>
      <c r="T449">
        <f t="shared" ca="1" si="169"/>
        <v>15.208</v>
      </c>
      <c r="U449">
        <f t="shared" ca="1" si="170"/>
        <v>32.53</v>
      </c>
      <c r="V449">
        <f t="shared" ref="V449:V514" ca="1" si="194">RANDBETWEEN(8000,9000)/1000</f>
        <v>8.8689999999999998</v>
      </c>
      <c r="W449">
        <f t="shared" ca="1" si="171"/>
        <v>0.11</v>
      </c>
      <c r="X449">
        <f t="shared" ca="1" si="172"/>
        <v>0.51300000000000001</v>
      </c>
      <c r="Y449">
        <f t="shared" ca="1" si="173"/>
        <v>2.13</v>
      </c>
      <c r="Z449">
        <f t="shared" ca="1" si="174"/>
        <v>0.73</v>
      </c>
      <c r="AA449">
        <f t="shared" ca="1" si="193"/>
        <v>215</v>
      </c>
      <c r="AB449">
        <v>1</v>
      </c>
      <c r="AC449">
        <v>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f t="shared" ca="1" si="175"/>
        <v>1.44</v>
      </c>
      <c r="AL449">
        <f t="shared" ca="1" si="176"/>
        <v>2.73</v>
      </c>
      <c r="AM449">
        <v>1</v>
      </c>
    </row>
    <row r="450" spans="1:39" x14ac:dyDescent="0.25">
      <c r="A450">
        <v>448</v>
      </c>
      <c r="B450" s="2">
        <v>1</v>
      </c>
      <c r="C450">
        <f t="shared" ca="1" si="165"/>
        <v>59</v>
      </c>
      <c r="D450">
        <v>1</v>
      </c>
      <c r="E450">
        <f t="shared" ca="1" si="192"/>
        <v>85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f t="shared" ca="1" si="166"/>
        <v>4.2</v>
      </c>
      <c r="R450">
        <f t="shared" ca="1" si="167"/>
        <v>1.3</v>
      </c>
      <c r="S450">
        <f t="shared" ca="1" si="168"/>
        <v>262</v>
      </c>
      <c r="T450">
        <f t="shared" ca="1" si="169"/>
        <v>11.379</v>
      </c>
      <c r="U450">
        <f t="shared" ca="1" si="170"/>
        <v>38.090000000000003</v>
      </c>
      <c r="V450">
        <f t="shared" ca="1" si="194"/>
        <v>8.8369999999999997</v>
      </c>
      <c r="W450">
        <f t="shared" ca="1" si="171"/>
        <v>0.17499999999999999</v>
      </c>
      <c r="X450">
        <f t="shared" ca="1" si="172"/>
        <v>0.42499999999999999</v>
      </c>
      <c r="Y450">
        <f t="shared" ca="1" si="173"/>
        <v>1.89</v>
      </c>
      <c r="Z450">
        <f t="shared" ca="1" si="174"/>
        <v>0.86</v>
      </c>
      <c r="AA450">
        <f t="shared" ca="1" si="193"/>
        <v>161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f t="shared" ca="1" si="175"/>
        <v>2.1800000000000002</v>
      </c>
      <c r="AL450">
        <f t="shared" ca="1" si="176"/>
        <v>2.19</v>
      </c>
      <c r="AM450">
        <v>1</v>
      </c>
    </row>
    <row r="451" spans="1:39" x14ac:dyDescent="0.25">
      <c r="A451">
        <v>449</v>
      </c>
      <c r="B451" s="2">
        <v>1</v>
      </c>
      <c r="C451">
        <f t="shared" ca="1" si="165"/>
        <v>52</v>
      </c>
      <c r="D451">
        <v>1</v>
      </c>
      <c r="E451">
        <f t="shared" ca="1" si="192"/>
        <v>81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f t="shared" ca="1" si="166"/>
        <v>3.61</v>
      </c>
      <c r="R451">
        <f t="shared" ca="1" si="167"/>
        <v>1.52</v>
      </c>
      <c r="S451">
        <f t="shared" ca="1" si="168"/>
        <v>232</v>
      </c>
      <c r="T451">
        <f t="shared" ca="1" si="169"/>
        <v>13.586</v>
      </c>
      <c r="U451">
        <f t="shared" ca="1" si="170"/>
        <v>38.19</v>
      </c>
      <c r="V451">
        <f t="shared" ca="1" si="194"/>
        <v>8.1199999999999992</v>
      </c>
      <c r="W451">
        <f t="shared" ca="1" si="171"/>
        <v>0.182</v>
      </c>
      <c r="X451">
        <f t="shared" ca="1" si="172"/>
        <v>0.49</v>
      </c>
      <c r="Y451">
        <f t="shared" ca="1" si="173"/>
        <v>1.92</v>
      </c>
      <c r="Z451">
        <f t="shared" ca="1" si="174"/>
        <v>1.08</v>
      </c>
      <c r="AA451">
        <f t="shared" ca="1" si="193"/>
        <v>184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f t="shared" ca="1" si="175"/>
        <v>2.39</v>
      </c>
      <c r="AL451">
        <f t="shared" ca="1" si="176"/>
        <v>2.19</v>
      </c>
      <c r="AM451">
        <v>1</v>
      </c>
    </row>
    <row r="452" spans="1:39" x14ac:dyDescent="0.25">
      <c r="A452">
        <v>450</v>
      </c>
      <c r="B452" s="2">
        <v>1</v>
      </c>
      <c r="C452">
        <f t="shared" ca="1" si="165"/>
        <v>58</v>
      </c>
      <c r="D452">
        <v>1</v>
      </c>
      <c r="E452">
        <f t="shared" ca="1" si="192"/>
        <v>80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f t="shared" ca="1" si="166"/>
        <v>4.25</v>
      </c>
      <c r="R452">
        <f t="shared" ca="1" si="167"/>
        <v>2.04</v>
      </c>
      <c r="S452">
        <f t="shared" ca="1" si="168"/>
        <v>284</v>
      </c>
      <c r="T452">
        <f t="shared" ca="1" si="169"/>
        <v>14.098000000000001</v>
      </c>
      <c r="U452">
        <f t="shared" ca="1" si="170"/>
        <v>37.5</v>
      </c>
      <c r="V452">
        <f t="shared" ca="1" si="194"/>
        <v>8.2439999999999998</v>
      </c>
      <c r="W452">
        <f t="shared" ca="1" si="171"/>
        <v>0.153</v>
      </c>
      <c r="X452">
        <f t="shared" ca="1" si="172"/>
        <v>0.51500000000000001</v>
      </c>
      <c r="Y452">
        <f t="shared" ca="1" si="173"/>
        <v>1.89</v>
      </c>
      <c r="Z452">
        <f t="shared" ca="1" si="174"/>
        <v>0.56000000000000005</v>
      </c>
      <c r="AA452">
        <f t="shared" ca="1" si="193"/>
        <v>147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f t="shared" ca="1" si="175"/>
        <v>1.78</v>
      </c>
      <c r="AL452">
        <f t="shared" ca="1" si="176"/>
        <v>2.06</v>
      </c>
      <c r="AM452">
        <v>1</v>
      </c>
    </row>
    <row r="453" spans="1:39" x14ac:dyDescent="0.25">
      <c r="A453">
        <v>451</v>
      </c>
      <c r="B453" s="2">
        <v>1</v>
      </c>
      <c r="C453">
        <f t="shared" ca="1" si="165"/>
        <v>53</v>
      </c>
      <c r="D453">
        <v>1</v>
      </c>
      <c r="E453">
        <f t="shared" ca="1" si="192"/>
        <v>89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f t="shared" ca="1" si="166"/>
        <v>4.16</v>
      </c>
      <c r="R453">
        <f t="shared" ca="1" si="167"/>
        <v>1.0900000000000001</v>
      </c>
      <c r="S453">
        <f t="shared" ca="1" si="168"/>
        <v>234</v>
      </c>
      <c r="T453">
        <f t="shared" ca="1" si="169"/>
        <v>11.481</v>
      </c>
      <c r="U453">
        <f t="shared" ca="1" si="170"/>
        <v>39.08</v>
      </c>
      <c r="V453">
        <f t="shared" ca="1" si="194"/>
        <v>8.0419999999999998</v>
      </c>
      <c r="W453">
        <f t="shared" ca="1" si="171"/>
        <v>0.17499999999999999</v>
      </c>
      <c r="X453">
        <f t="shared" ca="1" si="172"/>
        <v>0.47899999999999998</v>
      </c>
      <c r="Y453">
        <f t="shared" ca="1" si="173"/>
        <v>1.57</v>
      </c>
      <c r="Z453">
        <f t="shared" ca="1" si="174"/>
        <v>1.17</v>
      </c>
      <c r="AA453">
        <f t="shared" ca="1" si="193"/>
        <v>182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f t="shared" ca="1" si="175"/>
        <v>2.12</v>
      </c>
      <c r="AL453">
        <f t="shared" ca="1" si="176"/>
        <v>2.85</v>
      </c>
      <c r="AM453">
        <v>1</v>
      </c>
    </row>
    <row r="454" spans="1:39" x14ac:dyDescent="0.25">
      <c r="A454">
        <v>452</v>
      </c>
      <c r="B454" s="2">
        <v>1</v>
      </c>
      <c r="C454">
        <f t="shared" ca="1" si="165"/>
        <v>53</v>
      </c>
      <c r="D454">
        <v>1</v>
      </c>
      <c r="E454">
        <f t="shared" ca="1" si="192"/>
        <v>86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f t="shared" ca="1" si="166"/>
        <v>3.84</v>
      </c>
      <c r="R454">
        <f t="shared" ca="1" si="167"/>
        <v>1.4</v>
      </c>
      <c r="S454">
        <f t="shared" ca="1" si="168"/>
        <v>293</v>
      </c>
      <c r="T454">
        <f t="shared" ca="1" si="169"/>
        <v>10.156000000000001</v>
      </c>
      <c r="U454">
        <f t="shared" ca="1" si="170"/>
        <v>32.57</v>
      </c>
      <c r="V454">
        <f t="shared" ca="1" si="194"/>
        <v>8.3520000000000003</v>
      </c>
      <c r="W454">
        <f t="shared" ca="1" si="171"/>
        <v>0.10299999999999999</v>
      </c>
      <c r="X454">
        <f t="shared" ca="1" si="172"/>
        <v>0.50900000000000001</v>
      </c>
      <c r="Y454">
        <f t="shared" ca="1" si="173"/>
        <v>2.2799999999999998</v>
      </c>
      <c r="Z454">
        <f t="shared" ca="1" si="174"/>
        <v>0.86</v>
      </c>
      <c r="AA454">
        <f t="shared" ca="1" si="193"/>
        <v>171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f t="shared" ca="1" si="175"/>
        <v>1.21</v>
      </c>
      <c r="AL454">
        <f t="shared" ca="1" si="176"/>
        <v>3.3</v>
      </c>
      <c r="AM454">
        <v>1</v>
      </c>
    </row>
    <row r="455" spans="1:39" x14ac:dyDescent="0.25">
      <c r="A455">
        <v>453</v>
      </c>
      <c r="B455" s="2">
        <v>1</v>
      </c>
      <c r="C455">
        <f t="shared" ca="1" si="165"/>
        <v>53</v>
      </c>
      <c r="D455">
        <v>1</v>
      </c>
      <c r="E455">
        <f t="shared" ca="1" si="192"/>
        <v>75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f t="shared" ca="1" si="166"/>
        <v>3.93</v>
      </c>
      <c r="R455">
        <f t="shared" ca="1" si="167"/>
        <v>1.87</v>
      </c>
      <c r="S455">
        <f t="shared" ca="1" si="168"/>
        <v>221</v>
      </c>
      <c r="T455">
        <f t="shared" ca="1" si="169"/>
        <v>10.605</v>
      </c>
      <c r="U455">
        <f t="shared" ca="1" si="170"/>
        <v>34.19</v>
      </c>
      <c r="V455">
        <f t="shared" ca="1" si="194"/>
        <v>8.6479999999999997</v>
      </c>
      <c r="W455">
        <f t="shared" ca="1" si="171"/>
        <v>0.16900000000000001</v>
      </c>
      <c r="X455">
        <f t="shared" ca="1" si="172"/>
        <v>0.47</v>
      </c>
      <c r="Y455">
        <f t="shared" ca="1" si="173"/>
        <v>2.76</v>
      </c>
      <c r="Z455">
        <f t="shared" ca="1" si="174"/>
        <v>0.71</v>
      </c>
      <c r="AA455">
        <f t="shared" ca="1" si="193"/>
        <v>213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f t="shared" ca="1" si="175"/>
        <v>2.0499999999999998</v>
      </c>
      <c r="AL455">
        <f t="shared" ca="1" si="176"/>
        <v>2.46</v>
      </c>
      <c r="AM455">
        <v>1</v>
      </c>
    </row>
    <row r="456" spans="1:39" x14ac:dyDescent="0.25">
      <c r="A456">
        <v>454</v>
      </c>
      <c r="B456" s="2">
        <v>1</v>
      </c>
      <c r="C456">
        <f t="shared" ca="1" si="165"/>
        <v>47</v>
      </c>
      <c r="D456">
        <v>1</v>
      </c>
      <c r="E456">
        <f t="shared" ca="1" si="192"/>
        <v>72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f t="shared" ca="1" si="166"/>
        <v>3.59</v>
      </c>
      <c r="R456">
        <f t="shared" ca="1" si="167"/>
        <v>1.75</v>
      </c>
      <c r="S456">
        <f t="shared" ca="1" si="168"/>
        <v>298</v>
      </c>
      <c r="T456">
        <f t="shared" ca="1" si="169"/>
        <v>13.653</v>
      </c>
      <c r="U456">
        <f t="shared" ca="1" si="170"/>
        <v>38.39</v>
      </c>
      <c r="V456">
        <f t="shared" ca="1" si="194"/>
        <v>8.99</v>
      </c>
      <c r="W456">
        <f t="shared" ca="1" si="171"/>
        <v>0.123</v>
      </c>
      <c r="X456">
        <f t="shared" ca="1" si="172"/>
        <v>0.45</v>
      </c>
      <c r="Y456">
        <f t="shared" ca="1" si="173"/>
        <v>2.34</v>
      </c>
      <c r="Z456">
        <f t="shared" ca="1" si="174"/>
        <v>0.75</v>
      </c>
      <c r="AA456">
        <f t="shared" ca="1" si="193"/>
        <v>214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f t="shared" ca="1" si="175"/>
        <v>1.48</v>
      </c>
      <c r="AL456">
        <f t="shared" ca="1" si="176"/>
        <v>2.64</v>
      </c>
      <c r="AM456">
        <v>1</v>
      </c>
    </row>
    <row r="457" spans="1:39" x14ac:dyDescent="0.25">
      <c r="A457">
        <v>455</v>
      </c>
      <c r="B457" s="2">
        <v>1</v>
      </c>
      <c r="C457">
        <f t="shared" ca="1" si="165"/>
        <v>59</v>
      </c>
      <c r="D457">
        <v>1</v>
      </c>
      <c r="E457">
        <f t="shared" ca="1" si="192"/>
        <v>74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f t="shared" ca="1" si="166"/>
        <v>4.46</v>
      </c>
      <c r="R457">
        <f t="shared" ca="1" si="167"/>
        <v>1.52</v>
      </c>
      <c r="S457">
        <f t="shared" ca="1" si="168"/>
        <v>261</v>
      </c>
      <c r="T457">
        <f t="shared" ca="1" si="169"/>
        <v>12.792999999999999</v>
      </c>
      <c r="U457">
        <f t="shared" ca="1" si="170"/>
        <v>32.92</v>
      </c>
      <c r="V457">
        <f t="shared" ca="1" si="194"/>
        <v>8.3049999999999997</v>
      </c>
      <c r="W457">
        <f t="shared" ca="1" si="171"/>
        <v>0.105</v>
      </c>
      <c r="X457">
        <f t="shared" ca="1" si="172"/>
        <v>0.499</v>
      </c>
      <c r="Y457">
        <f t="shared" ca="1" si="173"/>
        <v>2.77</v>
      </c>
      <c r="Z457">
        <f t="shared" ca="1" si="174"/>
        <v>0.4</v>
      </c>
      <c r="AA457">
        <f t="shared" ca="1" si="193"/>
        <v>155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f t="shared" ca="1" si="175"/>
        <v>1.9</v>
      </c>
      <c r="AL457">
        <f t="shared" ca="1" si="176"/>
        <v>2.82</v>
      </c>
      <c r="AM457">
        <v>1</v>
      </c>
    </row>
    <row r="458" spans="1:39" x14ac:dyDescent="0.25">
      <c r="A458">
        <v>456</v>
      </c>
      <c r="B458" s="2">
        <v>1</v>
      </c>
      <c r="C458">
        <f t="shared" ca="1" si="165"/>
        <v>50</v>
      </c>
      <c r="D458">
        <v>1</v>
      </c>
      <c r="E458">
        <f t="shared" ca="1" si="192"/>
        <v>80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f t="shared" ca="1" si="166"/>
        <v>3.4</v>
      </c>
      <c r="R458">
        <f t="shared" ca="1" si="167"/>
        <v>1.5</v>
      </c>
      <c r="S458">
        <f t="shared" ca="1" si="168"/>
        <v>212</v>
      </c>
      <c r="T458">
        <f t="shared" ca="1" si="169"/>
        <v>13.67</v>
      </c>
      <c r="U458">
        <f t="shared" ca="1" si="170"/>
        <v>33.880000000000003</v>
      </c>
      <c r="V458">
        <f t="shared" ca="1" si="194"/>
        <v>8.7230000000000008</v>
      </c>
      <c r="W458">
        <f t="shared" ca="1" si="171"/>
        <v>0.188</v>
      </c>
      <c r="X458">
        <f t="shared" ca="1" si="172"/>
        <v>0.40400000000000003</v>
      </c>
      <c r="Y458">
        <f t="shared" ca="1" si="173"/>
        <v>2.93</v>
      </c>
      <c r="Z458">
        <f t="shared" ca="1" si="174"/>
        <v>0.22</v>
      </c>
      <c r="AA458">
        <f t="shared" ca="1" si="193"/>
        <v>219</v>
      </c>
      <c r="AB458">
        <v>1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f t="shared" ca="1" si="175"/>
        <v>1.46</v>
      </c>
      <c r="AL458">
        <f t="shared" ca="1" si="176"/>
        <v>2.92</v>
      </c>
      <c r="AM458">
        <v>1</v>
      </c>
    </row>
    <row r="459" spans="1:39" x14ac:dyDescent="0.25">
      <c r="A459">
        <v>457</v>
      </c>
      <c r="B459" s="2">
        <v>1</v>
      </c>
      <c r="C459">
        <f t="shared" ca="1" si="165"/>
        <v>54</v>
      </c>
      <c r="D459">
        <v>1</v>
      </c>
      <c r="E459">
        <f t="shared" ca="1" si="192"/>
        <v>84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f t="shared" ca="1" si="166"/>
        <v>3.3</v>
      </c>
      <c r="R459">
        <f t="shared" ca="1" si="167"/>
        <v>2.1</v>
      </c>
      <c r="S459">
        <f t="shared" ca="1" si="168"/>
        <v>269</v>
      </c>
      <c r="T459">
        <f t="shared" ca="1" si="169"/>
        <v>14.38</v>
      </c>
      <c r="U459">
        <f t="shared" ca="1" si="170"/>
        <v>37.72</v>
      </c>
      <c r="V459">
        <f t="shared" ca="1" si="194"/>
        <v>8.6440000000000001</v>
      </c>
      <c r="W459">
        <f t="shared" ca="1" si="171"/>
        <v>0.151</v>
      </c>
      <c r="X459">
        <f t="shared" ca="1" si="172"/>
        <v>0.48</v>
      </c>
      <c r="Y459">
        <f t="shared" ca="1" si="173"/>
        <v>2.77</v>
      </c>
      <c r="Z459">
        <f t="shared" ca="1" si="174"/>
        <v>0.4</v>
      </c>
      <c r="AA459">
        <f t="shared" ca="1" si="193"/>
        <v>167</v>
      </c>
      <c r="AB459">
        <v>1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f t="shared" ca="1" si="175"/>
        <v>1.5</v>
      </c>
      <c r="AL459">
        <f t="shared" ca="1" si="176"/>
        <v>2.34</v>
      </c>
      <c r="AM459">
        <v>1</v>
      </c>
    </row>
    <row r="460" spans="1:39" x14ac:dyDescent="0.25">
      <c r="A460">
        <v>458</v>
      </c>
      <c r="B460" s="2">
        <v>1</v>
      </c>
      <c r="C460">
        <f t="shared" ca="1" si="165"/>
        <v>52</v>
      </c>
      <c r="D460">
        <v>1</v>
      </c>
      <c r="E460">
        <f t="shared" ca="1" si="192"/>
        <v>70</v>
      </c>
      <c r="F460">
        <v>1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0</v>
      </c>
      <c r="Q460">
        <f t="shared" ca="1" si="166"/>
        <v>3.58</v>
      </c>
      <c r="R460">
        <f t="shared" ca="1" si="167"/>
        <v>2.0299999999999998</v>
      </c>
      <c r="S460">
        <f t="shared" ca="1" si="168"/>
        <v>276</v>
      </c>
      <c r="T460">
        <f t="shared" ca="1" si="169"/>
        <v>13.513999999999999</v>
      </c>
      <c r="U460">
        <f t="shared" ca="1" si="170"/>
        <v>38.479999999999997</v>
      </c>
      <c r="V460">
        <f t="shared" ca="1" si="194"/>
        <v>8.0990000000000002</v>
      </c>
      <c r="W460">
        <f t="shared" ca="1" si="171"/>
        <v>0.109</v>
      </c>
      <c r="X460">
        <f t="shared" ca="1" si="172"/>
        <v>0.48099999999999998</v>
      </c>
      <c r="Y460">
        <f t="shared" ca="1" si="173"/>
        <v>2.4700000000000002</v>
      </c>
      <c r="Z460">
        <f t="shared" ca="1" si="174"/>
        <v>0.25</v>
      </c>
      <c r="AA460">
        <f t="shared" ca="1" si="193"/>
        <v>149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f t="shared" ca="1" si="175"/>
        <v>1.24</v>
      </c>
      <c r="AL460">
        <f t="shared" ca="1" si="176"/>
        <v>2.31</v>
      </c>
      <c r="AM460">
        <v>1</v>
      </c>
    </row>
    <row r="461" spans="1:39" x14ac:dyDescent="0.25">
      <c r="A461">
        <v>459</v>
      </c>
      <c r="B461" s="2">
        <v>1</v>
      </c>
      <c r="C461">
        <f t="shared" ca="1" si="165"/>
        <v>45</v>
      </c>
      <c r="D461">
        <v>1</v>
      </c>
      <c r="E461">
        <f t="shared" ca="1" si="192"/>
        <v>88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f t="shared" ca="1" si="166"/>
        <v>4.5</v>
      </c>
      <c r="R461">
        <f t="shared" ca="1" si="167"/>
        <v>2.08</v>
      </c>
      <c r="S461">
        <f t="shared" ca="1" si="168"/>
        <v>285</v>
      </c>
      <c r="T461">
        <f t="shared" ca="1" si="169"/>
        <v>11.638999999999999</v>
      </c>
      <c r="U461">
        <f t="shared" ca="1" si="170"/>
        <v>34.770000000000003</v>
      </c>
      <c r="V461">
        <f t="shared" ca="1" si="194"/>
        <v>8.2420000000000009</v>
      </c>
      <c r="W461">
        <f t="shared" ca="1" si="171"/>
        <v>0.19700000000000001</v>
      </c>
      <c r="X461">
        <f t="shared" ca="1" si="172"/>
        <v>0.41099999999999998</v>
      </c>
      <c r="Y461">
        <f t="shared" ca="1" si="173"/>
        <v>1.55</v>
      </c>
      <c r="Z461">
        <f t="shared" ca="1" si="174"/>
        <v>0.68</v>
      </c>
      <c r="AA461">
        <f t="shared" ca="1" si="193"/>
        <v>212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f t="shared" ca="1" si="175"/>
        <v>2.1800000000000002</v>
      </c>
      <c r="AL461">
        <f t="shared" ca="1" si="176"/>
        <v>2.67</v>
      </c>
      <c r="AM461">
        <v>1</v>
      </c>
    </row>
    <row r="462" spans="1:39" x14ac:dyDescent="0.25">
      <c r="A462">
        <v>460</v>
      </c>
      <c r="B462" s="2">
        <v>1</v>
      </c>
      <c r="C462">
        <f t="shared" ca="1" si="165"/>
        <v>60</v>
      </c>
      <c r="D462">
        <v>1</v>
      </c>
      <c r="E462">
        <f t="shared" ca="1" si="192"/>
        <v>80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f t="shared" ca="1" si="166"/>
        <v>3.58</v>
      </c>
      <c r="R462">
        <f t="shared" ca="1" si="167"/>
        <v>1.56</v>
      </c>
      <c r="S462">
        <f t="shared" ca="1" si="168"/>
        <v>260</v>
      </c>
      <c r="T462">
        <f t="shared" ca="1" si="169"/>
        <v>10.105</v>
      </c>
      <c r="U462">
        <f t="shared" ca="1" si="170"/>
        <v>35.340000000000003</v>
      </c>
      <c r="V462">
        <f t="shared" ca="1" si="194"/>
        <v>8.9269999999999996</v>
      </c>
      <c r="W462">
        <f t="shared" ca="1" si="171"/>
        <v>0.193</v>
      </c>
      <c r="X462">
        <f t="shared" ca="1" si="172"/>
        <v>0.439</v>
      </c>
      <c r="Y462">
        <f t="shared" ca="1" si="173"/>
        <v>1.65</v>
      </c>
      <c r="Z462">
        <f t="shared" ca="1" si="174"/>
        <v>0.41</v>
      </c>
      <c r="AA462">
        <f t="shared" ca="1" si="193"/>
        <v>145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f t="shared" ca="1" si="175"/>
        <v>2.4700000000000002</v>
      </c>
      <c r="AL462">
        <f t="shared" ca="1" si="176"/>
        <v>2.35</v>
      </c>
      <c r="AM462">
        <v>1</v>
      </c>
    </row>
    <row r="463" spans="1:39" x14ac:dyDescent="0.25">
      <c r="A463">
        <v>461</v>
      </c>
      <c r="B463" s="2">
        <v>1</v>
      </c>
      <c r="C463">
        <f t="shared" ca="1" si="165"/>
        <v>60</v>
      </c>
      <c r="D463">
        <v>1</v>
      </c>
      <c r="E463">
        <f t="shared" ca="1" si="192"/>
        <v>73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f t="shared" ca="1" si="166"/>
        <v>3.21</v>
      </c>
      <c r="R463">
        <f t="shared" ca="1" si="167"/>
        <v>1.93</v>
      </c>
      <c r="S463">
        <f t="shared" ca="1" si="168"/>
        <v>219</v>
      </c>
      <c r="T463">
        <f t="shared" ca="1" si="169"/>
        <v>12.65</v>
      </c>
      <c r="U463">
        <f t="shared" ca="1" si="170"/>
        <v>33.5</v>
      </c>
      <c r="V463">
        <f t="shared" ca="1" si="194"/>
        <v>8.7750000000000004</v>
      </c>
      <c r="W463">
        <f t="shared" ca="1" si="171"/>
        <v>0.16800000000000001</v>
      </c>
      <c r="X463">
        <f t="shared" ca="1" si="172"/>
        <v>0.5</v>
      </c>
      <c r="Y463">
        <f t="shared" ca="1" si="173"/>
        <v>2.89</v>
      </c>
      <c r="Z463">
        <f t="shared" ca="1" si="174"/>
        <v>0.73</v>
      </c>
      <c r="AA463">
        <f t="shared" ca="1" si="193"/>
        <v>200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f t="shared" ca="1" si="175"/>
        <v>1.73</v>
      </c>
      <c r="AL463">
        <f t="shared" ca="1" si="176"/>
        <v>3.49</v>
      </c>
      <c r="AM463">
        <v>1</v>
      </c>
    </row>
    <row r="464" spans="1:39" x14ac:dyDescent="0.25">
      <c r="A464">
        <v>462</v>
      </c>
      <c r="B464" s="2">
        <v>1</v>
      </c>
      <c r="C464">
        <f t="shared" ca="1" si="165"/>
        <v>54</v>
      </c>
      <c r="D464">
        <v>1</v>
      </c>
      <c r="E464">
        <f t="shared" ca="1" si="192"/>
        <v>87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f t="shared" ca="1" si="166"/>
        <v>3.47</v>
      </c>
      <c r="R464">
        <f t="shared" ca="1" si="167"/>
        <v>1.72</v>
      </c>
      <c r="S464">
        <f t="shared" ca="1" si="168"/>
        <v>222</v>
      </c>
      <c r="T464">
        <f t="shared" ca="1" si="169"/>
        <v>15.454000000000001</v>
      </c>
      <c r="U464">
        <f t="shared" ca="1" si="170"/>
        <v>37.04</v>
      </c>
      <c r="V464">
        <f t="shared" ca="1" si="194"/>
        <v>8.2390000000000008</v>
      </c>
      <c r="W464">
        <f t="shared" ca="1" si="171"/>
        <v>0.108</v>
      </c>
      <c r="X464">
        <f t="shared" ca="1" si="172"/>
        <v>0.47599999999999998</v>
      </c>
      <c r="Y464">
        <f t="shared" ca="1" si="173"/>
        <v>2.85</v>
      </c>
      <c r="Z464">
        <f t="shared" ca="1" si="174"/>
        <v>1.23</v>
      </c>
      <c r="AA464">
        <f t="shared" ca="1" si="193"/>
        <v>135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f t="shared" ca="1" si="175"/>
        <v>1.06</v>
      </c>
      <c r="AL464">
        <f t="shared" ca="1" si="176"/>
        <v>3.01</v>
      </c>
      <c r="AM464">
        <v>1</v>
      </c>
    </row>
    <row r="465" spans="1:39" x14ac:dyDescent="0.25">
      <c r="A465">
        <v>463</v>
      </c>
      <c r="B465" s="2">
        <v>1</v>
      </c>
      <c r="C465">
        <f t="shared" ca="1" si="165"/>
        <v>56</v>
      </c>
      <c r="D465">
        <v>1</v>
      </c>
      <c r="E465">
        <f t="shared" ca="1" si="192"/>
        <v>87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f t="shared" ca="1" si="166"/>
        <v>3.52</v>
      </c>
      <c r="R465">
        <f t="shared" ca="1" si="167"/>
        <v>1.58</v>
      </c>
      <c r="S465">
        <f t="shared" ca="1" si="168"/>
        <v>299</v>
      </c>
      <c r="T465">
        <f t="shared" ca="1" si="169"/>
        <v>15.804</v>
      </c>
      <c r="U465">
        <f t="shared" ca="1" si="170"/>
        <v>37.47</v>
      </c>
      <c r="V465">
        <f t="shared" ca="1" si="194"/>
        <v>8.0359999999999996</v>
      </c>
      <c r="W465">
        <f t="shared" ca="1" si="171"/>
        <v>0.16500000000000001</v>
      </c>
      <c r="X465">
        <f t="shared" ca="1" si="172"/>
        <v>0.44400000000000001</v>
      </c>
      <c r="Y465">
        <f t="shared" ca="1" si="173"/>
        <v>2.21</v>
      </c>
      <c r="Z465">
        <f t="shared" ca="1" si="174"/>
        <v>1.22</v>
      </c>
      <c r="AA465">
        <f t="shared" ca="1" si="193"/>
        <v>181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f t="shared" ca="1" si="175"/>
        <v>2.2000000000000002</v>
      </c>
      <c r="AL465">
        <f t="shared" ca="1" si="176"/>
        <v>2.19</v>
      </c>
      <c r="AM465">
        <v>1</v>
      </c>
    </row>
    <row r="466" spans="1:39" x14ac:dyDescent="0.25">
      <c r="A466">
        <v>464</v>
      </c>
      <c r="B466" s="2">
        <v>1</v>
      </c>
      <c r="C466">
        <f t="shared" ca="1" si="165"/>
        <v>46</v>
      </c>
      <c r="D466">
        <v>1</v>
      </c>
      <c r="E466">
        <f t="shared" ca="1" si="192"/>
        <v>83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>
        <f t="shared" ca="1" si="166"/>
        <v>3.1</v>
      </c>
      <c r="R466">
        <f t="shared" ca="1" si="167"/>
        <v>1.81</v>
      </c>
      <c r="S466">
        <f t="shared" ca="1" si="168"/>
        <v>247</v>
      </c>
      <c r="T466">
        <f t="shared" ca="1" si="169"/>
        <v>14.747999999999999</v>
      </c>
      <c r="U466">
        <f t="shared" ca="1" si="170"/>
        <v>33.1</v>
      </c>
      <c r="V466">
        <f t="shared" ca="1" si="194"/>
        <v>8.7949999999999999</v>
      </c>
      <c r="W466">
        <f t="shared" ca="1" si="171"/>
        <v>0.11799999999999999</v>
      </c>
      <c r="X466">
        <f t="shared" ca="1" si="172"/>
        <v>0.48399999999999999</v>
      </c>
      <c r="Y466">
        <f t="shared" ca="1" si="173"/>
        <v>2.14</v>
      </c>
      <c r="Z466">
        <f t="shared" ca="1" si="174"/>
        <v>0.19</v>
      </c>
      <c r="AA466">
        <f t="shared" ca="1" si="193"/>
        <v>209</v>
      </c>
      <c r="AB466">
        <v>1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f t="shared" ca="1" si="175"/>
        <v>2.2200000000000002</v>
      </c>
      <c r="AL466">
        <f t="shared" ca="1" si="176"/>
        <v>3.26</v>
      </c>
      <c r="AM466">
        <v>1</v>
      </c>
    </row>
    <row r="467" spans="1:39" x14ac:dyDescent="0.25">
      <c r="A467">
        <v>465</v>
      </c>
      <c r="B467" s="2">
        <v>1</v>
      </c>
      <c r="C467">
        <f t="shared" ca="1" si="165"/>
        <v>54</v>
      </c>
      <c r="D467">
        <v>1</v>
      </c>
      <c r="E467">
        <f t="shared" ca="1" si="192"/>
        <v>75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f t="shared" ca="1" si="166"/>
        <v>3.25</v>
      </c>
      <c r="R467">
        <f t="shared" ca="1" si="167"/>
        <v>1.52</v>
      </c>
      <c r="S467">
        <f t="shared" ca="1" si="168"/>
        <v>227</v>
      </c>
      <c r="T467">
        <f t="shared" ca="1" si="169"/>
        <v>13.19</v>
      </c>
      <c r="U467">
        <f t="shared" ca="1" si="170"/>
        <v>34.72</v>
      </c>
      <c r="V467">
        <f t="shared" ca="1" si="194"/>
        <v>8.8819999999999997</v>
      </c>
      <c r="W467">
        <f t="shared" ca="1" si="171"/>
        <v>0.10299999999999999</v>
      </c>
      <c r="X467">
        <f t="shared" ca="1" si="172"/>
        <v>0.499</v>
      </c>
      <c r="Y467">
        <f t="shared" ca="1" si="173"/>
        <v>2.68</v>
      </c>
      <c r="Z467">
        <f t="shared" ca="1" si="174"/>
        <v>0.98</v>
      </c>
      <c r="AA467">
        <f t="shared" ca="1" si="193"/>
        <v>190</v>
      </c>
      <c r="AB467">
        <v>1</v>
      </c>
      <c r="AC467"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f t="shared" ca="1" si="175"/>
        <v>2.17</v>
      </c>
      <c r="AL467">
        <f t="shared" ca="1" si="176"/>
        <v>3.14</v>
      </c>
      <c r="AM467">
        <v>1</v>
      </c>
    </row>
    <row r="468" spans="1:39" x14ac:dyDescent="0.25">
      <c r="A468">
        <v>466</v>
      </c>
      <c r="B468" s="2">
        <v>1</v>
      </c>
      <c r="C468">
        <f t="shared" ca="1" si="165"/>
        <v>54</v>
      </c>
      <c r="D468">
        <v>1</v>
      </c>
      <c r="E468">
        <f t="shared" ca="1" si="192"/>
        <v>87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f t="shared" ca="1" si="166"/>
        <v>4.4000000000000004</v>
      </c>
      <c r="R468">
        <f t="shared" ca="1" si="167"/>
        <v>1.81</v>
      </c>
      <c r="S468">
        <f t="shared" ca="1" si="168"/>
        <v>245</v>
      </c>
      <c r="T468">
        <f t="shared" ca="1" si="169"/>
        <v>14.635999999999999</v>
      </c>
      <c r="U468">
        <f t="shared" ca="1" si="170"/>
        <v>39.049999999999997</v>
      </c>
      <c r="V468">
        <f t="shared" ca="1" si="194"/>
        <v>8.9440000000000008</v>
      </c>
      <c r="W468">
        <f t="shared" ca="1" si="171"/>
        <v>0.19600000000000001</v>
      </c>
      <c r="X468">
        <f t="shared" ca="1" si="172"/>
        <v>0.54900000000000004</v>
      </c>
      <c r="Y468">
        <f t="shared" ca="1" si="173"/>
        <v>2.4</v>
      </c>
      <c r="Z468">
        <f t="shared" ca="1" si="174"/>
        <v>0.74</v>
      </c>
      <c r="AA468">
        <f t="shared" ca="1" si="193"/>
        <v>160</v>
      </c>
      <c r="AB468">
        <v>1</v>
      </c>
      <c r="AC468">
        <v>1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f t="shared" ca="1" si="175"/>
        <v>1.76</v>
      </c>
      <c r="AL468">
        <f t="shared" ca="1" si="176"/>
        <v>2.4900000000000002</v>
      </c>
      <c r="AM468">
        <v>1</v>
      </c>
    </row>
    <row r="469" spans="1:39" x14ac:dyDescent="0.25">
      <c r="A469">
        <v>467</v>
      </c>
      <c r="B469" s="2">
        <v>1</v>
      </c>
      <c r="C469">
        <f t="shared" ca="1" si="165"/>
        <v>60</v>
      </c>
      <c r="D469">
        <v>1</v>
      </c>
      <c r="E469">
        <f t="shared" ca="1" si="192"/>
        <v>77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f t="shared" ca="1" si="166"/>
        <v>3.93</v>
      </c>
      <c r="R469">
        <f t="shared" ca="1" si="167"/>
        <v>1.31</v>
      </c>
      <c r="S469">
        <f t="shared" ca="1" si="168"/>
        <v>250</v>
      </c>
      <c r="T469">
        <f t="shared" ca="1" si="169"/>
        <v>13.44</v>
      </c>
      <c r="U469">
        <f t="shared" ca="1" si="170"/>
        <v>36.07</v>
      </c>
      <c r="V469">
        <f t="shared" ca="1" si="194"/>
        <v>8.3699999999999992</v>
      </c>
      <c r="W469">
        <f t="shared" ca="1" si="171"/>
        <v>0.16700000000000001</v>
      </c>
      <c r="X469">
        <f t="shared" ca="1" si="172"/>
        <v>0.46500000000000002</v>
      </c>
      <c r="Y469">
        <f t="shared" ca="1" si="173"/>
        <v>2.52</v>
      </c>
      <c r="Z469">
        <f t="shared" ca="1" si="174"/>
        <v>0.63</v>
      </c>
      <c r="AA469">
        <f t="shared" ca="1" si="193"/>
        <v>186</v>
      </c>
      <c r="AB469">
        <v>1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f t="shared" ref="AK469:AK502" ca="1" si="195">RANDBETWEEN(100,250)/100</f>
        <v>2.31</v>
      </c>
      <c r="AL469">
        <f t="shared" ca="1" si="176"/>
        <v>3.27</v>
      </c>
      <c r="AM469">
        <v>1</v>
      </c>
    </row>
    <row r="470" spans="1:39" x14ac:dyDescent="0.25">
      <c r="A470">
        <v>468</v>
      </c>
      <c r="B470" s="2">
        <v>1</v>
      </c>
      <c r="C470">
        <f t="shared" ref="C470:C502" ca="1" si="196">RANDBETWEEN(45,60)</f>
        <v>45</v>
      </c>
      <c r="D470">
        <v>1</v>
      </c>
      <c r="E470">
        <f t="shared" ca="1" si="192"/>
        <v>90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f t="shared" ref="Q470:Q502" ca="1" si="197">RANDBETWEEN(300,450)/100</f>
        <v>3.35</v>
      </c>
      <c r="R470">
        <f t="shared" ref="R470:R502" ca="1" si="198">RANDBETWEEN(100,210)/100</f>
        <v>1.08</v>
      </c>
      <c r="S470">
        <f t="shared" ref="S470:S502" ca="1" si="199">RANDBETWEEN(205, 305)</f>
        <v>289</v>
      </c>
      <c r="T470">
        <f t="shared" ref="T470:T533" ca="1" si="200">RANDBETWEEN(10000,16000)/1000</f>
        <v>10.869</v>
      </c>
      <c r="U470">
        <f t="shared" ref="U470:U533" ca="1" si="201">RANDBETWEEN(3200,4000)/100</f>
        <v>36.229999999999997</v>
      </c>
      <c r="V470">
        <f t="shared" ca="1" si="194"/>
        <v>8.6679999999999993</v>
      </c>
      <c r="W470">
        <f t="shared" ref="W470:W502" ca="1" si="202">RANDBETWEEN(100, 200)/1000</f>
        <v>0.16400000000000001</v>
      </c>
      <c r="X470">
        <f t="shared" ref="X470:X502" ca="1" si="203">RANDBETWEEN(400,550)/1000</f>
        <v>0.47199999999999998</v>
      </c>
      <c r="Y470">
        <f t="shared" ref="Y470:Y502" ca="1" si="204">RANDBETWEEN(150,300)/100</f>
        <v>1.8</v>
      </c>
      <c r="Z470">
        <f t="shared" ref="Z470:Z502" ca="1" si="205">RANDBETWEEN(10,125)/100</f>
        <v>0.35</v>
      </c>
      <c r="AA470">
        <f t="shared" ca="1" si="193"/>
        <v>145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f t="shared" ca="1" si="195"/>
        <v>2.4700000000000002</v>
      </c>
      <c r="AL470">
        <f t="shared" ref="AL470:AL533" ca="1" si="206">RANDBETWEEN(200,350)/100</f>
        <v>3.45</v>
      </c>
      <c r="AM470">
        <v>1</v>
      </c>
    </row>
    <row r="471" spans="1:39" x14ac:dyDescent="0.25">
      <c r="A471">
        <v>469</v>
      </c>
      <c r="B471" s="2">
        <v>1</v>
      </c>
      <c r="C471">
        <f t="shared" ca="1" si="196"/>
        <v>60</v>
      </c>
      <c r="D471">
        <v>1</v>
      </c>
      <c r="E471">
        <f t="shared" ca="1" si="192"/>
        <v>73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f t="shared" ca="1" si="197"/>
        <v>4.41</v>
      </c>
      <c r="R471">
        <f t="shared" ca="1" si="198"/>
        <v>1.6</v>
      </c>
      <c r="S471">
        <f t="shared" ca="1" si="199"/>
        <v>250</v>
      </c>
      <c r="T471">
        <f t="shared" ca="1" si="200"/>
        <v>14.917999999999999</v>
      </c>
      <c r="U471">
        <f t="shared" ca="1" si="201"/>
        <v>35.479999999999997</v>
      </c>
      <c r="V471">
        <f t="shared" ca="1" si="194"/>
        <v>8.577</v>
      </c>
      <c r="W471">
        <f t="shared" ca="1" si="202"/>
        <v>0.151</v>
      </c>
      <c r="X471">
        <f t="shared" ca="1" si="203"/>
        <v>0.55000000000000004</v>
      </c>
      <c r="Y471">
        <f t="shared" ca="1" si="204"/>
        <v>2.69</v>
      </c>
      <c r="Z471">
        <f t="shared" ca="1" si="205"/>
        <v>0.94</v>
      </c>
      <c r="AA471">
        <f t="shared" ca="1" si="193"/>
        <v>185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f t="shared" ca="1" si="195"/>
        <v>1.36</v>
      </c>
      <c r="AL471">
        <f t="shared" ca="1" si="206"/>
        <v>2.06</v>
      </c>
      <c r="AM471">
        <v>1</v>
      </c>
    </row>
    <row r="472" spans="1:39" x14ac:dyDescent="0.25">
      <c r="A472">
        <v>470</v>
      </c>
      <c r="B472" s="2">
        <v>1</v>
      </c>
      <c r="C472">
        <f t="shared" ca="1" si="196"/>
        <v>56</v>
      </c>
      <c r="D472">
        <v>1</v>
      </c>
      <c r="E472">
        <f t="shared" ca="1" si="192"/>
        <v>71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f t="shared" ca="1" si="197"/>
        <v>3.23</v>
      </c>
      <c r="R472">
        <f t="shared" ca="1" si="198"/>
        <v>1.04</v>
      </c>
      <c r="S472">
        <f t="shared" ca="1" si="199"/>
        <v>269</v>
      </c>
      <c r="T472">
        <f t="shared" ca="1" si="200"/>
        <v>11.427</v>
      </c>
      <c r="U472">
        <f t="shared" ca="1" si="201"/>
        <v>36.9</v>
      </c>
      <c r="V472">
        <f t="shared" ca="1" si="194"/>
        <v>8.4049999999999994</v>
      </c>
      <c r="W472">
        <f t="shared" ca="1" si="202"/>
        <v>0.108</v>
      </c>
      <c r="X472">
        <f t="shared" ca="1" si="203"/>
        <v>0.44900000000000001</v>
      </c>
      <c r="Y472">
        <f t="shared" ca="1" si="204"/>
        <v>2.6</v>
      </c>
      <c r="Z472">
        <f t="shared" ca="1" si="205"/>
        <v>0.18</v>
      </c>
      <c r="AA472">
        <f t="shared" ca="1" si="193"/>
        <v>199</v>
      </c>
      <c r="AB472">
        <v>1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f t="shared" ca="1" si="195"/>
        <v>1.17</v>
      </c>
      <c r="AL472">
        <f t="shared" ca="1" si="206"/>
        <v>3.46</v>
      </c>
      <c r="AM472">
        <v>1</v>
      </c>
    </row>
    <row r="473" spans="1:39" x14ac:dyDescent="0.25">
      <c r="A473">
        <v>471</v>
      </c>
      <c r="B473" s="2">
        <v>1</v>
      </c>
      <c r="C473">
        <f t="shared" ca="1" si="196"/>
        <v>58</v>
      </c>
      <c r="D473">
        <v>1</v>
      </c>
      <c r="E473">
        <f t="shared" ca="1" si="192"/>
        <v>89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f t="shared" ca="1" si="197"/>
        <v>3.39</v>
      </c>
      <c r="R473">
        <f t="shared" ca="1" si="198"/>
        <v>1.84</v>
      </c>
      <c r="S473">
        <f t="shared" ca="1" si="199"/>
        <v>213</v>
      </c>
      <c r="T473">
        <f t="shared" ca="1" si="200"/>
        <v>11.034000000000001</v>
      </c>
      <c r="U473">
        <f t="shared" ca="1" si="201"/>
        <v>33.08</v>
      </c>
      <c r="V473">
        <f t="shared" ca="1" si="194"/>
        <v>8.3279999999999994</v>
      </c>
      <c r="W473">
        <f t="shared" ca="1" si="202"/>
        <v>0.161</v>
      </c>
      <c r="X473">
        <f t="shared" ca="1" si="203"/>
        <v>0.50700000000000001</v>
      </c>
      <c r="Y473">
        <f t="shared" ca="1" si="204"/>
        <v>2.2599999999999998</v>
      </c>
      <c r="Z473">
        <f t="shared" ca="1" si="205"/>
        <v>0.13</v>
      </c>
      <c r="AA473">
        <f t="shared" ca="1" si="193"/>
        <v>135</v>
      </c>
      <c r="AB473">
        <v>1</v>
      </c>
      <c r="AC473"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f t="shared" ca="1" si="195"/>
        <v>1.94</v>
      </c>
      <c r="AL473">
        <f t="shared" ca="1" si="206"/>
        <v>2.42</v>
      </c>
      <c r="AM473">
        <v>1</v>
      </c>
    </row>
    <row r="474" spans="1:39" x14ac:dyDescent="0.25">
      <c r="A474">
        <v>472</v>
      </c>
      <c r="B474" s="2">
        <v>1</v>
      </c>
      <c r="C474">
        <f t="shared" ca="1" si="196"/>
        <v>58</v>
      </c>
      <c r="D474">
        <v>1</v>
      </c>
      <c r="E474">
        <f t="shared" ca="1" si="192"/>
        <v>87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f t="shared" ca="1" si="197"/>
        <v>3.16</v>
      </c>
      <c r="R474">
        <f t="shared" ca="1" si="198"/>
        <v>1.9</v>
      </c>
      <c r="S474">
        <f t="shared" ca="1" si="199"/>
        <v>300</v>
      </c>
      <c r="T474">
        <f t="shared" ca="1" si="200"/>
        <v>12.568</v>
      </c>
      <c r="U474">
        <f t="shared" ca="1" si="201"/>
        <v>33.36</v>
      </c>
      <c r="V474">
        <f t="shared" ca="1" si="194"/>
        <v>8.4049999999999994</v>
      </c>
      <c r="W474">
        <f t="shared" ca="1" si="202"/>
        <v>0.13200000000000001</v>
      </c>
      <c r="X474">
        <f t="shared" ca="1" si="203"/>
        <v>0.47699999999999998</v>
      </c>
      <c r="Y474">
        <f t="shared" ca="1" si="204"/>
        <v>2.11</v>
      </c>
      <c r="Z474">
        <f t="shared" ca="1" si="205"/>
        <v>0.27</v>
      </c>
      <c r="AA474">
        <f t="shared" ca="1" si="193"/>
        <v>195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f t="shared" ca="1" si="195"/>
        <v>1.0900000000000001</v>
      </c>
      <c r="AL474">
        <f t="shared" ca="1" si="206"/>
        <v>2.16</v>
      </c>
      <c r="AM474">
        <v>1</v>
      </c>
    </row>
    <row r="475" spans="1:39" x14ac:dyDescent="0.25">
      <c r="A475">
        <v>473</v>
      </c>
      <c r="B475" s="2">
        <v>1</v>
      </c>
      <c r="C475">
        <f t="shared" ca="1" si="196"/>
        <v>55</v>
      </c>
      <c r="D475">
        <v>1</v>
      </c>
      <c r="E475">
        <f t="shared" ca="1" si="192"/>
        <v>73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f t="shared" ca="1" si="197"/>
        <v>3.93</v>
      </c>
      <c r="R475">
        <f t="shared" ca="1" si="198"/>
        <v>1.2</v>
      </c>
      <c r="S475">
        <f t="shared" ca="1" si="199"/>
        <v>230</v>
      </c>
      <c r="T475">
        <f t="shared" ca="1" si="200"/>
        <v>15.95</v>
      </c>
      <c r="U475">
        <f t="shared" ca="1" si="201"/>
        <v>38.700000000000003</v>
      </c>
      <c r="V475">
        <f t="shared" ca="1" si="194"/>
        <v>8.9559999999999995</v>
      </c>
      <c r="W475">
        <f t="shared" ca="1" si="202"/>
        <v>0.19700000000000001</v>
      </c>
      <c r="X475">
        <f t="shared" ca="1" si="203"/>
        <v>0.437</v>
      </c>
      <c r="Y475">
        <f t="shared" ca="1" si="204"/>
        <v>2.48</v>
      </c>
      <c r="Z475">
        <f t="shared" ca="1" si="205"/>
        <v>0.22</v>
      </c>
      <c r="AA475">
        <f t="shared" ca="1" si="193"/>
        <v>215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f t="shared" ca="1" si="195"/>
        <v>1.44</v>
      </c>
      <c r="AL475">
        <f t="shared" ca="1" si="206"/>
        <v>2.4700000000000002</v>
      </c>
      <c r="AM475">
        <v>1</v>
      </c>
    </row>
    <row r="476" spans="1:39" x14ac:dyDescent="0.25">
      <c r="A476">
        <v>474</v>
      </c>
      <c r="B476" s="2">
        <v>1</v>
      </c>
      <c r="C476">
        <f t="shared" ca="1" si="196"/>
        <v>60</v>
      </c>
      <c r="D476">
        <v>1</v>
      </c>
      <c r="E476">
        <f t="shared" ca="1" si="192"/>
        <v>85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f t="shared" ca="1" si="197"/>
        <v>3.35</v>
      </c>
      <c r="R476">
        <f t="shared" ca="1" si="198"/>
        <v>2.0699999999999998</v>
      </c>
      <c r="S476">
        <f t="shared" ca="1" si="199"/>
        <v>302</v>
      </c>
      <c r="T476">
        <f t="shared" ca="1" si="200"/>
        <v>13.047000000000001</v>
      </c>
      <c r="U476">
        <f t="shared" ca="1" si="201"/>
        <v>39.68</v>
      </c>
      <c r="V476">
        <f t="shared" ca="1" si="194"/>
        <v>8.8279999999999994</v>
      </c>
      <c r="W476">
        <f t="shared" ca="1" si="202"/>
        <v>0.18099999999999999</v>
      </c>
      <c r="X476">
        <f t="shared" ca="1" si="203"/>
        <v>0.40899999999999997</v>
      </c>
      <c r="Y476">
        <f t="shared" ca="1" si="204"/>
        <v>1.58</v>
      </c>
      <c r="Z476">
        <f t="shared" ca="1" si="205"/>
        <v>0.99</v>
      </c>
      <c r="AA476">
        <f t="shared" ca="1" si="193"/>
        <v>153</v>
      </c>
      <c r="AB476">
        <v>1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f t="shared" ca="1" si="195"/>
        <v>2.09</v>
      </c>
      <c r="AL476">
        <f t="shared" ca="1" si="206"/>
        <v>3.23</v>
      </c>
      <c r="AM476">
        <v>1</v>
      </c>
    </row>
    <row r="477" spans="1:39" x14ac:dyDescent="0.25">
      <c r="A477">
        <v>475</v>
      </c>
      <c r="B477" s="2">
        <v>1</v>
      </c>
      <c r="C477">
        <f t="shared" ca="1" si="196"/>
        <v>50</v>
      </c>
      <c r="D477">
        <v>1</v>
      </c>
      <c r="E477">
        <f t="shared" ca="1" si="192"/>
        <v>85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f t="shared" ca="1" si="197"/>
        <v>3.69</v>
      </c>
      <c r="R477">
        <f t="shared" ca="1" si="198"/>
        <v>1.71</v>
      </c>
      <c r="S477">
        <f t="shared" ca="1" si="199"/>
        <v>251</v>
      </c>
      <c r="T477">
        <f t="shared" ca="1" si="200"/>
        <v>12.409000000000001</v>
      </c>
      <c r="U477">
        <f t="shared" ca="1" si="201"/>
        <v>36.42</v>
      </c>
      <c r="V477">
        <f t="shared" ca="1" si="194"/>
        <v>8.6189999999999998</v>
      </c>
      <c r="W477">
        <f t="shared" ca="1" si="202"/>
        <v>0.13800000000000001</v>
      </c>
      <c r="X477">
        <f t="shared" ca="1" si="203"/>
        <v>0.41399999999999998</v>
      </c>
      <c r="Y477">
        <f t="shared" ca="1" si="204"/>
        <v>2.35</v>
      </c>
      <c r="Z477">
        <f t="shared" ca="1" si="205"/>
        <v>0.59</v>
      </c>
      <c r="AA477">
        <f t="shared" ca="1" si="193"/>
        <v>145</v>
      </c>
      <c r="AB477">
        <v>1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f t="shared" ca="1" si="195"/>
        <v>1.45</v>
      </c>
      <c r="AL477">
        <f t="shared" ca="1" si="206"/>
        <v>2.46</v>
      </c>
      <c r="AM477">
        <v>1</v>
      </c>
    </row>
    <row r="478" spans="1:39" x14ac:dyDescent="0.25">
      <c r="A478">
        <v>476</v>
      </c>
      <c r="B478" s="2">
        <v>1</v>
      </c>
      <c r="C478">
        <f t="shared" ca="1" si="196"/>
        <v>54</v>
      </c>
      <c r="D478">
        <v>1</v>
      </c>
      <c r="E478">
        <f t="shared" ca="1" si="192"/>
        <v>77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f t="shared" ca="1" si="197"/>
        <v>3.38</v>
      </c>
      <c r="R478">
        <f t="shared" ca="1" si="198"/>
        <v>1.25</v>
      </c>
      <c r="S478">
        <f t="shared" ca="1" si="199"/>
        <v>230</v>
      </c>
      <c r="T478">
        <f t="shared" ca="1" si="200"/>
        <v>15.489000000000001</v>
      </c>
      <c r="U478">
        <f t="shared" ca="1" si="201"/>
        <v>36</v>
      </c>
      <c r="V478">
        <f t="shared" ca="1" si="194"/>
        <v>8.6709999999999994</v>
      </c>
      <c r="W478">
        <f t="shared" ca="1" si="202"/>
        <v>0.189</v>
      </c>
      <c r="X478">
        <f t="shared" ca="1" si="203"/>
        <v>0.52100000000000002</v>
      </c>
      <c r="Y478">
        <f t="shared" ca="1" si="204"/>
        <v>2.75</v>
      </c>
      <c r="Z478">
        <f t="shared" ca="1" si="205"/>
        <v>0.13</v>
      </c>
      <c r="AA478">
        <f t="shared" ca="1" si="193"/>
        <v>150</v>
      </c>
      <c r="AB478">
        <v>1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f t="shared" ca="1" si="195"/>
        <v>2.0699999999999998</v>
      </c>
      <c r="AL478">
        <f t="shared" ca="1" si="206"/>
        <v>2.2599999999999998</v>
      </c>
      <c r="AM478">
        <v>1</v>
      </c>
    </row>
    <row r="479" spans="1:39" x14ac:dyDescent="0.25">
      <c r="A479">
        <v>477</v>
      </c>
      <c r="B479" s="2">
        <v>1</v>
      </c>
      <c r="C479">
        <f t="shared" ca="1" si="196"/>
        <v>56</v>
      </c>
      <c r="D479">
        <v>1</v>
      </c>
      <c r="E479">
        <f t="shared" ca="1" si="192"/>
        <v>75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0</v>
      </c>
      <c r="Q479">
        <f t="shared" ca="1" si="197"/>
        <v>4.46</v>
      </c>
      <c r="R479">
        <f t="shared" ca="1" si="198"/>
        <v>1.26</v>
      </c>
      <c r="S479">
        <f t="shared" ca="1" si="199"/>
        <v>286</v>
      </c>
      <c r="T479">
        <f t="shared" ca="1" si="200"/>
        <v>14.326000000000001</v>
      </c>
      <c r="U479">
        <f t="shared" ca="1" si="201"/>
        <v>32.71</v>
      </c>
      <c r="V479">
        <f t="shared" ca="1" si="194"/>
        <v>8.2210000000000001</v>
      </c>
      <c r="W479">
        <f t="shared" ca="1" si="202"/>
        <v>0.14000000000000001</v>
      </c>
      <c r="X479">
        <f t="shared" ca="1" si="203"/>
        <v>0.54200000000000004</v>
      </c>
      <c r="Y479">
        <f t="shared" ca="1" si="204"/>
        <v>2.82</v>
      </c>
      <c r="Z479">
        <f t="shared" ca="1" si="205"/>
        <v>0.78</v>
      </c>
      <c r="AA479">
        <f t="shared" ca="1" si="193"/>
        <v>220</v>
      </c>
      <c r="AB479">
        <v>1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f t="shared" ca="1" si="195"/>
        <v>1.41</v>
      </c>
      <c r="AL479">
        <f t="shared" ca="1" si="206"/>
        <v>3.48</v>
      </c>
      <c r="AM479">
        <v>1</v>
      </c>
    </row>
    <row r="480" spans="1:39" x14ac:dyDescent="0.25">
      <c r="A480">
        <v>478</v>
      </c>
      <c r="B480" s="2">
        <v>1</v>
      </c>
      <c r="C480">
        <f t="shared" ca="1" si="196"/>
        <v>54</v>
      </c>
      <c r="D480">
        <v>1</v>
      </c>
      <c r="E480">
        <f t="shared" ca="1" si="192"/>
        <v>72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f t="shared" ca="1" si="197"/>
        <v>4.1100000000000003</v>
      </c>
      <c r="R480">
        <f t="shared" ca="1" si="198"/>
        <v>1.32</v>
      </c>
      <c r="S480">
        <f t="shared" ca="1" si="199"/>
        <v>250</v>
      </c>
      <c r="T480">
        <f t="shared" ca="1" si="200"/>
        <v>13.753</v>
      </c>
      <c r="U480">
        <f t="shared" ca="1" si="201"/>
        <v>39.67</v>
      </c>
      <c r="V480">
        <f t="shared" ca="1" si="194"/>
        <v>8.016</v>
      </c>
      <c r="W480">
        <f t="shared" ca="1" si="202"/>
        <v>0.19700000000000001</v>
      </c>
      <c r="X480">
        <f t="shared" ca="1" si="203"/>
        <v>0.442</v>
      </c>
      <c r="Y480">
        <f t="shared" ca="1" si="204"/>
        <v>2.44</v>
      </c>
      <c r="Z480">
        <f t="shared" ca="1" si="205"/>
        <v>0.16</v>
      </c>
      <c r="AA480">
        <f t="shared" ca="1" si="193"/>
        <v>168</v>
      </c>
      <c r="AB480">
        <v>1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f t="shared" ca="1" si="195"/>
        <v>1.86</v>
      </c>
      <c r="AL480">
        <f t="shared" ca="1" si="206"/>
        <v>2.1800000000000002</v>
      </c>
      <c r="AM480">
        <v>1</v>
      </c>
    </row>
    <row r="481" spans="1:39" x14ac:dyDescent="0.25">
      <c r="A481">
        <v>479</v>
      </c>
      <c r="B481" s="2">
        <v>1</v>
      </c>
      <c r="C481">
        <f t="shared" ca="1" si="196"/>
        <v>47</v>
      </c>
      <c r="D481">
        <v>1</v>
      </c>
      <c r="E481">
        <f t="shared" ca="1" si="192"/>
        <v>73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f t="shared" ca="1" si="197"/>
        <v>4.0199999999999996</v>
      </c>
      <c r="R481">
        <f t="shared" ca="1" si="198"/>
        <v>1.78</v>
      </c>
      <c r="S481">
        <f t="shared" ca="1" si="199"/>
        <v>276</v>
      </c>
      <c r="T481">
        <f t="shared" ca="1" si="200"/>
        <v>10.787000000000001</v>
      </c>
      <c r="U481">
        <f t="shared" ca="1" si="201"/>
        <v>37.76</v>
      </c>
      <c r="V481">
        <f t="shared" ca="1" si="194"/>
        <v>8.1829999999999998</v>
      </c>
      <c r="W481">
        <f t="shared" ca="1" si="202"/>
        <v>0.154</v>
      </c>
      <c r="X481">
        <f t="shared" ca="1" si="203"/>
        <v>0.53800000000000003</v>
      </c>
      <c r="Y481">
        <f t="shared" ca="1" si="204"/>
        <v>2.78</v>
      </c>
      <c r="Z481">
        <f t="shared" ca="1" si="205"/>
        <v>0.3</v>
      </c>
      <c r="AA481">
        <f t="shared" ca="1" si="193"/>
        <v>209</v>
      </c>
      <c r="AB481">
        <v>1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f t="shared" ca="1" si="195"/>
        <v>2.4300000000000002</v>
      </c>
      <c r="AL481">
        <f t="shared" ca="1" si="206"/>
        <v>2.12</v>
      </c>
      <c r="AM481">
        <v>1</v>
      </c>
    </row>
    <row r="482" spans="1:39" x14ac:dyDescent="0.25">
      <c r="A482">
        <v>480</v>
      </c>
      <c r="B482" s="2">
        <v>1</v>
      </c>
      <c r="C482">
        <f t="shared" ca="1" si="196"/>
        <v>60</v>
      </c>
      <c r="D482">
        <v>1</v>
      </c>
      <c r="E482">
        <f t="shared" ca="1" si="192"/>
        <v>82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f t="shared" ca="1" si="197"/>
        <v>4.3899999999999997</v>
      </c>
      <c r="R482">
        <f t="shared" ca="1" si="198"/>
        <v>1.22</v>
      </c>
      <c r="S482">
        <f t="shared" ca="1" si="199"/>
        <v>256</v>
      </c>
      <c r="T482">
        <f t="shared" ca="1" si="200"/>
        <v>11.202</v>
      </c>
      <c r="U482">
        <f t="shared" ca="1" si="201"/>
        <v>37.78</v>
      </c>
      <c r="V482">
        <f t="shared" ca="1" si="194"/>
        <v>8.2850000000000001</v>
      </c>
      <c r="W482">
        <f t="shared" ca="1" si="202"/>
        <v>0.111</v>
      </c>
      <c r="X482">
        <f t="shared" ca="1" si="203"/>
        <v>0.43</v>
      </c>
      <c r="Y482">
        <f t="shared" ca="1" si="204"/>
        <v>1.94</v>
      </c>
      <c r="Z482">
        <f t="shared" ca="1" si="205"/>
        <v>0.84</v>
      </c>
      <c r="AA482">
        <f t="shared" ca="1" si="193"/>
        <v>196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f t="shared" ca="1" si="195"/>
        <v>1.91</v>
      </c>
      <c r="AL482">
        <f t="shared" ca="1" si="206"/>
        <v>2.38</v>
      </c>
      <c r="AM482">
        <v>1</v>
      </c>
    </row>
    <row r="483" spans="1:39" x14ac:dyDescent="0.25">
      <c r="A483">
        <v>481</v>
      </c>
      <c r="B483" s="2">
        <v>1</v>
      </c>
      <c r="C483">
        <f t="shared" ca="1" si="196"/>
        <v>51</v>
      </c>
      <c r="D483">
        <v>1</v>
      </c>
      <c r="E483">
        <f t="shared" ca="1" si="192"/>
        <v>87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f t="shared" ca="1" si="197"/>
        <v>3.21</v>
      </c>
      <c r="R483">
        <f t="shared" ca="1" si="198"/>
        <v>1.7</v>
      </c>
      <c r="S483">
        <f t="shared" ca="1" si="199"/>
        <v>251</v>
      </c>
      <c r="T483">
        <f t="shared" ca="1" si="200"/>
        <v>11.734999999999999</v>
      </c>
      <c r="U483">
        <f t="shared" ca="1" si="201"/>
        <v>39.9</v>
      </c>
      <c r="V483">
        <f t="shared" ca="1" si="194"/>
        <v>8.6519999999999992</v>
      </c>
      <c r="W483">
        <f t="shared" ca="1" si="202"/>
        <v>0.13400000000000001</v>
      </c>
      <c r="X483">
        <f t="shared" ca="1" si="203"/>
        <v>0.54400000000000004</v>
      </c>
      <c r="Y483">
        <f t="shared" ca="1" si="204"/>
        <v>2.98</v>
      </c>
      <c r="Z483">
        <f t="shared" ca="1" si="205"/>
        <v>0.98</v>
      </c>
      <c r="AA483">
        <f t="shared" ca="1" si="193"/>
        <v>133</v>
      </c>
      <c r="AB483">
        <v>1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f t="shared" ca="1" si="195"/>
        <v>1.24</v>
      </c>
      <c r="AL483">
        <f t="shared" ca="1" si="206"/>
        <v>2.5499999999999998</v>
      </c>
      <c r="AM483">
        <v>1</v>
      </c>
    </row>
    <row r="484" spans="1:39" x14ac:dyDescent="0.25">
      <c r="A484">
        <v>482</v>
      </c>
      <c r="B484" s="2">
        <v>1</v>
      </c>
      <c r="C484">
        <f t="shared" ca="1" si="196"/>
        <v>53</v>
      </c>
      <c r="D484">
        <v>1</v>
      </c>
      <c r="E484">
        <f t="shared" ca="1" si="192"/>
        <v>73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f t="shared" ca="1" si="197"/>
        <v>3.73</v>
      </c>
      <c r="R484">
        <f t="shared" ca="1" si="198"/>
        <v>1.75</v>
      </c>
      <c r="S484">
        <f t="shared" ca="1" si="199"/>
        <v>296</v>
      </c>
      <c r="T484">
        <f t="shared" ca="1" si="200"/>
        <v>15.131</v>
      </c>
      <c r="U484">
        <f t="shared" ca="1" si="201"/>
        <v>35.94</v>
      </c>
      <c r="V484">
        <f t="shared" ca="1" si="194"/>
        <v>8.1349999999999998</v>
      </c>
      <c r="W484">
        <f t="shared" ca="1" si="202"/>
        <v>0.13700000000000001</v>
      </c>
      <c r="X484">
        <f t="shared" ca="1" si="203"/>
        <v>0.47499999999999998</v>
      </c>
      <c r="Y484">
        <f t="shared" ca="1" si="204"/>
        <v>1.75</v>
      </c>
      <c r="Z484">
        <f t="shared" ca="1" si="205"/>
        <v>0.44</v>
      </c>
      <c r="AA484">
        <f t="shared" ca="1" si="193"/>
        <v>169</v>
      </c>
      <c r="AB484">
        <v>1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f t="shared" ca="1" si="195"/>
        <v>1.36</v>
      </c>
      <c r="AL484">
        <f t="shared" ca="1" si="206"/>
        <v>2.5099999999999998</v>
      </c>
      <c r="AM484">
        <v>1</v>
      </c>
    </row>
    <row r="485" spans="1:39" x14ac:dyDescent="0.25">
      <c r="A485">
        <v>483</v>
      </c>
      <c r="B485" s="2">
        <v>1</v>
      </c>
      <c r="C485">
        <f t="shared" ca="1" si="196"/>
        <v>54</v>
      </c>
      <c r="D485">
        <v>1</v>
      </c>
      <c r="E485">
        <f t="shared" ca="1" si="192"/>
        <v>79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0</v>
      </c>
      <c r="Q485">
        <f t="shared" ca="1" si="197"/>
        <v>4.4400000000000004</v>
      </c>
      <c r="R485">
        <f t="shared" ca="1" si="198"/>
        <v>1.27</v>
      </c>
      <c r="S485">
        <f t="shared" ca="1" si="199"/>
        <v>288</v>
      </c>
      <c r="T485">
        <f t="shared" ca="1" si="200"/>
        <v>12.74</v>
      </c>
      <c r="U485">
        <f t="shared" ca="1" si="201"/>
        <v>35.26</v>
      </c>
      <c r="V485">
        <f t="shared" ca="1" si="194"/>
        <v>8.9909999999999997</v>
      </c>
      <c r="W485">
        <f t="shared" ca="1" si="202"/>
        <v>0.13500000000000001</v>
      </c>
      <c r="X485">
        <f t="shared" ca="1" si="203"/>
        <v>0.44</v>
      </c>
      <c r="Y485">
        <f t="shared" ca="1" si="204"/>
        <v>2.98</v>
      </c>
      <c r="Z485">
        <f t="shared" ca="1" si="205"/>
        <v>0.4</v>
      </c>
      <c r="AA485">
        <f t="shared" ca="1" si="193"/>
        <v>161</v>
      </c>
      <c r="AB485">
        <v>1</v>
      </c>
      <c r="AC485"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f t="shared" ca="1" si="195"/>
        <v>1.82</v>
      </c>
      <c r="AL485">
        <f t="shared" ca="1" si="206"/>
        <v>3.23</v>
      </c>
      <c r="AM485">
        <v>1</v>
      </c>
    </row>
    <row r="486" spans="1:39" x14ac:dyDescent="0.25">
      <c r="A486">
        <v>484</v>
      </c>
      <c r="B486" s="2">
        <v>1</v>
      </c>
      <c r="C486">
        <f t="shared" ca="1" si="196"/>
        <v>56</v>
      </c>
      <c r="D486">
        <v>1</v>
      </c>
      <c r="E486">
        <f t="shared" ca="1" si="192"/>
        <v>77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f t="shared" ca="1" si="197"/>
        <v>4.25</v>
      </c>
      <c r="R486">
        <f t="shared" ca="1" si="198"/>
        <v>1.3</v>
      </c>
      <c r="S486">
        <f t="shared" ca="1" si="199"/>
        <v>264</v>
      </c>
      <c r="T486">
        <f t="shared" ca="1" si="200"/>
        <v>12.731</v>
      </c>
      <c r="U486">
        <f t="shared" ca="1" si="201"/>
        <v>35.65</v>
      </c>
      <c r="V486">
        <f t="shared" ca="1" si="194"/>
        <v>8.9359999999999999</v>
      </c>
      <c r="W486">
        <f t="shared" ca="1" si="202"/>
        <v>0.152</v>
      </c>
      <c r="X486">
        <f t="shared" ca="1" si="203"/>
        <v>0.498</v>
      </c>
      <c r="Y486">
        <f t="shared" ca="1" si="204"/>
        <v>2.71</v>
      </c>
      <c r="Z486">
        <f t="shared" ca="1" si="205"/>
        <v>1.1299999999999999</v>
      </c>
      <c r="AA486">
        <f t="shared" ca="1" si="193"/>
        <v>164</v>
      </c>
      <c r="AB486">
        <v>1</v>
      </c>
      <c r="AC486">
        <v>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f t="shared" ca="1" si="195"/>
        <v>2.06</v>
      </c>
      <c r="AL486">
        <f t="shared" ca="1" si="206"/>
        <v>2.84</v>
      </c>
      <c r="AM486">
        <v>1</v>
      </c>
    </row>
    <row r="487" spans="1:39" x14ac:dyDescent="0.25">
      <c r="A487">
        <v>485</v>
      </c>
      <c r="B487" s="2">
        <v>1</v>
      </c>
      <c r="C487">
        <f t="shared" ca="1" si="196"/>
        <v>54</v>
      </c>
      <c r="D487">
        <v>1</v>
      </c>
      <c r="E487">
        <f t="shared" ca="1" si="192"/>
        <v>88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  <c r="Q487">
        <f t="shared" ca="1" si="197"/>
        <v>3.49</v>
      </c>
      <c r="R487">
        <f t="shared" ca="1" si="198"/>
        <v>1.18</v>
      </c>
      <c r="S487">
        <f t="shared" ca="1" si="199"/>
        <v>257</v>
      </c>
      <c r="T487">
        <f t="shared" ca="1" si="200"/>
        <v>12.536</v>
      </c>
      <c r="U487">
        <f t="shared" ca="1" si="201"/>
        <v>33.659999999999997</v>
      </c>
      <c r="V487">
        <f t="shared" ca="1" si="194"/>
        <v>8.7439999999999998</v>
      </c>
      <c r="W487">
        <f t="shared" ca="1" si="202"/>
        <v>0.19600000000000001</v>
      </c>
      <c r="X487">
        <f t="shared" ca="1" si="203"/>
        <v>0.435</v>
      </c>
      <c r="Y487">
        <f t="shared" ca="1" si="204"/>
        <v>2.5299999999999998</v>
      </c>
      <c r="Z487">
        <f t="shared" ca="1" si="205"/>
        <v>1.03</v>
      </c>
      <c r="AA487">
        <f t="shared" ca="1" si="193"/>
        <v>164</v>
      </c>
      <c r="AB487">
        <v>1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f t="shared" ca="1" si="195"/>
        <v>2.4300000000000002</v>
      </c>
      <c r="AL487">
        <f t="shared" ca="1" si="206"/>
        <v>2.1800000000000002</v>
      </c>
      <c r="AM487">
        <v>1</v>
      </c>
    </row>
    <row r="488" spans="1:39" x14ac:dyDescent="0.25">
      <c r="A488">
        <v>486</v>
      </c>
      <c r="B488" s="2">
        <v>1</v>
      </c>
      <c r="C488">
        <f t="shared" ca="1" si="196"/>
        <v>57</v>
      </c>
      <c r="D488">
        <v>1</v>
      </c>
      <c r="E488">
        <f t="shared" ca="1" si="192"/>
        <v>90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0</v>
      </c>
      <c r="Q488">
        <f t="shared" ca="1" si="197"/>
        <v>3.82</v>
      </c>
      <c r="R488">
        <f t="shared" ca="1" si="198"/>
        <v>1.39</v>
      </c>
      <c r="S488">
        <f t="shared" ca="1" si="199"/>
        <v>277</v>
      </c>
      <c r="T488">
        <f t="shared" ca="1" si="200"/>
        <v>11.973000000000001</v>
      </c>
      <c r="U488">
        <f t="shared" ca="1" si="201"/>
        <v>33.4</v>
      </c>
      <c r="V488">
        <f t="shared" ca="1" si="194"/>
        <v>8.6609999999999996</v>
      </c>
      <c r="W488">
        <f t="shared" ca="1" si="202"/>
        <v>0.115</v>
      </c>
      <c r="X488">
        <f t="shared" ca="1" si="203"/>
        <v>0.48299999999999998</v>
      </c>
      <c r="Y488">
        <f t="shared" ca="1" si="204"/>
        <v>1.96</v>
      </c>
      <c r="Z488">
        <f t="shared" ca="1" si="205"/>
        <v>1.22</v>
      </c>
      <c r="AA488">
        <f t="shared" ca="1" si="193"/>
        <v>154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f t="shared" ca="1" si="195"/>
        <v>1.92</v>
      </c>
      <c r="AL488">
        <f t="shared" ca="1" si="206"/>
        <v>2.67</v>
      </c>
      <c r="AM488">
        <v>1</v>
      </c>
    </row>
    <row r="489" spans="1:39" x14ac:dyDescent="0.25">
      <c r="A489">
        <v>487</v>
      </c>
      <c r="B489" s="2">
        <v>1</v>
      </c>
      <c r="C489">
        <f t="shared" ca="1" si="196"/>
        <v>51</v>
      </c>
      <c r="D489">
        <v>1</v>
      </c>
      <c r="E489">
        <f t="shared" ca="1" si="192"/>
        <v>71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f t="shared" ca="1" si="197"/>
        <v>3.99</v>
      </c>
      <c r="R489">
        <f t="shared" ca="1" si="198"/>
        <v>1.68</v>
      </c>
      <c r="S489">
        <f t="shared" ca="1" si="199"/>
        <v>283</v>
      </c>
      <c r="T489">
        <f t="shared" ca="1" si="200"/>
        <v>13.242000000000001</v>
      </c>
      <c r="U489">
        <f t="shared" ca="1" si="201"/>
        <v>36.49</v>
      </c>
      <c r="V489">
        <f t="shared" ca="1" si="194"/>
        <v>8.859</v>
      </c>
      <c r="W489">
        <f t="shared" ca="1" si="202"/>
        <v>0.11700000000000001</v>
      </c>
      <c r="X489">
        <f t="shared" ca="1" si="203"/>
        <v>0.45300000000000001</v>
      </c>
      <c r="Y489">
        <f t="shared" ca="1" si="204"/>
        <v>2.93</v>
      </c>
      <c r="Z489">
        <f t="shared" ca="1" si="205"/>
        <v>0.21</v>
      </c>
      <c r="AA489">
        <f t="shared" ca="1" si="193"/>
        <v>188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f t="shared" ca="1" si="195"/>
        <v>1.99</v>
      </c>
      <c r="AL489">
        <f t="shared" ca="1" si="206"/>
        <v>2.94</v>
      </c>
      <c r="AM489">
        <v>1</v>
      </c>
    </row>
    <row r="490" spans="1:39" x14ac:dyDescent="0.25">
      <c r="A490">
        <v>488</v>
      </c>
      <c r="B490" s="2">
        <v>1</v>
      </c>
      <c r="C490">
        <f t="shared" ca="1" si="196"/>
        <v>52</v>
      </c>
      <c r="D490">
        <v>1</v>
      </c>
      <c r="E490">
        <f t="shared" ca="1" si="192"/>
        <v>85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f t="shared" ca="1" si="197"/>
        <v>3.46</v>
      </c>
      <c r="R490">
        <f t="shared" ca="1" si="198"/>
        <v>1.19</v>
      </c>
      <c r="S490">
        <f t="shared" ca="1" si="199"/>
        <v>208</v>
      </c>
      <c r="T490">
        <f t="shared" ca="1" si="200"/>
        <v>14.057</v>
      </c>
      <c r="U490">
        <f t="shared" ca="1" si="201"/>
        <v>38.99</v>
      </c>
      <c r="V490">
        <f t="shared" ca="1" si="194"/>
        <v>8.484</v>
      </c>
      <c r="W490">
        <f t="shared" ca="1" si="202"/>
        <v>0.188</v>
      </c>
      <c r="X490">
        <f t="shared" ca="1" si="203"/>
        <v>0.41499999999999998</v>
      </c>
      <c r="Y490">
        <f t="shared" ca="1" si="204"/>
        <v>2.58</v>
      </c>
      <c r="Z490">
        <f t="shared" ca="1" si="205"/>
        <v>0.7</v>
      </c>
      <c r="AA490">
        <f t="shared" ca="1" si="193"/>
        <v>188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f t="shared" ca="1" si="195"/>
        <v>1.0900000000000001</v>
      </c>
      <c r="AL490">
        <f t="shared" ca="1" si="206"/>
        <v>2.63</v>
      </c>
      <c r="AM490">
        <v>1</v>
      </c>
    </row>
    <row r="491" spans="1:39" x14ac:dyDescent="0.25">
      <c r="A491">
        <v>489</v>
      </c>
      <c r="B491" s="2">
        <v>1</v>
      </c>
      <c r="C491">
        <f t="shared" ca="1" si="196"/>
        <v>46</v>
      </c>
      <c r="D491">
        <v>1</v>
      </c>
      <c r="E491">
        <f t="shared" ca="1" si="192"/>
        <v>71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f t="shared" ca="1" si="197"/>
        <v>3.88</v>
      </c>
      <c r="R491">
        <f t="shared" ca="1" si="198"/>
        <v>1.8</v>
      </c>
      <c r="S491">
        <f t="shared" ca="1" si="199"/>
        <v>212</v>
      </c>
      <c r="T491">
        <f t="shared" ca="1" si="200"/>
        <v>12.506</v>
      </c>
      <c r="U491">
        <f t="shared" ca="1" si="201"/>
        <v>35.200000000000003</v>
      </c>
      <c r="V491">
        <f t="shared" ca="1" si="194"/>
        <v>8.2769999999999992</v>
      </c>
      <c r="W491">
        <f t="shared" ca="1" si="202"/>
        <v>0.10100000000000001</v>
      </c>
      <c r="X491">
        <f t="shared" ca="1" si="203"/>
        <v>0.41399999999999998</v>
      </c>
      <c r="Y491">
        <f t="shared" ca="1" si="204"/>
        <v>1.68</v>
      </c>
      <c r="Z491">
        <f t="shared" ca="1" si="205"/>
        <v>0.39</v>
      </c>
      <c r="AA491">
        <f t="shared" ca="1" si="193"/>
        <v>217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f t="shared" ca="1" si="195"/>
        <v>1.96</v>
      </c>
      <c r="AL491">
        <f t="shared" ca="1" si="206"/>
        <v>2.19</v>
      </c>
      <c r="AM491">
        <v>1</v>
      </c>
    </row>
    <row r="492" spans="1:39" x14ac:dyDescent="0.25">
      <c r="A492">
        <v>490</v>
      </c>
      <c r="B492" s="2">
        <v>1</v>
      </c>
      <c r="C492">
        <f t="shared" ca="1" si="196"/>
        <v>56</v>
      </c>
      <c r="D492">
        <v>1</v>
      </c>
      <c r="E492">
        <f t="shared" ca="1" si="192"/>
        <v>71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f t="shared" ca="1" si="197"/>
        <v>3.08</v>
      </c>
      <c r="R492">
        <f t="shared" ca="1" si="198"/>
        <v>1.84</v>
      </c>
      <c r="S492">
        <f t="shared" ca="1" si="199"/>
        <v>295</v>
      </c>
      <c r="T492">
        <f t="shared" ca="1" si="200"/>
        <v>11.097</v>
      </c>
      <c r="U492">
        <f t="shared" ca="1" si="201"/>
        <v>33.81</v>
      </c>
      <c r="V492">
        <f t="shared" ca="1" si="194"/>
        <v>8.8840000000000003</v>
      </c>
      <c r="W492">
        <f t="shared" ca="1" si="202"/>
        <v>0.124</v>
      </c>
      <c r="X492">
        <f t="shared" ca="1" si="203"/>
        <v>0.40600000000000003</v>
      </c>
      <c r="Y492">
        <f t="shared" ca="1" si="204"/>
        <v>2.34</v>
      </c>
      <c r="Z492">
        <f t="shared" ca="1" si="205"/>
        <v>0.57999999999999996</v>
      </c>
      <c r="AA492">
        <f t="shared" ca="1" si="193"/>
        <v>208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f t="shared" ca="1" si="195"/>
        <v>1.03</v>
      </c>
      <c r="AL492">
        <f t="shared" ca="1" si="206"/>
        <v>2.46</v>
      </c>
      <c r="AM492">
        <v>1</v>
      </c>
    </row>
    <row r="493" spans="1:39" x14ac:dyDescent="0.25">
      <c r="A493">
        <v>491</v>
      </c>
      <c r="B493" s="2">
        <v>1</v>
      </c>
      <c r="C493">
        <f t="shared" ca="1" si="196"/>
        <v>57</v>
      </c>
      <c r="D493">
        <v>1</v>
      </c>
      <c r="E493">
        <f t="shared" ca="1" si="192"/>
        <v>77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0</v>
      </c>
      <c r="Q493">
        <f t="shared" ca="1" si="197"/>
        <v>4.43</v>
      </c>
      <c r="R493">
        <f t="shared" ca="1" si="198"/>
        <v>1.46</v>
      </c>
      <c r="S493">
        <f t="shared" ca="1" si="199"/>
        <v>247</v>
      </c>
      <c r="T493">
        <f t="shared" ca="1" si="200"/>
        <v>10.189</v>
      </c>
      <c r="U493">
        <f t="shared" ca="1" si="201"/>
        <v>37.96</v>
      </c>
      <c r="V493">
        <f t="shared" ca="1" si="194"/>
        <v>8.423</v>
      </c>
      <c r="W493">
        <f t="shared" ca="1" si="202"/>
        <v>0.17899999999999999</v>
      </c>
      <c r="X493">
        <f t="shared" ca="1" si="203"/>
        <v>0.46800000000000003</v>
      </c>
      <c r="Y493">
        <f t="shared" ca="1" si="204"/>
        <v>2.62</v>
      </c>
      <c r="Z493">
        <f t="shared" ca="1" si="205"/>
        <v>1.1399999999999999</v>
      </c>
      <c r="AA493">
        <f t="shared" ca="1" si="193"/>
        <v>190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f t="shared" ca="1" si="195"/>
        <v>1.33</v>
      </c>
      <c r="AL493">
        <f t="shared" ca="1" si="206"/>
        <v>2.93</v>
      </c>
      <c r="AM493">
        <v>1</v>
      </c>
    </row>
    <row r="494" spans="1:39" x14ac:dyDescent="0.25">
      <c r="A494">
        <v>492</v>
      </c>
      <c r="B494" s="2">
        <v>1</v>
      </c>
      <c r="C494">
        <f t="shared" ca="1" si="196"/>
        <v>45</v>
      </c>
      <c r="D494">
        <v>1</v>
      </c>
      <c r="E494">
        <f t="shared" ca="1" si="192"/>
        <v>90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f t="shared" ca="1" si="197"/>
        <v>3.93</v>
      </c>
      <c r="R494">
        <f t="shared" ca="1" si="198"/>
        <v>1.93</v>
      </c>
      <c r="S494">
        <f t="shared" ca="1" si="199"/>
        <v>234</v>
      </c>
      <c r="T494">
        <f t="shared" ca="1" si="200"/>
        <v>15.731999999999999</v>
      </c>
      <c r="U494">
        <f t="shared" ca="1" si="201"/>
        <v>33.880000000000003</v>
      </c>
      <c r="V494">
        <f t="shared" ca="1" si="194"/>
        <v>8.65</v>
      </c>
      <c r="W494">
        <f t="shared" ca="1" si="202"/>
        <v>0.19800000000000001</v>
      </c>
      <c r="X494">
        <f t="shared" ca="1" si="203"/>
        <v>0.48</v>
      </c>
      <c r="Y494">
        <f t="shared" ca="1" si="204"/>
        <v>2.85</v>
      </c>
      <c r="Z494">
        <f t="shared" ca="1" si="205"/>
        <v>1.1200000000000001</v>
      </c>
      <c r="AA494">
        <f t="shared" ca="1" si="193"/>
        <v>155</v>
      </c>
      <c r="AB494">
        <v>1</v>
      </c>
      <c r="AC494">
        <v>1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f t="shared" ca="1" si="195"/>
        <v>2.17</v>
      </c>
      <c r="AL494">
        <f t="shared" ca="1" si="206"/>
        <v>2.13</v>
      </c>
      <c r="AM494">
        <v>1</v>
      </c>
    </row>
    <row r="495" spans="1:39" x14ac:dyDescent="0.25">
      <c r="A495">
        <v>493</v>
      </c>
      <c r="B495" s="2">
        <v>1</v>
      </c>
      <c r="C495">
        <f t="shared" ca="1" si="196"/>
        <v>46</v>
      </c>
      <c r="D495">
        <v>1</v>
      </c>
      <c r="E495">
        <f t="shared" ca="1" si="192"/>
        <v>77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f t="shared" ca="1" si="197"/>
        <v>3.81</v>
      </c>
      <c r="R495">
        <f t="shared" ca="1" si="198"/>
        <v>1.1100000000000001</v>
      </c>
      <c r="S495">
        <f t="shared" ca="1" si="199"/>
        <v>251</v>
      </c>
      <c r="T495">
        <f t="shared" ca="1" si="200"/>
        <v>10.497</v>
      </c>
      <c r="U495">
        <f t="shared" ca="1" si="201"/>
        <v>32.549999999999997</v>
      </c>
      <c r="V495">
        <f t="shared" ca="1" si="194"/>
        <v>8.3629999999999995</v>
      </c>
      <c r="W495">
        <f t="shared" ca="1" si="202"/>
        <v>0.114</v>
      </c>
      <c r="X495">
        <f t="shared" ca="1" si="203"/>
        <v>0.45</v>
      </c>
      <c r="Y495">
        <f t="shared" ca="1" si="204"/>
        <v>1.59</v>
      </c>
      <c r="Z495">
        <f t="shared" ca="1" si="205"/>
        <v>0.92</v>
      </c>
      <c r="AA495">
        <f t="shared" ca="1" si="193"/>
        <v>182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f t="shared" ca="1" si="195"/>
        <v>1.01</v>
      </c>
      <c r="AL495">
        <f t="shared" ca="1" si="206"/>
        <v>3.16</v>
      </c>
      <c r="AM495">
        <v>1</v>
      </c>
    </row>
    <row r="496" spans="1:39" x14ac:dyDescent="0.25">
      <c r="A496">
        <v>494</v>
      </c>
      <c r="B496" s="2">
        <v>1</v>
      </c>
      <c r="C496">
        <f t="shared" ca="1" si="196"/>
        <v>51</v>
      </c>
      <c r="D496">
        <v>1</v>
      </c>
      <c r="E496">
        <f t="shared" ca="1" si="192"/>
        <v>89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f t="shared" ca="1" si="197"/>
        <v>4.17</v>
      </c>
      <c r="R496">
        <f t="shared" ca="1" si="198"/>
        <v>2.0499999999999998</v>
      </c>
      <c r="S496">
        <f t="shared" ca="1" si="199"/>
        <v>266</v>
      </c>
      <c r="T496">
        <f t="shared" ca="1" si="200"/>
        <v>14.613</v>
      </c>
      <c r="U496">
        <f t="shared" ca="1" si="201"/>
        <v>37.1</v>
      </c>
      <c r="V496">
        <f t="shared" ca="1" si="194"/>
        <v>8.2959999999999994</v>
      </c>
      <c r="W496">
        <f t="shared" ca="1" si="202"/>
        <v>0.19800000000000001</v>
      </c>
      <c r="X496">
        <f t="shared" ca="1" si="203"/>
        <v>0.44900000000000001</v>
      </c>
      <c r="Y496">
        <f t="shared" ca="1" si="204"/>
        <v>1.72</v>
      </c>
      <c r="Z496">
        <f t="shared" ca="1" si="205"/>
        <v>0.86</v>
      </c>
      <c r="AA496">
        <f t="shared" ca="1" si="193"/>
        <v>158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f t="shared" ca="1" si="195"/>
        <v>1.06</v>
      </c>
      <c r="AL496">
        <f t="shared" ca="1" si="206"/>
        <v>2.44</v>
      </c>
      <c r="AM496">
        <v>1</v>
      </c>
    </row>
    <row r="497" spans="1:39" x14ac:dyDescent="0.25">
      <c r="A497">
        <v>495</v>
      </c>
      <c r="B497" s="2">
        <v>1</v>
      </c>
      <c r="C497">
        <f t="shared" ca="1" si="196"/>
        <v>53</v>
      </c>
      <c r="D497">
        <v>1</v>
      </c>
      <c r="E497">
        <f t="shared" ca="1" si="192"/>
        <v>87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f t="shared" ca="1" si="197"/>
        <v>3.29</v>
      </c>
      <c r="R497">
        <f t="shared" ca="1" si="198"/>
        <v>1.21</v>
      </c>
      <c r="S497">
        <f t="shared" ca="1" si="199"/>
        <v>279</v>
      </c>
      <c r="T497">
        <f t="shared" ca="1" si="200"/>
        <v>15.842000000000001</v>
      </c>
      <c r="U497">
        <f t="shared" ca="1" si="201"/>
        <v>33.08</v>
      </c>
      <c r="V497">
        <f t="shared" ca="1" si="194"/>
        <v>8.6140000000000008</v>
      </c>
      <c r="W497">
        <f t="shared" ca="1" si="202"/>
        <v>0.124</v>
      </c>
      <c r="X497">
        <f t="shared" ca="1" si="203"/>
        <v>0.443</v>
      </c>
      <c r="Y497">
        <f t="shared" ca="1" si="204"/>
        <v>1.64</v>
      </c>
      <c r="Z497">
        <f t="shared" ca="1" si="205"/>
        <v>1</v>
      </c>
      <c r="AA497">
        <f t="shared" ca="1" si="193"/>
        <v>183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f t="shared" ca="1" si="195"/>
        <v>1.19</v>
      </c>
      <c r="AL497">
        <f t="shared" ca="1" si="206"/>
        <v>2.75</v>
      </c>
      <c r="AM497">
        <v>1</v>
      </c>
    </row>
    <row r="498" spans="1:39" x14ac:dyDescent="0.25">
      <c r="A498">
        <v>496</v>
      </c>
      <c r="B498" s="2">
        <v>1</v>
      </c>
      <c r="C498">
        <f t="shared" ca="1" si="196"/>
        <v>58</v>
      </c>
      <c r="D498">
        <v>1</v>
      </c>
      <c r="E498">
        <f t="shared" ca="1" si="192"/>
        <v>85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f t="shared" ca="1" si="197"/>
        <v>3.13</v>
      </c>
      <c r="R498">
        <f t="shared" ca="1" si="198"/>
        <v>2.0099999999999998</v>
      </c>
      <c r="S498">
        <f t="shared" ca="1" si="199"/>
        <v>259</v>
      </c>
      <c r="T498">
        <f t="shared" ca="1" si="200"/>
        <v>15.48</v>
      </c>
      <c r="U498">
        <f t="shared" ca="1" si="201"/>
        <v>34.64</v>
      </c>
      <c r="V498">
        <f t="shared" ca="1" si="194"/>
        <v>8.0559999999999992</v>
      </c>
      <c r="W498">
        <f t="shared" ca="1" si="202"/>
        <v>0.11799999999999999</v>
      </c>
      <c r="X498">
        <f t="shared" ca="1" si="203"/>
        <v>0.48</v>
      </c>
      <c r="Y498">
        <f t="shared" ca="1" si="204"/>
        <v>2.96</v>
      </c>
      <c r="Z498">
        <f t="shared" ca="1" si="205"/>
        <v>1.1100000000000001</v>
      </c>
      <c r="AA498">
        <f t="shared" ca="1" si="193"/>
        <v>138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f t="shared" ca="1" si="195"/>
        <v>2.27</v>
      </c>
      <c r="AL498">
        <f t="shared" ca="1" si="206"/>
        <v>2.44</v>
      </c>
      <c r="AM498">
        <v>1</v>
      </c>
    </row>
    <row r="499" spans="1:39" x14ac:dyDescent="0.25">
      <c r="A499">
        <v>497</v>
      </c>
      <c r="B499" s="2">
        <v>1</v>
      </c>
      <c r="C499">
        <f t="shared" ca="1" si="196"/>
        <v>54</v>
      </c>
      <c r="D499">
        <v>1</v>
      </c>
      <c r="E499">
        <f t="shared" ca="1" si="192"/>
        <v>70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f t="shared" ca="1" si="197"/>
        <v>4.18</v>
      </c>
      <c r="R499">
        <f t="shared" ca="1" si="198"/>
        <v>1.56</v>
      </c>
      <c r="S499">
        <f t="shared" ca="1" si="199"/>
        <v>301</v>
      </c>
      <c r="T499">
        <f t="shared" ca="1" si="200"/>
        <v>11.592000000000001</v>
      </c>
      <c r="U499">
        <f t="shared" ca="1" si="201"/>
        <v>39.909999999999997</v>
      </c>
      <c r="V499">
        <f t="shared" ca="1" si="194"/>
        <v>8.6280000000000001</v>
      </c>
      <c r="W499">
        <f t="shared" ca="1" si="202"/>
        <v>0.157</v>
      </c>
      <c r="X499">
        <f t="shared" ca="1" si="203"/>
        <v>0.50600000000000001</v>
      </c>
      <c r="Y499">
        <f t="shared" ca="1" si="204"/>
        <v>2.78</v>
      </c>
      <c r="Z499">
        <f t="shared" ca="1" si="205"/>
        <v>1.08</v>
      </c>
      <c r="AA499">
        <f t="shared" ca="1" si="193"/>
        <v>158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f t="shared" ca="1" si="195"/>
        <v>2.25</v>
      </c>
      <c r="AL499">
        <f t="shared" ca="1" si="206"/>
        <v>2.83</v>
      </c>
      <c r="AM499">
        <v>1</v>
      </c>
    </row>
    <row r="500" spans="1:39" x14ac:dyDescent="0.25">
      <c r="A500">
        <v>498</v>
      </c>
      <c r="B500" s="2">
        <v>1</v>
      </c>
      <c r="C500">
        <f t="shared" ca="1" si="196"/>
        <v>47</v>
      </c>
      <c r="D500">
        <v>1</v>
      </c>
      <c r="E500">
        <f t="shared" ca="1" si="192"/>
        <v>78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f t="shared" ca="1" si="197"/>
        <v>3.42</v>
      </c>
      <c r="R500">
        <f t="shared" ca="1" si="198"/>
        <v>1.1599999999999999</v>
      </c>
      <c r="S500">
        <f t="shared" ca="1" si="199"/>
        <v>257</v>
      </c>
      <c r="T500">
        <f t="shared" ca="1" si="200"/>
        <v>11.773999999999999</v>
      </c>
      <c r="U500">
        <f t="shared" ca="1" si="201"/>
        <v>32.42</v>
      </c>
      <c r="V500">
        <f t="shared" ca="1" si="194"/>
        <v>8.5619999999999994</v>
      </c>
      <c r="W500">
        <f t="shared" ca="1" si="202"/>
        <v>0.154</v>
      </c>
      <c r="X500">
        <f t="shared" ca="1" si="203"/>
        <v>0.52900000000000003</v>
      </c>
      <c r="Y500">
        <f t="shared" ca="1" si="204"/>
        <v>1.62</v>
      </c>
      <c r="Z500">
        <f t="shared" ca="1" si="205"/>
        <v>1.1200000000000001</v>
      </c>
      <c r="AA500">
        <f t="shared" ca="1" si="193"/>
        <v>216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f t="shared" ca="1" si="195"/>
        <v>2.2999999999999998</v>
      </c>
      <c r="AL500">
        <f t="shared" ca="1" si="206"/>
        <v>3.24</v>
      </c>
      <c r="AM500">
        <v>1</v>
      </c>
    </row>
    <row r="501" spans="1:39" x14ac:dyDescent="0.25">
      <c r="A501">
        <v>499</v>
      </c>
      <c r="B501" s="2">
        <v>1</v>
      </c>
      <c r="C501">
        <f t="shared" ca="1" si="196"/>
        <v>49</v>
      </c>
      <c r="D501">
        <v>1</v>
      </c>
      <c r="E501">
        <f t="shared" ca="1" si="192"/>
        <v>78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f t="shared" ca="1" si="197"/>
        <v>3.84</v>
      </c>
      <c r="R501">
        <f t="shared" ca="1" si="198"/>
        <v>1.18</v>
      </c>
      <c r="S501">
        <f t="shared" ca="1" si="199"/>
        <v>224</v>
      </c>
      <c r="T501">
        <f t="shared" ca="1" si="200"/>
        <v>15.662000000000001</v>
      </c>
      <c r="U501">
        <f t="shared" ca="1" si="201"/>
        <v>36.72</v>
      </c>
      <c r="V501">
        <f t="shared" ca="1" si="194"/>
        <v>8.0879999999999992</v>
      </c>
      <c r="W501">
        <f t="shared" ca="1" si="202"/>
        <v>0.106</v>
      </c>
      <c r="X501">
        <f t="shared" ca="1" si="203"/>
        <v>0.52700000000000002</v>
      </c>
      <c r="Y501">
        <f t="shared" ca="1" si="204"/>
        <v>1.57</v>
      </c>
      <c r="Z501">
        <f t="shared" ca="1" si="205"/>
        <v>1</v>
      </c>
      <c r="AA501">
        <f t="shared" ca="1" si="193"/>
        <v>164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f t="shared" ca="1" si="195"/>
        <v>2.36</v>
      </c>
      <c r="AL501">
        <f t="shared" ca="1" si="206"/>
        <v>3.26</v>
      </c>
      <c r="AM501">
        <v>1</v>
      </c>
    </row>
    <row r="502" spans="1:39" x14ac:dyDescent="0.25">
      <c r="A502">
        <v>500</v>
      </c>
      <c r="B502" s="2">
        <v>1</v>
      </c>
      <c r="C502">
        <f t="shared" ca="1" si="196"/>
        <v>54</v>
      </c>
      <c r="D502">
        <v>1</v>
      </c>
      <c r="E502">
        <f t="shared" ca="1" si="192"/>
        <v>90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f t="shared" ca="1" si="197"/>
        <v>4.2</v>
      </c>
      <c r="R502">
        <f t="shared" ca="1" si="198"/>
        <v>1.4</v>
      </c>
      <c r="S502">
        <f t="shared" ca="1" si="199"/>
        <v>224</v>
      </c>
      <c r="T502">
        <f t="shared" ca="1" si="200"/>
        <v>13.179</v>
      </c>
      <c r="U502">
        <f t="shared" ca="1" si="201"/>
        <v>33.4</v>
      </c>
      <c r="V502">
        <f t="shared" ca="1" si="194"/>
        <v>8.2360000000000007</v>
      </c>
      <c r="W502">
        <f t="shared" ca="1" si="202"/>
        <v>0.19600000000000001</v>
      </c>
      <c r="X502">
        <f t="shared" ca="1" si="203"/>
        <v>0.438</v>
      </c>
      <c r="Y502">
        <f t="shared" ca="1" si="204"/>
        <v>2.97</v>
      </c>
      <c r="Z502">
        <f t="shared" ca="1" si="205"/>
        <v>0.11</v>
      </c>
      <c r="AA502">
        <f t="shared" ca="1" si="193"/>
        <v>158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f t="shared" ca="1" si="195"/>
        <v>2.2000000000000002</v>
      </c>
      <c r="AL502">
        <f t="shared" ca="1" si="206"/>
        <v>2.36</v>
      </c>
      <c r="AM502">
        <v>1</v>
      </c>
    </row>
    <row r="503" spans="1:39" x14ac:dyDescent="0.25">
      <c r="A503">
        <v>501</v>
      </c>
      <c r="B503" s="2">
        <v>0</v>
      </c>
      <c r="C503">
        <f t="shared" ref="C503:C568" ca="1" si="207">RANDBETWEEN(40,55)</f>
        <v>48</v>
      </c>
      <c r="D503">
        <v>1</v>
      </c>
      <c r="E503">
        <f t="shared" ca="1" si="192"/>
        <v>72</v>
      </c>
      <c r="F503">
        <v>0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0</v>
      </c>
      <c r="Q503">
        <f t="shared" ref="Q503:Q568" ca="1" si="208">RANDBETWEEN(40000,55000)/10000</f>
        <v>4.774</v>
      </c>
      <c r="R503">
        <f t="shared" ref="R503:R568" ca="1" si="209">RANDBETWEEN(10000,21000)/10000</f>
        <v>1.3787</v>
      </c>
      <c r="S503">
        <f t="shared" ref="S503:S568" ca="1" si="210">RANDBETWEEN(2050, 3050)/10</f>
        <v>283.5</v>
      </c>
      <c r="T503">
        <f t="shared" ca="1" si="200"/>
        <v>13.153</v>
      </c>
      <c r="U503">
        <f t="shared" ca="1" si="201"/>
        <v>38.020000000000003</v>
      </c>
      <c r="V503">
        <f t="shared" ca="1" si="194"/>
        <v>8.1280000000000001</v>
      </c>
      <c r="W503">
        <f t="shared" ref="W503:W568" ca="1" si="211">RANDBETWEEN(1050, 2550)/10000</f>
        <v>0.24859999999999999</v>
      </c>
      <c r="X503">
        <f t="shared" ref="X503:X568" ca="1" si="212">RANDBETWEEN(4050, 5550)/10000</f>
        <v>0.48309999999999997</v>
      </c>
      <c r="Y503">
        <f t="shared" ref="Y503:Y568" ca="1" si="213">RANDBETWEEN(40500, 55500)/10000</f>
        <v>4.6177999999999999</v>
      </c>
      <c r="Z503">
        <f t="shared" ref="Z503:Z568" ca="1" si="214">RANDBETWEEN(10500, 25500)/10000</f>
        <v>2.3071999999999999</v>
      </c>
      <c r="AA503">
        <f t="shared" ref="AA503:AA568" ca="1" si="215">RANDBETWEEN(160,280)</f>
        <v>251</v>
      </c>
      <c r="AB503">
        <v>0</v>
      </c>
      <c r="AC503">
        <v>0</v>
      </c>
      <c r="AD503">
        <v>0</v>
      </c>
      <c r="AE503">
        <v>1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f t="shared" ref="AK503:AK568" ca="1" si="216">RANDBETWEEN(20500, 35500)/10000</f>
        <v>3.3527</v>
      </c>
      <c r="AL503">
        <f t="shared" ca="1" si="206"/>
        <v>2.84</v>
      </c>
      <c r="AM503">
        <v>1</v>
      </c>
    </row>
    <row r="504" spans="1:39" x14ac:dyDescent="0.25">
      <c r="A504">
        <v>502</v>
      </c>
      <c r="B504" s="2">
        <v>0</v>
      </c>
      <c r="C504">
        <f t="shared" ca="1" si="207"/>
        <v>50</v>
      </c>
      <c r="D504">
        <v>1</v>
      </c>
      <c r="E504">
        <f t="shared" ca="1" si="192"/>
        <v>72</v>
      </c>
      <c r="F504">
        <v>0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  <c r="Q504">
        <f t="shared" ca="1" si="208"/>
        <v>5.0685000000000002</v>
      </c>
      <c r="R504">
        <f t="shared" ca="1" si="209"/>
        <v>1.7131000000000001</v>
      </c>
      <c r="S504">
        <f t="shared" ca="1" si="210"/>
        <v>212.7</v>
      </c>
      <c r="T504">
        <f t="shared" ca="1" si="200"/>
        <v>11.494</v>
      </c>
      <c r="U504">
        <f t="shared" ca="1" si="201"/>
        <v>32.22</v>
      </c>
      <c r="V504">
        <f t="shared" ca="1" si="194"/>
        <v>8.8070000000000004</v>
      </c>
      <c r="W504">
        <f t="shared" ca="1" si="211"/>
        <v>0.22509999999999999</v>
      </c>
      <c r="X504">
        <f t="shared" ca="1" si="212"/>
        <v>0.42130000000000001</v>
      </c>
      <c r="Y504">
        <f t="shared" ca="1" si="213"/>
        <v>4.3648999999999996</v>
      </c>
      <c r="Z504">
        <f t="shared" ca="1" si="214"/>
        <v>1.7266999999999999</v>
      </c>
      <c r="AA504">
        <f t="shared" ca="1" si="215"/>
        <v>268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f t="shared" ca="1" si="216"/>
        <v>3.3551000000000002</v>
      </c>
      <c r="AL504">
        <f t="shared" ca="1" si="206"/>
        <v>2.1800000000000002</v>
      </c>
      <c r="AM504">
        <v>1</v>
      </c>
    </row>
    <row r="505" spans="1:39" x14ac:dyDescent="0.25">
      <c r="A505">
        <v>503</v>
      </c>
      <c r="B505" s="2">
        <v>0</v>
      </c>
      <c r="C505">
        <f t="shared" ca="1" si="207"/>
        <v>49</v>
      </c>
      <c r="D505">
        <v>1</v>
      </c>
      <c r="E505">
        <f t="shared" ca="1" si="192"/>
        <v>83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f t="shared" ca="1" si="208"/>
        <v>4.1749000000000001</v>
      </c>
      <c r="R505">
        <f t="shared" ca="1" si="209"/>
        <v>1.0034000000000001</v>
      </c>
      <c r="S505">
        <f t="shared" ca="1" si="210"/>
        <v>273</v>
      </c>
      <c r="T505">
        <f t="shared" ca="1" si="200"/>
        <v>10.135999999999999</v>
      </c>
      <c r="U505">
        <f t="shared" ca="1" si="201"/>
        <v>35.83</v>
      </c>
      <c r="V505">
        <f t="shared" ca="1" si="194"/>
        <v>8.0830000000000002</v>
      </c>
      <c r="W505">
        <f t="shared" ca="1" si="211"/>
        <v>0.16</v>
      </c>
      <c r="X505">
        <f t="shared" ca="1" si="212"/>
        <v>0.47349999999999998</v>
      </c>
      <c r="Y505">
        <f t="shared" ca="1" si="213"/>
        <v>4.4016999999999999</v>
      </c>
      <c r="Z505">
        <f t="shared" ca="1" si="214"/>
        <v>2.3062</v>
      </c>
      <c r="AA505">
        <f t="shared" ca="1" si="215"/>
        <v>250</v>
      </c>
      <c r="AB505">
        <v>0</v>
      </c>
      <c r="AC505">
        <v>0</v>
      </c>
      <c r="AD505">
        <v>0</v>
      </c>
      <c r="AE505">
        <v>1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f t="shared" ca="1" si="216"/>
        <v>3.3778000000000001</v>
      </c>
      <c r="AL505">
        <f t="shared" ca="1" si="206"/>
        <v>2.21</v>
      </c>
      <c r="AM505">
        <v>1</v>
      </c>
    </row>
    <row r="506" spans="1:39" x14ac:dyDescent="0.25">
      <c r="A506">
        <v>504</v>
      </c>
      <c r="B506" s="2">
        <v>0</v>
      </c>
      <c r="C506">
        <f t="shared" ca="1" si="207"/>
        <v>50</v>
      </c>
      <c r="D506">
        <v>1</v>
      </c>
      <c r="E506">
        <f t="shared" ca="1" si="192"/>
        <v>84</v>
      </c>
      <c r="F506">
        <v>0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f t="shared" ca="1" si="208"/>
        <v>4.2286000000000001</v>
      </c>
      <c r="R506">
        <f t="shared" ca="1" si="209"/>
        <v>1.2141</v>
      </c>
      <c r="S506">
        <f t="shared" ca="1" si="210"/>
        <v>276.5</v>
      </c>
      <c r="T506">
        <f t="shared" ca="1" si="200"/>
        <v>10.75</v>
      </c>
      <c r="U506">
        <f t="shared" ca="1" si="201"/>
        <v>35.299999999999997</v>
      </c>
      <c r="V506">
        <f t="shared" ca="1" si="194"/>
        <v>8.9079999999999995</v>
      </c>
      <c r="W506">
        <f t="shared" ca="1" si="211"/>
        <v>0.20430000000000001</v>
      </c>
      <c r="X506">
        <f t="shared" ca="1" si="212"/>
        <v>0.43569999999999998</v>
      </c>
      <c r="Y506">
        <f t="shared" ca="1" si="213"/>
        <v>5.4184000000000001</v>
      </c>
      <c r="Z506">
        <f t="shared" ca="1" si="214"/>
        <v>1.6006</v>
      </c>
      <c r="AA506">
        <f t="shared" ca="1" si="215"/>
        <v>201</v>
      </c>
      <c r="AB506">
        <v>0</v>
      </c>
      <c r="AC506">
        <v>0</v>
      </c>
      <c r="AD506">
        <v>0</v>
      </c>
      <c r="AE506">
        <v>1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f t="shared" ca="1" si="216"/>
        <v>2.8031000000000001</v>
      </c>
      <c r="AL506">
        <f t="shared" ca="1" si="206"/>
        <v>3.4</v>
      </c>
      <c r="AM506">
        <v>1</v>
      </c>
    </row>
    <row r="507" spans="1:39" x14ac:dyDescent="0.25">
      <c r="A507">
        <v>505</v>
      </c>
      <c r="B507" s="2">
        <v>0</v>
      </c>
      <c r="C507">
        <f t="shared" ca="1" si="207"/>
        <v>43</v>
      </c>
      <c r="D507">
        <v>1</v>
      </c>
      <c r="E507">
        <f t="shared" ca="1" si="192"/>
        <v>81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f t="shared" ca="1" si="208"/>
        <v>5.4050000000000002</v>
      </c>
      <c r="R507">
        <f t="shared" ca="1" si="209"/>
        <v>1.9278</v>
      </c>
      <c r="S507">
        <f t="shared" ca="1" si="210"/>
        <v>235.1</v>
      </c>
      <c r="T507">
        <f t="shared" ca="1" si="200"/>
        <v>15.34</v>
      </c>
      <c r="U507">
        <f t="shared" ca="1" si="201"/>
        <v>39.83</v>
      </c>
      <c r="V507">
        <f t="shared" ca="1" si="194"/>
        <v>8.6620000000000008</v>
      </c>
      <c r="W507">
        <f t="shared" ca="1" si="211"/>
        <v>0.23760000000000001</v>
      </c>
      <c r="X507">
        <f t="shared" ca="1" si="212"/>
        <v>0.46489999999999998</v>
      </c>
      <c r="Y507">
        <f t="shared" ca="1" si="213"/>
        <v>5.4375999999999998</v>
      </c>
      <c r="Z507">
        <f t="shared" ca="1" si="214"/>
        <v>1.2316</v>
      </c>
      <c r="AA507">
        <f t="shared" ca="1" si="215"/>
        <v>202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f t="shared" ca="1" si="216"/>
        <v>2.1585999999999999</v>
      </c>
      <c r="AL507">
        <f t="shared" ca="1" si="206"/>
        <v>2.41</v>
      </c>
      <c r="AM507">
        <v>1</v>
      </c>
    </row>
    <row r="508" spans="1:39" x14ac:dyDescent="0.25">
      <c r="A508">
        <v>506</v>
      </c>
      <c r="B508" s="2">
        <v>0</v>
      </c>
      <c r="C508">
        <f t="shared" ca="1" si="207"/>
        <v>52</v>
      </c>
      <c r="D508">
        <v>1</v>
      </c>
      <c r="E508">
        <f t="shared" ref="E508:E571" ca="1" si="217">RANDBETWEEN(70, 90)</f>
        <v>85</v>
      </c>
      <c r="F508">
        <v>0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f t="shared" ca="1" si="208"/>
        <v>4.9593999999999996</v>
      </c>
      <c r="R508">
        <f t="shared" ca="1" si="209"/>
        <v>1.0764</v>
      </c>
      <c r="S508">
        <f t="shared" ca="1" si="210"/>
        <v>260.60000000000002</v>
      </c>
      <c r="T508">
        <f t="shared" ca="1" si="200"/>
        <v>12.744999999999999</v>
      </c>
      <c r="U508">
        <f t="shared" ca="1" si="201"/>
        <v>34.47</v>
      </c>
      <c r="V508">
        <f t="shared" ca="1" si="194"/>
        <v>8.5180000000000007</v>
      </c>
      <c r="W508">
        <f t="shared" ca="1" si="211"/>
        <v>0.18459999999999999</v>
      </c>
      <c r="X508">
        <f t="shared" ca="1" si="212"/>
        <v>0.48709999999999998</v>
      </c>
      <c r="Y508">
        <f t="shared" ca="1" si="213"/>
        <v>4.4543999999999997</v>
      </c>
      <c r="Z508">
        <f t="shared" ca="1" si="214"/>
        <v>1.0918000000000001</v>
      </c>
      <c r="AA508">
        <f t="shared" ca="1" si="215"/>
        <v>164</v>
      </c>
      <c r="AB508">
        <v>0</v>
      </c>
      <c r="AC508">
        <v>0</v>
      </c>
      <c r="AD508">
        <v>0</v>
      </c>
      <c r="AE508">
        <v>1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f t="shared" ca="1" si="216"/>
        <v>3.3610000000000002</v>
      </c>
      <c r="AL508">
        <f t="shared" ca="1" si="206"/>
        <v>3.08</v>
      </c>
      <c r="AM508">
        <v>1</v>
      </c>
    </row>
    <row r="509" spans="1:39" x14ac:dyDescent="0.25">
      <c r="A509">
        <v>507</v>
      </c>
      <c r="B509" s="2">
        <v>0</v>
      </c>
      <c r="C509">
        <f t="shared" ca="1" si="207"/>
        <v>53</v>
      </c>
      <c r="D509">
        <v>1</v>
      </c>
      <c r="E509">
        <f t="shared" ca="1" si="217"/>
        <v>86</v>
      </c>
      <c r="F509">
        <v>0</v>
      </c>
      <c r="G509">
        <v>1</v>
      </c>
      <c r="H509">
        <v>1</v>
      </c>
      <c r="I509">
        <v>1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f t="shared" ca="1" si="208"/>
        <v>5.2539999999999996</v>
      </c>
      <c r="R509">
        <f t="shared" ca="1" si="209"/>
        <v>1.6181000000000001</v>
      </c>
      <c r="S509">
        <f t="shared" ca="1" si="210"/>
        <v>212.5</v>
      </c>
      <c r="T509">
        <f t="shared" ca="1" si="200"/>
        <v>11.262</v>
      </c>
      <c r="U509">
        <f t="shared" ca="1" si="201"/>
        <v>32.36</v>
      </c>
      <c r="V509">
        <f t="shared" ca="1" si="194"/>
        <v>8.9260000000000002</v>
      </c>
      <c r="W509">
        <f t="shared" ca="1" si="211"/>
        <v>0.20549999999999999</v>
      </c>
      <c r="X509">
        <f t="shared" ca="1" si="212"/>
        <v>0.47770000000000001</v>
      </c>
      <c r="Y509">
        <f t="shared" ca="1" si="213"/>
        <v>4.0568999999999997</v>
      </c>
      <c r="Z509">
        <f t="shared" ca="1" si="214"/>
        <v>1.8971</v>
      </c>
      <c r="AA509">
        <f t="shared" ca="1" si="215"/>
        <v>277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f t="shared" ca="1" si="216"/>
        <v>2.2763</v>
      </c>
      <c r="AL509">
        <f t="shared" ca="1" si="206"/>
        <v>3.11</v>
      </c>
      <c r="AM509">
        <v>1</v>
      </c>
    </row>
    <row r="510" spans="1:39" x14ac:dyDescent="0.25">
      <c r="A510">
        <v>508</v>
      </c>
      <c r="B510" s="2">
        <v>0</v>
      </c>
      <c r="C510">
        <f t="shared" ca="1" si="207"/>
        <v>44</v>
      </c>
      <c r="D510">
        <v>1</v>
      </c>
      <c r="E510">
        <f t="shared" ca="1" si="217"/>
        <v>77</v>
      </c>
      <c r="F510">
        <v>0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f t="shared" ca="1" si="208"/>
        <v>5.3872999999999998</v>
      </c>
      <c r="R510">
        <f t="shared" ca="1" si="209"/>
        <v>1.4390000000000001</v>
      </c>
      <c r="S510">
        <f t="shared" ca="1" si="210"/>
        <v>213.1</v>
      </c>
      <c r="T510">
        <f t="shared" ca="1" si="200"/>
        <v>13.381</v>
      </c>
      <c r="U510">
        <f t="shared" ca="1" si="201"/>
        <v>35</v>
      </c>
      <c r="V510">
        <f t="shared" ca="1" si="194"/>
        <v>8.1349999999999998</v>
      </c>
      <c r="W510">
        <f t="shared" ca="1" si="211"/>
        <v>0.1305</v>
      </c>
      <c r="X510">
        <f t="shared" ca="1" si="212"/>
        <v>0.48859999999999998</v>
      </c>
      <c r="Y510">
        <f t="shared" ca="1" si="213"/>
        <v>5.3171999999999997</v>
      </c>
      <c r="Z510">
        <f t="shared" ca="1" si="214"/>
        <v>1.5751999999999999</v>
      </c>
      <c r="AA510">
        <f t="shared" ca="1" si="215"/>
        <v>244</v>
      </c>
      <c r="AB510">
        <v>0</v>
      </c>
      <c r="AC510">
        <v>0</v>
      </c>
      <c r="AD510">
        <v>0</v>
      </c>
      <c r="AE510">
        <v>1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f t="shared" ca="1" si="216"/>
        <v>2.7951000000000001</v>
      </c>
      <c r="AL510">
        <f t="shared" ca="1" si="206"/>
        <v>3.14</v>
      </c>
      <c r="AM510">
        <v>1</v>
      </c>
    </row>
    <row r="511" spans="1:39" x14ac:dyDescent="0.25">
      <c r="A511">
        <v>509</v>
      </c>
      <c r="B511" s="2">
        <v>0</v>
      </c>
      <c r="C511">
        <f t="shared" ca="1" si="207"/>
        <v>41</v>
      </c>
      <c r="D511">
        <v>1</v>
      </c>
      <c r="E511">
        <f t="shared" ca="1" si="217"/>
        <v>85</v>
      </c>
      <c r="F511">
        <v>0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f t="shared" ca="1" si="208"/>
        <v>4.9394999999999998</v>
      </c>
      <c r="R511">
        <f t="shared" ca="1" si="209"/>
        <v>1.5996999999999999</v>
      </c>
      <c r="S511">
        <f t="shared" ca="1" si="210"/>
        <v>278.8</v>
      </c>
      <c r="T511">
        <f t="shared" ca="1" si="200"/>
        <v>13.356</v>
      </c>
      <c r="U511">
        <f t="shared" ca="1" si="201"/>
        <v>33.14</v>
      </c>
      <c r="V511">
        <f t="shared" ca="1" si="194"/>
        <v>8.125</v>
      </c>
      <c r="W511">
        <f t="shared" ca="1" si="211"/>
        <v>0.25280000000000002</v>
      </c>
      <c r="X511">
        <f t="shared" ca="1" si="212"/>
        <v>0.4128</v>
      </c>
      <c r="Y511">
        <f t="shared" ca="1" si="213"/>
        <v>4.8071000000000002</v>
      </c>
      <c r="Z511">
        <f t="shared" ca="1" si="214"/>
        <v>1.2314000000000001</v>
      </c>
      <c r="AA511">
        <f t="shared" ca="1" si="215"/>
        <v>167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f t="shared" ca="1" si="216"/>
        <v>3.0823999999999998</v>
      </c>
      <c r="AL511">
        <f t="shared" ca="1" si="206"/>
        <v>2.08</v>
      </c>
      <c r="AM511">
        <v>1</v>
      </c>
    </row>
    <row r="512" spans="1:39" x14ac:dyDescent="0.25">
      <c r="A512">
        <v>510</v>
      </c>
      <c r="B512" s="2">
        <v>0</v>
      </c>
      <c r="C512">
        <f t="shared" ca="1" si="207"/>
        <v>46</v>
      </c>
      <c r="D512">
        <v>1</v>
      </c>
      <c r="E512">
        <f t="shared" ca="1" si="217"/>
        <v>72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f t="shared" ca="1" si="208"/>
        <v>4.4218000000000002</v>
      </c>
      <c r="R512">
        <f t="shared" ca="1" si="209"/>
        <v>2.0575000000000001</v>
      </c>
      <c r="S512">
        <f t="shared" ca="1" si="210"/>
        <v>211.4</v>
      </c>
      <c r="T512">
        <f t="shared" ca="1" si="200"/>
        <v>14.95</v>
      </c>
      <c r="U512">
        <f t="shared" ca="1" si="201"/>
        <v>32.9</v>
      </c>
      <c r="V512">
        <f t="shared" ca="1" si="194"/>
        <v>8.2289999999999992</v>
      </c>
      <c r="W512">
        <f t="shared" ca="1" si="211"/>
        <v>0.1265</v>
      </c>
      <c r="X512">
        <f t="shared" ca="1" si="212"/>
        <v>0.4516</v>
      </c>
      <c r="Y512">
        <f t="shared" ca="1" si="213"/>
        <v>4.718</v>
      </c>
      <c r="Z512">
        <f t="shared" ca="1" si="214"/>
        <v>1.4703999999999999</v>
      </c>
      <c r="AA512">
        <f t="shared" ca="1" si="215"/>
        <v>185</v>
      </c>
      <c r="AB512">
        <v>0</v>
      </c>
      <c r="AC512">
        <v>0</v>
      </c>
      <c r="AD512">
        <v>0</v>
      </c>
      <c r="AE512">
        <v>1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f t="shared" ca="1" si="216"/>
        <v>3.0213000000000001</v>
      </c>
      <c r="AL512">
        <f t="shared" ca="1" si="206"/>
        <v>2.2799999999999998</v>
      </c>
      <c r="AM512">
        <v>1</v>
      </c>
    </row>
    <row r="513" spans="1:39" x14ac:dyDescent="0.25">
      <c r="A513">
        <v>511</v>
      </c>
      <c r="B513" s="2">
        <v>0</v>
      </c>
      <c r="C513">
        <f t="shared" ca="1" si="207"/>
        <v>49</v>
      </c>
      <c r="D513">
        <v>1</v>
      </c>
      <c r="E513">
        <f t="shared" ca="1" si="217"/>
        <v>70</v>
      </c>
      <c r="F513">
        <v>0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f t="shared" ca="1" si="208"/>
        <v>4.9728000000000003</v>
      </c>
      <c r="R513">
        <f t="shared" ca="1" si="209"/>
        <v>1.4303999999999999</v>
      </c>
      <c r="S513">
        <f t="shared" ca="1" si="210"/>
        <v>225.9</v>
      </c>
      <c r="T513">
        <f t="shared" ca="1" si="200"/>
        <v>10.336</v>
      </c>
      <c r="U513">
        <f t="shared" ca="1" si="201"/>
        <v>33.81</v>
      </c>
      <c r="V513">
        <f t="shared" ca="1" si="194"/>
        <v>8.4079999999999995</v>
      </c>
      <c r="W513">
        <f t="shared" ca="1" si="211"/>
        <v>0.17319999999999999</v>
      </c>
      <c r="X513">
        <f t="shared" ca="1" si="212"/>
        <v>0.41839999999999999</v>
      </c>
      <c r="Y513">
        <f t="shared" ca="1" si="213"/>
        <v>4.9836</v>
      </c>
      <c r="Z513">
        <f t="shared" ca="1" si="214"/>
        <v>1.2849999999999999</v>
      </c>
      <c r="AA513">
        <f t="shared" ca="1" si="215"/>
        <v>250</v>
      </c>
      <c r="AB513">
        <v>0</v>
      </c>
      <c r="AC513">
        <v>0</v>
      </c>
      <c r="AD513">
        <v>0</v>
      </c>
      <c r="AE513">
        <v>1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f t="shared" ca="1" si="216"/>
        <v>2.3940999999999999</v>
      </c>
      <c r="AL513">
        <f t="shared" ca="1" si="206"/>
        <v>2.81</v>
      </c>
      <c r="AM513">
        <v>1</v>
      </c>
    </row>
    <row r="514" spans="1:39" x14ac:dyDescent="0.25">
      <c r="A514">
        <v>512</v>
      </c>
      <c r="B514" s="2">
        <v>0</v>
      </c>
      <c r="C514">
        <f t="shared" ca="1" si="207"/>
        <v>42</v>
      </c>
      <c r="D514">
        <v>1</v>
      </c>
      <c r="E514">
        <f t="shared" ca="1" si="217"/>
        <v>80</v>
      </c>
      <c r="F514">
        <v>0</v>
      </c>
      <c r="G514">
        <v>1</v>
      </c>
      <c r="H514">
        <v>1</v>
      </c>
      <c r="I514">
        <v>1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f t="shared" ca="1" si="208"/>
        <v>5.4932999999999996</v>
      </c>
      <c r="R514">
        <f t="shared" ca="1" si="209"/>
        <v>1.5631999999999999</v>
      </c>
      <c r="S514">
        <f t="shared" ca="1" si="210"/>
        <v>232.9</v>
      </c>
      <c r="T514">
        <f t="shared" ca="1" si="200"/>
        <v>13.967000000000001</v>
      </c>
      <c r="U514">
        <f t="shared" ca="1" si="201"/>
        <v>36.04</v>
      </c>
      <c r="V514">
        <f t="shared" ca="1" si="194"/>
        <v>8.9540000000000006</v>
      </c>
      <c r="W514">
        <f t="shared" ca="1" si="211"/>
        <v>0.1961</v>
      </c>
      <c r="X514">
        <f t="shared" ca="1" si="212"/>
        <v>0.50260000000000005</v>
      </c>
      <c r="Y514">
        <f t="shared" ca="1" si="213"/>
        <v>4.4222999999999999</v>
      </c>
      <c r="Z514">
        <f t="shared" ca="1" si="214"/>
        <v>2.1061000000000001</v>
      </c>
      <c r="AA514">
        <f t="shared" ca="1" si="215"/>
        <v>250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f t="shared" ca="1" si="216"/>
        <v>2.4022000000000001</v>
      </c>
      <c r="AL514">
        <f t="shared" ca="1" si="206"/>
        <v>2.99</v>
      </c>
      <c r="AM514">
        <v>1</v>
      </c>
    </row>
    <row r="515" spans="1:39" x14ac:dyDescent="0.25">
      <c r="A515">
        <v>513</v>
      </c>
      <c r="B515" s="2">
        <v>0</v>
      </c>
      <c r="C515">
        <f t="shared" ca="1" si="207"/>
        <v>42</v>
      </c>
      <c r="D515">
        <v>1</v>
      </c>
      <c r="E515">
        <f t="shared" ca="1" si="217"/>
        <v>85</v>
      </c>
      <c r="F515">
        <v>0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  <c r="Q515">
        <f t="shared" ca="1" si="208"/>
        <v>4.0757000000000003</v>
      </c>
      <c r="R515">
        <f t="shared" ca="1" si="209"/>
        <v>1.2359</v>
      </c>
      <c r="S515">
        <f t="shared" ca="1" si="210"/>
        <v>287.8</v>
      </c>
      <c r="T515">
        <f t="shared" ca="1" si="200"/>
        <v>15.08</v>
      </c>
      <c r="U515">
        <f t="shared" ca="1" si="201"/>
        <v>37.99</v>
      </c>
      <c r="V515">
        <f t="shared" ref="V515:V580" ca="1" si="218">RANDBETWEEN(8000,9000)/1000</f>
        <v>8.9359999999999999</v>
      </c>
      <c r="W515">
        <f t="shared" ca="1" si="211"/>
        <v>0.24660000000000001</v>
      </c>
      <c r="X515">
        <f t="shared" ca="1" si="212"/>
        <v>0.55220000000000002</v>
      </c>
      <c r="Y515">
        <f t="shared" ca="1" si="213"/>
        <v>5.3315000000000001</v>
      </c>
      <c r="Z515">
        <f t="shared" ca="1" si="214"/>
        <v>1.4810000000000001</v>
      </c>
      <c r="AA515">
        <f t="shared" ca="1" si="215"/>
        <v>231</v>
      </c>
      <c r="AB515">
        <v>0</v>
      </c>
      <c r="AC515">
        <v>0</v>
      </c>
      <c r="AD515">
        <v>0</v>
      </c>
      <c r="AE515">
        <v>1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f t="shared" ca="1" si="216"/>
        <v>2.61</v>
      </c>
      <c r="AL515">
        <f t="shared" ca="1" si="206"/>
        <v>2.48</v>
      </c>
      <c r="AM515">
        <v>1</v>
      </c>
    </row>
    <row r="516" spans="1:39" x14ac:dyDescent="0.25">
      <c r="A516">
        <v>514</v>
      </c>
      <c r="B516" s="2">
        <v>0</v>
      </c>
      <c r="C516">
        <f t="shared" ca="1" si="207"/>
        <v>52</v>
      </c>
      <c r="D516">
        <v>1</v>
      </c>
      <c r="E516">
        <f t="shared" ca="1" si="217"/>
        <v>79</v>
      </c>
      <c r="F516">
        <v>0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  <c r="Q516">
        <f t="shared" ca="1" si="208"/>
        <v>4.7983000000000002</v>
      </c>
      <c r="R516">
        <f t="shared" ca="1" si="209"/>
        <v>1.2121</v>
      </c>
      <c r="S516">
        <f t="shared" ca="1" si="210"/>
        <v>224.1</v>
      </c>
      <c r="T516">
        <f t="shared" ca="1" si="200"/>
        <v>12.789</v>
      </c>
      <c r="U516">
        <f t="shared" ca="1" si="201"/>
        <v>39.31</v>
      </c>
      <c r="V516">
        <f t="shared" ca="1" si="218"/>
        <v>8.1940000000000008</v>
      </c>
      <c r="W516">
        <f t="shared" ca="1" si="211"/>
        <v>0.2359</v>
      </c>
      <c r="X516">
        <f t="shared" ca="1" si="212"/>
        <v>0.49419999999999997</v>
      </c>
      <c r="Y516">
        <f t="shared" ca="1" si="213"/>
        <v>5.0673000000000004</v>
      </c>
      <c r="Z516">
        <f t="shared" ca="1" si="214"/>
        <v>2.2561</v>
      </c>
      <c r="AA516">
        <f t="shared" ca="1" si="215"/>
        <v>200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f t="shared" ca="1" si="216"/>
        <v>2.5019</v>
      </c>
      <c r="AL516">
        <f t="shared" ca="1" si="206"/>
        <v>3.2</v>
      </c>
      <c r="AM516">
        <v>1</v>
      </c>
    </row>
    <row r="517" spans="1:39" x14ac:dyDescent="0.25">
      <c r="A517">
        <v>515</v>
      </c>
      <c r="B517" s="2">
        <v>0</v>
      </c>
      <c r="C517">
        <f t="shared" ca="1" si="207"/>
        <v>52</v>
      </c>
      <c r="D517">
        <v>1</v>
      </c>
      <c r="E517">
        <f t="shared" ca="1" si="217"/>
        <v>83</v>
      </c>
      <c r="F517">
        <v>0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>
        <f t="shared" ca="1" si="208"/>
        <v>4.1409000000000002</v>
      </c>
      <c r="R517">
        <f t="shared" ca="1" si="209"/>
        <v>1.7726</v>
      </c>
      <c r="S517">
        <f t="shared" ca="1" si="210"/>
        <v>295.39999999999998</v>
      </c>
      <c r="T517">
        <f t="shared" ca="1" si="200"/>
        <v>15.840999999999999</v>
      </c>
      <c r="U517">
        <f t="shared" ca="1" si="201"/>
        <v>37.65</v>
      </c>
      <c r="V517">
        <f t="shared" ca="1" si="218"/>
        <v>8.0749999999999993</v>
      </c>
      <c r="W517">
        <f t="shared" ca="1" si="211"/>
        <v>0.2276</v>
      </c>
      <c r="X517">
        <f t="shared" ca="1" si="212"/>
        <v>0.49099999999999999</v>
      </c>
      <c r="Y517">
        <f t="shared" ca="1" si="213"/>
        <v>4.6967999999999996</v>
      </c>
      <c r="Z517">
        <f t="shared" ca="1" si="214"/>
        <v>1.4193</v>
      </c>
      <c r="AA517">
        <f t="shared" ca="1" si="215"/>
        <v>279</v>
      </c>
      <c r="AB517">
        <v>0</v>
      </c>
      <c r="AC517">
        <v>0</v>
      </c>
      <c r="AD517">
        <v>0</v>
      </c>
      <c r="AE517">
        <v>1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f t="shared" ca="1" si="216"/>
        <v>2.2845</v>
      </c>
      <c r="AL517">
        <f t="shared" ca="1" si="206"/>
        <v>2.15</v>
      </c>
      <c r="AM517">
        <v>1</v>
      </c>
    </row>
    <row r="518" spans="1:39" x14ac:dyDescent="0.25">
      <c r="A518">
        <v>516</v>
      </c>
      <c r="B518" s="2">
        <v>0</v>
      </c>
      <c r="C518">
        <f t="shared" ca="1" si="207"/>
        <v>46</v>
      </c>
      <c r="D518">
        <v>1</v>
      </c>
      <c r="E518">
        <f t="shared" ca="1" si="217"/>
        <v>86</v>
      </c>
      <c r="F518">
        <v>0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0</v>
      </c>
      <c r="P518">
        <v>0</v>
      </c>
      <c r="Q518">
        <f t="shared" ca="1" si="208"/>
        <v>5.2232000000000003</v>
      </c>
      <c r="R518">
        <f t="shared" ca="1" si="209"/>
        <v>2.0125999999999999</v>
      </c>
      <c r="S518">
        <f t="shared" ca="1" si="210"/>
        <v>223</v>
      </c>
      <c r="T518">
        <f t="shared" ca="1" si="200"/>
        <v>11.122999999999999</v>
      </c>
      <c r="U518">
        <f t="shared" ca="1" si="201"/>
        <v>35.54</v>
      </c>
      <c r="V518">
        <f t="shared" ca="1" si="218"/>
        <v>8.2609999999999992</v>
      </c>
      <c r="W518">
        <f t="shared" ca="1" si="211"/>
        <v>0.23</v>
      </c>
      <c r="X518">
        <f t="shared" ca="1" si="212"/>
        <v>0.55449999999999999</v>
      </c>
      <c r="Y518">
        <f t="shared" ca="1" si="213"/>
        <v>4.6013999999999999</v>
      </c>
      <c r="Z518">
        <f t="shared" ca="1" si="214"/>
        <v>1.7062999999999999</v>
      </c>
      <c r="AA518">
        <f t="shared" ca="1" si="215"/>
        <v>269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f t="shared" ca="1" si="216"/>
        <v>2.4144000000000001</v>
      </c>
      <c r="AL518">
        <f t="shared" ca="1" si="206"/>
        <v>2.4700000000000002</v>
      </c>
      <c r="AM518">
        <v>1</v>
      </c>
    </row>
    <row r="519" spans="1:39" x14ac:dyDescent="0.25">
      <c r="A519">
        <v>517</v>
      </c>
      <c r="B519" s="2">
        <v>0</v>
      </c>
      <c r="C519">
        <f t="shared" ca="1" si="207"/>
        <v>46</v>
      </c>
      <c r="D519">
        <v>1</v>
      </c>
      <c r="E519">
        <f t="shared" ca="1" si="217"/>
        <v>88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0</v>
      </c>
      <c r="Q519">
        <f t="shared" ca="1" si="208"/>
        <v>4.1669</v>
      </c>
      <c r="R519">
        <f t="shared" ca="1" si="209"/>
        <v>1.5206999999999999</v>
      </c>
      <c r="S519">
        <f t="shared" ca="1" si="210"/>
        <v>268.5</v>
      </c>
      <c r="T519">
        <f t="shared" ca="1" si="200"/>
        <v>10.151999999999999</v>
      </c>
      <c r="U519">
        <f t="shared" ca="1" si="201"/>
        <v>34.04</v>
      </c>
      <c r="V519">
        <f t="shared" ca="1" si="218"/>
        <v>8.5960000000000001</v>
      </c>
      <c r="W519">
        <f t="shared" ca="1" si="211"/>
        <v>0.2137</v>
      </c>
      <c r="X519">
        <f t="shared" ca="1" si="212"/>
        <v>0.53839999999999999</v>
      </c>
      <c r="Y519">
        <f t="shared" ca="1" si="213"/>
        <v>5.2496999999999998</v>
      </c>
      <c r="Z519">
        <f t="shared" ca="1" si="214"/>
        <v>1.9793000000000001</v>
      </c>
      <c r="AA519">
        <f t="shared" ca="1" si="215"/>
        <v>190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f t="shared" ca="1" si="216"/>
        <v>3.05</v>
      </c>
      <c r="AL519">
        <f t="shared" ca="1" si="206"/>
        <v>2.16</v>
      </c>
      <c r="AM519">
        <v>1</v>
      </c>
    </row>
    <row r="520" spans="1:39" x14ac:dyDescent="0.25">
      <c r="A520">
        <v>518</v>
      </c>
      <c r="B520" s="2">
        <v>0</v>
      </c>
      <c r="C520">
        <f t="shared" ca="1" si="207"/>
        <v>40</v>
      </c>
      <c r="D520">
        <v>1</v>
      </c>
      <c r="E520">
        <f t="shared" ca="1" si="217"/>
        <v>72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0</v>
      </c>
      <c r="Q520">
        <f t="shared" ca="1" si="208"/>
        <v>4.0921000000000003</v>
      </c>
      <c r="R520">
        <f t="shared" ca="1" si="209"/>
        <v>1.8293999999999999</v>
      </c>
      <c r="S520">
        <f t="shared" ca="1" si="210"/>
        <v>220.7</v>
      </c>
      <c r="T520">
        <f t="shared" ca="1" si="200"/>
        <v>14.879</v>
      </c>
      <c r="U520">
        <f t="shared" ca="1" si="201"/>
        <v>35.68</v>
      </c>
      <c r="V520">
        <f t="shared" ca="1" si="218"/>
        <v>8.6120000000000001</v>
      </c>
      <c r="W520">
        <f t="shared" ca="1" si="211"/>
        <v>0.1532</v>
      </c>
      <c r="X520">
        <f t="shared" ca="1" si="212"/>
        <v>0.47539999999999999</v>
      </c>
      <c r="Y520">
        <f t="shared" ca="1" si="213"/>
        <v>4.2864000000000004</v>
      </c>
      <c r="Z520">
        <f t="shared" ca="1" si="214"/>
        <v>1.1211</v>
      </c>
      <c r="AA520">
        <f t="shared" ca="1" si="215"/>
        <v>280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f t="shared" ca="1" si="216"/>
        <v>2.4278</v>
      </c>
      <c r="AL520">
        <f t="shared" ca="1" si="206"/>
        <v>2.2599999999999998</v>
      </c>
      <c r="AM520">
        <v>1</v>
      </c>
    </row>
    <row r="521" spans="1:39" x14ac:dyDescent="0.25">
      <c r="A521">
        <v>519</v>
      </c>
      <c r="B521" s="2">
        <v>0</v>
      </c>
      <c r="C521">
        <f t="shared" ca="1" si="207"/>
        <v>51</v>
      </c>
      <c r="D521">
        <v>1</v>
      </c>
      <c r="E521">
        <f t="shared" ca="1" si="217"/>
        <v>86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f t="shared" ca="1" si="208"/>
        <v>4.8665000000000003</v>
      </c>
      <c r="R521">
        <f t="shared" ca="1" si="209"/>
        <v>1.6011</v>
      </c>
      <c r="S521">
        <f t="shared" ca="1" si="210"/>
        <v>245.2</v>
      </c>
      <c r="T521">
        <f t="shared" ca="1" si="200"/>
        <v>11.641999999999999</v>
      </c>
      <c r="U521">
        <f t="shared" ca="1" si="201"/>
        <v>36.86</v>
      </c>
      <c r="V521">
        <f t="shared" ca="1" si="218"/>
        <v>8.1869999999999994</v>
      </c>
      <c r="W521">
        <f t="shared" ca="1" si="211"/>
        <v>0.18579999999999999</v>
      </c>
      <c r="X521">
        <f t="shared" ca="1" si="212"/>
        <v>0.4299</v>
      </c>
      <c r="Y521">
        <f t="shared" ca="1" si="213"/>
        <v>5.4863999999999997</v>
      </c>
      <c r="Z521">
        <f t="shared" ca="1" si="214"/>
        <v>2.3129</v>
      </c>
      <c r="AA521">
        <f t="shared" ca="1" si="215"/>
        <v>199</v>
      </c>
      <c r="AB521">
        <v>0</v>
      </c>
      <c r="AC521">
        <v>0</v>
      </c>
      <c r="AD521">
        <v>0</v>
      </c>
      <c r="AE521">
        <v>1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f t="shared" ca="1" si="216"/>
        <v>3.0188000000000001</v>
      </c>
      <c r="AL521">
        <f t="shared" ca="1" si="206"/>
        <v>2.98</v>
      </c>
      <c r="AM521">
        <v>1</v>
      </c>
    </row>
    <row r="522" spans="1:39" x14ac:dyDescent="0.25">
      <c r="A522">
        <v>520</v>
      </c>
      <c r="B522" s="2">
        <v>0</v>
      </c>
      <c r="C522">
        <f t="shared" ca="1" si="207"/>
        <v>42</v>
      </c>
      <c r="D522">
        <v>1</v>
      </c>
      <c r="E522">
        <f t="shared" ca="1" si="217"/>
        <v>81</v>
      </c>
      <c r="F522">
        <v>0</v>
      </c>
      <c r="G522">
        <v>1</v>
      </c>
      <c r="H522">
        <v>1</v>
      </c>
      <c r="I522">
        <v>1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  <c r="Q522">
        <f t="shared" ca="1" si="208"/>
        <v>4.3327</v>
      </c>
      <c r="R522">
        <f t="shared" ca="1" si="209"/>
        <v>1.1183000000000001</v>
      </c>
      <c r="S522">
        <f t="shared" ca="1" si="210"/>
        <v>233.4</v>
      </c>
      <c r="T522">
        <f t="shared" ca="1" si="200"/>
        <v>15.391999999999999</v>
      </c>
      <c r="U522">
        <f t="shared" ca="1" si="201"/>
        <v>37.35</v>
      </c>
      <c r="V522">
        <f t="shared" ca="1" si="218"/>
        <v>8.5120000000000005</v>
      </c>
      <c r="W522">
        <f t="shared" ca="1" si="211"/>
        <v>0.1135</v>
      </c>
      <c r="X522">
        <f t="shared" ca="1" si="212"/>
        <v>0.48759999999999998</v>
      </c>
      <c r="Y522">
        <f t="shared" ca="1" si="213"/>
        <v>4.9878999999999998</v>
      </c>
      <c r="Z522">
        <f t="shared" ca="1" si="214"/>
        <v>1.1033999999999999</v>
      </c>
      <c r="AA522">
        <f t="shared" ca="1" si="215"/>
        <v>238</v>
      </c>
      <c r="AB522">
        <v>0</v>
      </c>
      <c r="AC522">
        <v>0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f t="shared" ca="1" si="216"/>
        <v>3.1738</v>
      </c>
      <c r="AL522">
        <f t="shared" ca="1" si="206"/>
        <v>3.04</v>
      </c>
      <c r="AM522">
        <v>1</v>
      </c>
    </row>
    <row r="523" spans="1:39" x14ac:dyDescent="0.25">
      <c r="A523">
        <v>521</v>
      </c>
      <c r="B523" s="2">
        <v>0</v>
      </c>
      <c r="C523">
        <f t="shared" ca="1" si="207"/>
        <v>51</v>
      </c>
      <c r="D523">
        <v>1</v>
      </c>
      <c r="E523">
        <f t="shared" ca="1" si="217"/>
        <v>70</v>
      </c>
      <c r="F523">
        <v>0</v>
      </c>
      <c r="G523">
        <v>1</v>
      </c>
      <c r="H523">
        <v>1</v>
      </c>
      <c r="I523">
        <v>1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f t="shared" ca="1" si="208"/>
        <v>4.444</v>
      </c>
      <c r="R523">
        <f t="shared" ca="1" si="209"/>
        <v>1.6983999999999999</v>
      </c>
      <c r="S523">
        <f t="shared" ca="1" si="210"/>
        <v>227.5</v>
      </c>
      <c r="T523">
        <f t="shared" ca="1" si="200"/>
        <v>15.118</v>
      </c>
      <c r="U523">
        <f t="shared" ca="1" si="201"/>
        <v>35.840000000000003</v>
      </c>
      <c r="V523">
        <f t="shared" ca="1" si="218"/>
        <v>8.8490000000000002</v>
      </c>
      <c r="W523">
        <f t="shared" ca="1" si="211"/>
        <v>0.24529999999999999</v>
      </c>
      <c r="X523">
        <f t="shared" ca="1" si="212"/>
        <v>0.4627</v>
      </c>
      <c r="Y523">
        <f t="shared" ca="1" si="213"/>
        <v>4.7774999999999999</v>
      </c>
      <c r="Z523">
        <f t="shared" ca="1" si="214"/>
        <v>1.6119000000000001</v>
      </c>
      <c r="AA523">
        <f t="shared" ca="1" si="215"/>
        <v>276</v>
      </c>
      <c r="AB523">
        <v>0</v>
      </c>
      <c r="AC523">
        <v>0</v>
      </c>
      <c r="AD523">
        <v>0</v>
      </c>
      <c r="AE523">
        <v>1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f t="shared" ca="1" si="216"/>
        <v>2.7677999999999998</v>
      </c>
      <c r="AL523">
        <f t="shared" ca="1" si="206"/>
        <v>2.12</v>
      </c>
      <c r="AM523">
        <v>1</v>
      </c>
    </row>
    <row r="524" spans="1:39" x14ac:dyDescent="0.25">
      <c r="A524">
        <v>522</v>
      </c>
      <c r="B524" s="2">
        <v>0</v>
      </c>
      <c r="C524">
        <f t="shared" ca="1" si="207"/>
        <v>53</v>
      </c>
      <c r="D524">
        <v>1</v>
      </c>
      <c r="E524">
        <f t="shared" ca="1" si="217"/>
        <v>70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0</v>
      </c>
      <c r="Q524">
        <f t="shared" ca="1" si="208"/>
        <v>4.7441000000000004</v>
      </c>
      <c r="R524">
        <f t="shared" ca="1" si="209"/>
        <v>1.6343000000000001</v>
      </c>
      <c r="S524">
        <f t="shared" ca="1" si="210"/>
        <v>243.4</v>
      </c>
      <c r="T524">
        <f t="shared" ca="1" si="200"/>
        <v>11.212999999999999</v>
      </c>
      <c r="U524">
        <f t="shared" ca="1" si="201"/>
        <v>38.729999999999997</v>
      </c>
      <c r="V524">
        <f t="shared" ca="1" si="218"/>
        <v>8.3160000000000007</v>
      </c>
      <c r="W524">
        <f t="shared" ca="1" si="211"/>
        <v>0.25419999999999998</v>
      </c>
      <c r="X524">
        <f t="shared" ca="1" si="212"/>
        <v>0.49680000000000002</v>
      </c>
      <c r="Y524">
        <f t="shared" ca="1" si="213"/>
        <v>4.8720999999999997</v>
      </c>
      <c r="Z524">
        <f t="shared" ca="1" si="214"/>
        <v>1.8378000000000001</v>
      </c>
      <c r="AA524">
        <f t="shared" ca="1" si="215"/>
        <v>242</v>
      </c>
      <c r="AB524">
        <v>0</v>
      </c>
      <c r="AC524">
        <v>0</v>
      </c>
      <c r="AD524">
        <v>0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f t="shared" ca="1" si="216"/>
        <v>3.4053</v>
      </c>
      <c r="AL524">
        <f t="shared" ca="1" si="206"/>
        <v>3.02</v>
      </c>
      <c r="AM524">
        <v>1</v>
      </c>
    </row>
    <row r="525" spans="1:39" x14ac:dyDescent="0.25">
      <c r="A525">
        <v>523</v>
      </c>
      <c r="B525" s="2">
        <v>0</v>
      </c>
      <c r="C525">
        <f t="shared" ca="1" si="207"/>
        <v>46</v>
      </c>
      <c r="D525">
        <v>1</v>
      </c>
      <c r="E525">
        <f t="shared" ca="1" si="217"/>
        <v>80</v>
      </c>
      <c r="F525">
        <v>0</v>
      </c>
      <c r="G525">
        <v>1</v>
      </c>
      <c r="H525">
        <v>1</v>
      </c>
      <c r="I525">
        <v>1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  <c r="P525">
        <v>0</v>
      </c>
      <c r="Q525">
        <f t="shared" ca="1" si="208"/>
        <v>4.7736000000000001</v>
      </c>
      <c r="R525">
        <f t="shared" ca="1" si="209"/>
        <v>1.6097999999999999</v>
      </c>
      <c r="S525">
        <f t="shared" ca="1" si="210"/>
        <v>288</v>
      </c>
      <c r="T525">
        <f t="shared" ca="1" si="200"/>
        <v>14.313000000000001</v>
      </c>
      <c r="U525">
        <f t="shared" ca="1" si="201"/>
        <v>36.18</v>
      </c>
      <c r="V525">
        <f t="shared" ca="1" si="218"/>
        <v>8.5760000000000005</v>
      </c>
      <c r="W525">
        <f t="shared" ca="1" si="211"/>
        <v>0.19600000000000001</v>
      </c>
      <c r="X525">
        <f t="shared" ca="1" si="212"/>
        <v>0.43</v>
      </c>
      <c r="Y525">
        <f t="shared" ca="1" si="213"/>
        <v>4.9790999999999999</v>
      </c>
      <c r="Z525">
        <f t="shared" ca="1" si="214"/>
        <v>1.2411000000000001</v>
      </c>
      <c r="AA525">
        <f t="shared" ca="1" si="215"/>
        <v>221</v>
      </c>
      <c r="AB525">
        <v>0</v>
      </c>
      <c r="AC525">
        <v>0</v>
      </c>
      <c r="AD525">
        <v>0</v>
      </c>
      <c r="AE525">
        <v>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f t="shared" ca="1" si="216"/>
        <v>2.6766999999999999</v>
      </c>
      <c r="AL525">
        <f t="shared" ca="1" si="206"/>
        <v>3.36</v>
      </c>
      <c r="AM525">
        <v>1</v>
      </c>
    </row>
    <row r="526" spans="1:39" x14ac:dyDescent="0.25">
      <c r="A526">
        <v>524</v>
      </c>
      <c r="B526" s="2">
        <v>0</v>
      </c>
      <c r="C526">
        <f t="shared" ca="1" si="207"/>
        <v>53</v>
      </c>
      <c r="D526">
        <v>1</v>
      </c>
      <c r="E526">
        <f t="shared" ca="1" si="217"/>
        <v>83</v>
      </c>
      <c r="F526">
        <v>0</v>
      </c>
      <c r="G526">
        <v>1</v>
      </c>
      <c r="H526">
        <v>1</v>
      </c>
      <c r="I526">
        <v>1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f t="shared" ca="1" si="208"/>
        <v>4.8601000000000001</v>
      </c>
      <c r="R526">
        <f t="shared" ca="1" si="209"/>
        <v>1.8501000000000001</v>
      </c>
      <c r="S526">
        <f t="shared" ca="1" si="210"/>
        <v>277.7</v>
      </c>
      <c r="T526">
        <f t="shared" ca="1" si="200"/>
        <v>13.87</v>
      </c>
      <c r="U526">
        <f t="shared" ca="1" si="201"/>
        <v>33.51</v>
      </c>
      <c r="V526">
        <f t="shared" ca="1" si="218"/>
        <v>8.5649999999999995</v>
      </c>
      <c r="W526">
        <f t="shared" ca="1" si="211"/>
        <v>0.22720000000000001</v>
      </c>
      <c r="X526">
        <f t="shared" ca="1" si="212"/>
        <v>0.5181</v>
      </c>
      <c r="Y526">
        <f t="shared" ca="1" si="213"/>
        <v>5.1744000000000003</v>
      </c>
      <c r="Z526">
        <f t="shared" ca="1" si="214"/>
        <v>1.4140999999999999</v>
      </c>
      <c r="AA526">
        <f t="shared" ca="1" si="215"/>
        <v>224</v>
      </c>
      <c r="AB526">
        <v>0</v>
      </c>
      <c r="AC526">
        <v>0</v>
      </c>
      <c r="AD526">
        <v>0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f t="shared" ca="1" si="216"/>
        <v>2.7229000000000001</v>
      </c>
      <c r="AL526">
        <f t="shared" ca="1" si="206"/>
        <v>2.0299999999999998</v>
      </c>
      <c r="AM526">
        <v>1</v>
      </c>
    </row>
    <row r="527" spans="1:39" x14ac:dyDescent="0.25">
      <c r="A527">
        <v>525</v>
      </c>
      <c r="B527" s="2">
        <v>0</v>
      </c>
      <c r="C527">
        <f t="shared" ca="1" si="207"/>
        <v>46</v>
      </c>
      <c r="D527">
        <v>1</v>
      </c>
      <c r="E527">
        <f t="shared" ca="1" si="217"/>
        <v>82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f t="shared" ca="1" si="208"/>
        <v>5.3879999999999999</v>
      </c>
      <c r="R527">
        <f t="shared" ca="1" si="209"/>
        <v>2.0123000000000002</v>
      </c>
      <c r="S527">
        <f t="shared" ca="1" si="210"/>
        <v>278.89999999999998</v>
      </c>
      <c r="T527">
        <f t="shared" ca="1" si="200"/>
        <v>10.093999999999999</v>
      </c>
      <c r="U527">
        <f t="shared" ca="1" si="201"/>
        <v>33.97</v>
      </c>
      <c r="V527">
        <f t="shared" ca="1" si="218"/>
        <v>8.6790000000000003</v>
      </c>
      <c r="W527">
        <f t="shared" ca="1" si="211"/>
        <v>0.22489999999999999</v>
      </c>
      <c r="X527">
        <f t="shared" ca="1" si="212"/>
        <v>0.47249999999999998</v>
      </c>
      <c r="Y527">
        <f t="shared" ca="1" si="213"/>
        <v>5.0991</v>
      </c>
      <c r="Z527">
        <f t="shared" ca="1" si="214"/>
        <v>2.3965999999999998</v>
      </c>
      <c r="AA527">
        <f t="shared" ca="1" si="215"/>
        <v>234</v>
      </c>
      <c r="AB527">
        <v>0</v>
      </c>
      <c r="AC527">
        <v>0</v>
      </c>
      <c r="AD527">
        <v>0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f t="shared" ca="1" si="216"/>
        <v>3.4954999999999998</v>
      </c>
      <c r="AL527">
        <f t="shared" ca="1" si="206"/>
        <v>2.5099999999999998</v>
      </c>
      <c r="AM527">
        <v>1</v>
      </c>
    </row>
    <row r="528" spans="1:39" x14ac:dyDescent="0.25">
      <c r="A528">
        <v>526</v>
      </c>
      <c r="B528" s="2">
        <v>0</v>
      </c>
      <c r="C528">
        <f t="shared" ca="1" si="207"/>
        <v>43</v>
      </c>
      <c r="D528">
        <v>1</v>
      </c>
      <c r="E528">
        <f t="shared" ca="1" si="217"/>
        <v>75</v>
      </c>
      <c r="F528">
        <v>0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f t="shared" ca="1" si="208"/>
        <v>4.1325000000000003</v>
      </c>
      <c r="R528">
        <f t="shared" ca="1" si="209"/>
        <v>1.6400999999999999</v>
      </c>
      <c r="S528">
        <f t="shared" ca="1" si="210"/>
        <v>260.89999999999998</v>
      </c>
      <c r="T528">
        <f t="shared" ca="1" si="200"/>
        <v>11.628</v>
      </c>
      <c r="U528">
        <f t="shared" ca="1" si="201"/>
        <v>36.61</v>
      </c>
      <c r="V528">
        <f t="shared" ca="1" si="218"/>
        <v>8.51</v>
      </c>
      <c r="W528">
        <f t="shared" ca="1" si="211"/>
        <v>0.18729999999999999</v>
      </c>
      <c r="X528">
        <f t="shared" ca="1" si="212"/>
        <v>0.47370000000000001</v>
      </c>
      <c r="Y528">
        <f t="shared" ca="1" si="213"/>
        <v>4.4127000000000001</v>
      </c>
      <c r="Z528">
        <f t="shared" ca="1" si="214"/>
        <v>2.0444</v>
      </c>
      <c r="AA528">
        <f t="shared" ca="1" si="215"/>
        <v>229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f t="shared" ca="1" si="216"/>
        <v>3.0825999999999998</v>
      </c>
      <c r="AL528">
        <f t="shared" ca="1" si="206"/>
        <v>2.99</v>
      </c>
      <c r="AM528">
        <v>1</v>
      </c>
    </row>
    <row r="529" spans="1:39" x14ac:dyDescent="0.25">
      <c r="A529">
        <v>527</v>
      </c>
      <c r="B529" s="2">
        <v>0</v>
      </c>
      <c r="C529">
        <f t="shared" ca="1" si="207"/>
        <v>42</v>
      </c>
      <c r="D529">
        <v>1</v>
      </c>
      <c r="E529">
        <f t="shared" ca="1" si="217"/>
        <v>77</v>
      </c>
      <c r="F529">
        <v>0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f t="shared" ca="1" si="208"/>
        <v>4.5629</v>
      </c>
      <c r="R529">
        <f t="shared" ca="1" si="209"/>
        <v>1.7652000000000001</v>
      </c>
      <c r="S529">
        <f t="shared" ca="1" si="210"/>
        <v>296.3</v>
      </c>
      <c r="T529">
        <f t="shared" ca="1" si="200"/>
        <v>10.317</v>
      </c>
      <c r="U529">
        <f t="shared" ca="1" si="201"/>
        <v>39.99</v>
      </c>
      <c r="V529">
        <f t="shared" ca="1" si="218"/>
        <v>8.4030000000000005</v>
      </c>
      <c r="W529">
        <f t="shared" ca="1" si="211"/>
        <v>0.16300000000000001</v>
      </c>
      <c r="X529">
        <f t="shared" ca="1" si="212"/>
        <v>0.49209999999999998</v>
      </c>
      <c r="Y529">
        <f t="shared" ca="1" si="213"/>
        <v>4.1978</v>
      </c>
      <c r="Z529">
        <f t="shared" ca="1" si="214"/>
        <v>2.5358000000000001</v>
      </c>
      <c r="AA529">
        <f t="shared" ca="1" si="215"/>
        <v>167</v>
      </c>
      <c r="AB529">
        <v>0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f t="shared" ca="1" si="216"/>
        <v>2.7576999999999998</v>
      </c>
      <c r="AL529">
        <f t="shared" ca="1" si="206"/>
        <v>2.5</v>
      </c>
      <c r="AM529">
        <v>1</v>
      </c>
    </row>
    <row r="530" spans="1:39" x14ac:dyDescent="0.25">
      <c r="A530">
        <v>528</v>
      </c>
      <c r="B530" s="2">
        <v>0</v>
      </c>
      <c r="C530">
        <f t="shared" ca="1" si="207"/>
        <v>53</v>
      </c>
      <c r="D530">
        <v>1</v>
      </c>
      <c r="E530">
        <f t="shared" ca="1" si="217"/>
        <v>88</v>
      </c>
      <c r="F530">
        <v>0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f t="shared" ca="1" si="208"/>
        <v>4.0278999999999998</v>
      </c>
      <c r="R530">
        <f t="shared" ca="1" si="209"/>
        <v>1.5214000000000001</v>
      </c>
      <c r="S530">
        <f t="shared" ca="1" si="210"/>
        <v>247.3</v>
      </c>
      <c r="T530">
        <f t="shared" ca="1" si="200"/>
        <v>13.936</v>
      </c>
      <c r="U530">
        <f t="shared" ca="1" si="201"/>
        <v>32.83</v>
      </c>
      <c r="V530">
        <f t="shared" ca="1" si="218"/>
        <v>8.3740000000000006</v>
      </c>
      <c r="W530">
        <f t="shared" ca="1" si="211"/>
        <v>0.20250000000000001</v>
      </c>
      <c r="X530">
        <f t="shared" ca="1" si="212"/>
        <v>0.55259999999999998</v>
      </c>
      <c r="Y530">
        <f t="shared" ca="1" si="213"/>
        <v>4.4630000000000001</v>
      </c>
      <c r="Z530">
        <f t="shared" ca="1" si="214"/>
        <v>2.0445000000000002</v>
      </c>
      <c r="AA530">
        <f t="shared" ca="1" si="215"/>
        <v>273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f t="shared" ca="1" si="216"/>
        <v>3.4790999999999999</v>
      </c>
      <c r="AL530">
        <f t="shared" ca="1" si="206"/>
        <v>2.33</v>
      </c>
      <c r="AM530">
        <v>1</v>
      </c>
    </row>
    <row r="531" spans="1:39" x14ac:dyDescent="0.25">
      <c r="A531">
        <v>529</v>
      </c>
      <c r="B531" s="2">
        <v>0</v>
      </c>
      <c r="C531">
        <f t="shared" ca="1" si="207"/>
        <v>51</v>
      </c>
      <c r="D531">
        <v>1</v>
      </c>
      <c r="E531">
        <f t="shared" ca="1" si="217"/>
        <v>72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0</v>
      </c>
      <c r="Q531">
        <f t="shared" ca="1" si="208"/>
        <v>4.4984000000000002</v>
      </c>
      <c r="R531">
        <f t="shared" ca="1" si="209"/>
        <v>1.9296</v>
      </c>
      <c r="S531">
        <f t="shared" ca="1" si="210"/>
        <v>226.6</v>
      </c>
      <c r="T531">
        <f t="shared" ca="1" si="200"/>
        <v>10.201000000000001</v>
      </c>
      <c r="U531">
        <f t="shared" ca="1" si="201"/>
        <v>33.04</v>
      </c>
      <c r="V531">
        <f t="shared" ca="1" si="218"/>
        <v>8.75</v>
      </c>
      <c r="W531">
        <f t="shared" ca="1" si="211"/>
        <v>0.2051</v>
      </c>
      <c r="X531">
        <f t="shared" ca="1" si="212"/>
        <v>0.54690000000000005</v>
      </c>
      <c r="Y531">
        <f t="shared" ca="1" si="213"/>
        <v>5.4546000000000001</v>
      </c>
      <c r="Z531">
        <f t="shared" ca="1" si="214"/>
        <v>1.5512999999999999</v>
      </c>
      <c r="AA531">
        <f t="shared" ca="1" si="215"/>
        <v>200</v>
      </c>
      <c r="AB531">
        <v>0</v>
      </c>
      <c r="AC531">
        <v>0</v>
      </c>
      <c r="AD531">
        <v>0</v>
      </c>
      <c r="AE531">
        <v>1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f t="shared" ca="1" si="216"/>
        <v>3.4239999999999999</v>
      </c>
      <c r="AL531">
        <f t="shared" ca="1" si="206"/>
        <v>2.12</v>
      </c>
      <c r="AM531">
        <v>1</v>
      </c>
    </row>
    <row r="532" spans="1:39" x14ac:dyDescent="0.25">
      <c r="A532">
        <v>530</v>
      </c>
      <c r="B532" s="2">
        <v>0</v>
      </c>
      <c r="C532">
        <f t="shared" ca="1" si="207"/>
        <v>45</v>
      </c>
      <c r="D532">
        <v>1</v>
      </c>
      <c r="E532">
        <f t="shared" ca="1" si="217"/>
        <v>90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f t="shared" ca="1" si="208"/>
        <v>4.3186999999999998</v>
      </c>
      <c r="R532">
        <f t="shared" ca="1" si="209"/>
        <v>1.1585000000000001</v>
      </c>
      <c r="S532">
        <f t="shared" ca="1" si="210"/>
        <v>209.2</v>
      </c>
      <c r="T532">
        <f t="shared" ca="1" si="200"/>
        <v>13.286</v>
      </c>
      <c r="U532">
        <f t="shared" ca="1" si="201"/>
        <v>36.82</v>
      </c>
      <c r="V532">
        <f t="shared" ca="1" si="218"/>
        <v>8.2379999999999995</v>
      </c>
      <c r="W532">
        <f t="shared" ca="1" si="211"/>
        <v>0.22770000000000001</v>
      </c>
      <c r="X532">
        <f t="shared" ca="1" si="212"/>
        <v>0.48099999999999998</v>
      </c>
      <c r="Y532">
        <f t="shared" ca="1" si="213"/>
        <v>5.3456999999999999</v>
      </c>
      <c r="Z532">
        <f t="shared" ca="1" si="214"/>
        <v>1.1607000000000001</v>
      </c>
      <c r="AA532">
        <f t="shared" ca="1" si="215"/>
        <v>162</v>
      </c>
      <c r="AB532">
        <v>0</v>
      </c>
      <c r="AC532">
        <v>0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f t="shared" ca="1" si="216"/>
        <v>3.2848999999999999</v>
      </c>
      <c r="AL532">
        <f t="shared" ca="1" si="206"/>
        <v>3.11</v>
      </c>
      <c r="AM532">
        <v>1</v>
      </c>
    </row>
    <row r="533" spans="1:39" x14ac:dyDescent="0.25">
      <c r="A533">
        <v>531</v>
      </c>
      <c r="B533" s="2">
        <v>0</v>
      </c>
      <c r="C533">
        <f t="shared" ca="1" si="207"/>
        <v>41</v>
      </c>
      <c r="D533">
        <v>1</v>
      </c>
      <c r="E533">
        <f t="shared" ca="1" si="217"/>
        <v>84</v>
      </c>
      <c r="F533">
        <v>0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f t="shared" ca="1" si="208"/>
        <v>4.9931999999999999</v>
      </c>
      <c r="R533">
        <f t="shared" ca="1" si="209"/>
        <v>1.3696999999999999</v>
      </c>
      <c r="S533">
        <f t="shared" ca="1" si="210"/>
        <v>227.7</v>
      </c>
      <c r="T533">
        <f t="shared" ca="1" si="200"/>
        <v>10.189</v>
      </c>
      <c r="U533">
        <f t="shared" ca="1" si="201"/>
        <v>32</v>
      </c>
      <c r="V533">
        <f t="shared" ca="1" si="218"/>
        <v>8.452</v>
      </c>
      <c r="W533">
        <f t="shared" ca="1" si="211"/>
        <v>0.16300000000000001</v>
      </c>
      <c r="X533">
        <f t="shared" ca="1" si="212"/>
        <v>0.40939999999999999</v>
      </c>
      <c r="Y533">
        <f t="shared" ca="1" si="213"/>
        <v>4.9507000000000003</v>
      </c>
      <c r="Z533">
        <f t="shared" ca="1" si="214"/>
        <v>2.1511999999999998</v>
      </c>
      <c r="AA533">
        <f t="shared" ca="1" si="215"/>
        <v>258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f t="shared" ca="1" si="216"/>
        <v>3.4563999999999999</v>
      </c>
      <c r="AL533">
        <f t="shared" ca="1" si="206"/>
        <v>3.38</v>
      </c>
      <c r="AM533">
        <v>1</v>
      </c>
    </row>
    <row r="534" spans="1:39" x14ac:dyDescent="0.25">
      <c r="A534">
        <v>532</v>
      </c>
      <c r="B534" s="2">
        <v>0</v>
      </c>
      <c r="C534">
        <f t="shared" ca="1" si="207"/>
        <v>46</v>
      </c>
      <c r="D534">
        <v>1</v>
      </c>
      <c r="E534">
        <f t="shared" ca="1" si="217"/>
        <v>87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f t="shared" ca="1" si="208"/>
        <v>5.1364999999999998</v>
      </c>
      <c r="R534">
        <f t="shared" ca="1" si="209"/>
        <v>1.7383</v>
      </c>
      <c r="S534">
        <f t="shared" ca="1" si="210"/>
        <v>275.10000000000002</v>
      </c>
      <c r="T534">
        <f t="shared" ref="T534:T597" ca="1" si="219">RANDBETWEEN(10000,16000)/1000</f>
        <v>15.468</v>
      </c>
      <c r="U534">
        <f t="shared" ref="U534:U597" ca="1" si="220">RANDBETWEEN(3200,4000)/100</f>
        <v>37.520000000000003</v>
      </c>
      <c r="V534">
        <f t="shared" ca="1" si="218"/>
        <v>8.3840000000000003</v>
      </c>
      <c r="W534">
        <f t="shared" ca="1" si="211"/>
        <v>0.1128</v>
      </c>
      <c r="X534">
        <f t="shared" ca="1" si="212"/>
        <v>0.55069999999999997</v>
      </c>
      <c r="Y534">
        <f t="shared" ca="1" si="213"/>
        <v>4.6555999999999997</v>
      </c>
      <c r="Z534">
        <f t="shared" ca="1" si="214"/>
        <v>2.4298999999999999</v>
      </c>
      <c r="AA534">
        <f t="shared" ca="1" si="215"/>
        <v>172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f t="shared" ca="1" si="216"/>
        <v>2.395</v>
      </c>
      <c r="AL534">
        <f t="shared" ref="AL534:AL597" ca="1" si="221">RANDBETWEEN(200,350)/100</f>
        <v>2.97</v>
      </c>
      <c r="AM534">
        <v>1</v>
      </c>
    </row>
    <row r="535" spans="1:39" x14ac:dyDescent="0.25">
      <c r="A535">
        <v>533</v>
      </c>
      <c r="B535" s="2">
        <v>0</v>
      </c>
      <c r="C535">
        <f t="shared" ca="1" si="207"/>
        <v>44</v>
      </c>
      <c r="D535">
        <v>1</v>
      </c>
      <c r="E535">
        <f t="shared" ca="1" si="217"/>
        <v>86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f t="shared" ca="1" si="208"/>
        <v>4.3968999999999996</v>
      </c>
      <c r="R535">
        <f t="shared" ca="1" si="209"/>
        <v>1.0765</v>
      </c>
      <c r="S535">
        <f t="shared" ca="1" si="210"/>
        <v>218</v>
      </c>
      <c r="T535">
        <f t="shared" ca="1" si="219"/>
        <v>12.798</v>
      </c>
      <c r="U535">
        <f t="shared" ca="1" si="220"/>
        <v>39.9</v>
      </c>
      <c r="V535">
        <f t="shared" ca="1" si="218"/>
        <v>8.2070000000000007</v>
      </c>
      <c r="W535">
        <f t="shared" ca="1" si="211"/>
        <v>0.2026</v>
      </c>
      <c r="X535">
        <f t="shared" ca="1" si="212"/>
        <v>0.42</v>
      </c>
      <c r="Y535">
        <f t="shared" ca="1" si="213"/>
        <v>4.6360999999999999</v>
      </c>
      <c r="Z535">
        <f t="shared" ca="1" si="214"/>
        <v>2.34</v>
      </c>
      <c r="AA535">
        <f t="shared" ca="1" si="215"/>
        <v>177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f t="shared" ca="1" si="216"/>
        <v>2.4699</v>
      </c>
      <c r="AL535">
        <f t="shared" ca="1" si="221"/>
        <v>2.79</v>
      </c>
      <c r="AM535">
        <v>1</v>
      </c>
    </row>
    <row r="536" spans="1:39" x14ac:dyDescent="0.25">
      <c r="A536">
        <v>534</v>
      </c>
      <c r="B536" s="2">
        <v>0</v>
      </c>
      <c r="C536">
        <f t="shared" ca="1" si="207"/>
        <v>55</v>
      </c>
      <c r="D536">
        <v>1</v>
      </c>
      <c r="E536">
        <f t="shared" ca="1" si="217"/>
        <v>75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f t="shared" ca="1" si="208"/>
        <v>5.3803999999999998</v>
      </c>
      <c r="R536">
        <f t="shared" ca="1" si="209"/>
        <v>1.3313999999999999</v>
      </c>
      <c r="S536">
        <f t="shared" ca="1" si="210"/>
        <v>304.8</v>
      </c>
      <c r="T536">
        <f t="shared" ca="1" si="219"/>
        <v>12.117000000000001</v>
      </c>
      <c r="U536">
        <f t="shared" ca="1" si="220"/>
        <v>32.24</v>
      </c>
      <c r="V536">
        <f t="shared" ca="1" si="218"/>
        <v>8.6959999999999997</v>
      </c>
      <c r="W536">
        <f t="shared" ca="1" si="211"/>
        <v>0.19839999999999999</v>
      </c>
      <c r="X536">
        <f t="shared" ca="1" si="212"/>
        <v>0.51370000000000005</v>
      </c>
      <c r="Y536">
        <f t="shared" ca="1" si="213"/>
        <v>4.2752999999999997</v>
      </c>
      <c r="Z536">
        <f t="shared" ca="1" si="214"/>
        <v>2.1621999999999999</v>
      </c>
      <c r="AA536">
        <f t="shared" ca="1" si="215"/>
        <v>240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f t="shared" ca="1" si="216"/>
        <v>2.4523000000000001</v>
      </c>
      <c r="AL536">
        <f t="shared" ca="1" si="221"/>
        <v>3.33</v>
      </c>
      <c r="AM536">
        <v>1</v>
      </c>
    </row>
    <row r="537" spans="1:39" x14ac:dyDescent="0.25">
      <c r="A537">
        <v>535</v>
      </c>
      <c r="B537" s="2">
        <v>0</v>
      </c>
      <c r="C537">
        <f t="shared" ca="1" si="207"/>
        <v>54</v>
      </c>
      <c r="D537">
        <v>1</v>
      </c>
      <c r="E537">
        <f t="shared" ca="1" si="217"/>
        <v>75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0</v>
      </c>
      <c r="Q537">
        <f t="shared" ca="1" si="208"/>
        <v>5.2351999999999999</v>
      </c>
      <c r="R537">
        <f t="shared" ca="1" si="209"/>
        <v>1.6240000000000001</v>
      </c>
      <c r="S537">
        <f t="shared" ca="1" si="210"/>
        <v>261.8</v>
      </c>
      <c r="T537">
        <f t="shared" ca="1" si="219"/>
        <v>12.797000000000001</v>
      </c>
      <c r="U537">
        <f t="shared" ca="1" si="220"/>
        <v>33.909999999999997</v>
      </c>
      <c r="V537">
        <f t="shared" ca="1" si="218"/>
        <v>8.7690000000000001</v>
      </c>
      <c r="W537">
        <f t="shared" ca="1" si="211"/>
        <v>0.15579999999999999</v>
      </c>
      <c r="X537">
        <f t="shared" ca="1" si="212"/>
        <v>0.44829999999999998</v>
      </c>
      <c r="Y537">
        <f t="shared" ca="1" si="213"/>
        <v>5.3994</v>
      </c>
      <c r="Z537">
        <f t="shared" ca="1" si="214"/>
        <v>2.4218999999999999</v>
      </c>
      <c r="AA537">
        <f t="shared" ca="1" si="215"/>
        <v>226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f t="shared" ca="1" si="216"/>
        <v>2.2277999999999998</v>
      </c>
      <c r="AL537">
        <f t="shared" ca="1" si="221"/>
        <v>3.24</v>
      </c>
      <c r="AM537">
        <v>1</v>
      </c>
    </row>
    <row r="538" spans="1:39" x14ac:dyDescent="0.25">
      <c r="A538">
        <v>536</v>
      </c>
      <c r="B538" s="2">
        <v>0</v>
      </c>
      <c r="C538">
        <f t="shared" ca="1" si="207"/>
        <v>54</v>
      </c>
      <c r="D538">
        <v>1</v>
      </c>
      <c r="E538">
        <f t="shared" ca="1" si="217"/>
        <v>73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f t="shared" ca="1" si="208"/>
        <v>4.8830999999999998</v>
      </c>
      <c r="R538">
        <f t="shared" ca="1" si="209"/>
        <v>1.1163000000000001</v>
      </c>
      <c r="S538">
        <f t="shared" ca="1" si="210"/>
        <v>222.3</v>
      </c>
      <c r="T538">
        <f t="shared" ca="1" si="219"/>
        <v>12.781000000000001</v>
      </c>
      <c r="U538">
        <f t="shared" ca="1" si="220"/>
        <v>34.049999999999997</v>
      </c>
      <c r="V538">
        <f t="shared" ca="1" si="218"/>
        <v>8.7059999999999995</v>
      </c>
      <c r="W538">
        <f t="shared" ca="1" si="211"/>
        <v>0.12790000000000001</v>
      </c>
      <c r="X538">
        <f t="shared" ca="1" si="212"/>
        <v>0.49130000000000001</v>
      </c>
      <c r="Y538">
        <f t="shared" ca="1" si="213"/>
        <v>5.1346999999999996</v>
      </c>
      <c r="Z538">
        <f t="shared" ca="1" si="214"/>
        <v>1.8411999999999999</v>
      </c>
      <c r="AA538">
        <f t="shared" ca="1" si="215"/>
        <v>228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f t="shared" ca="1" si="216"/>
        <v>3.4979</v>
      </c>
      <c r="AL538">
        <f t="shared" ca="1" si="221"/>
        <v>3.33</v>
      </c>
      <c r="AM538">
        <v>1</v>
      </c>
    </row>
    <row r="539" spans="1:39" x14ac:dyDescent="0.25">
      <c r="A539">
        <v>537</v>
      </c>
      <c r="B539" s="2">
        <v>0</v>
      </c>
      <c r="C539">
        <f t="shared" ca="1" si="207"/>
        <v>55</v>
      </c>
      <c r="D539">
        <v>1</v>
      </c>
      <c r="E539">
        <f t="shared" ca="1" si="217"/>
        <v>84</v>
      </c>
      <c r="F539">
        <v>0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f t="shared" ca="1" si="208"/>
        <v>4.6203000000000003</v>
      </c>
      <c r="R539">
        <f t="shared" ca="1" si="209"/>
        <v>2.0552999999999999</v>
      </c>
      <c r="S539">
        <f t="shared" ca="1" si="210"/>
        <v>272.7</v>
      </c>
      <c r="T539">
        <f t="shared" ca="1" si="219"/>
        <v>12.241</v>
      </c>
      <c r="U539">
        <f t="shared" ca="1" si="220"/>
        <v>39.340000000000003</v>
      </c>
      <c r="V539">
        <f t="shared" ca="1" si="218"/>
        <v>8.8659999999999997</v>
      </c>
      <c r="W539">
        <f t="shared" ca="1" si="211"/>
        <v>0.15679999999999999</v>
      </c>
      <c r="X539">
        <f t="shared" ca="1" si="212"/>
        <v>0.44440000000000002</v>
      </c>
      <c r="Y539">
        <f t="shared" ca="1" si="213"/>
        <v>4.1551999999999998</v>
      </c>
      <c r="Z539">
        <f t="shared" ca="1" si="214"/>
        <v>1.1366000000000001</v>
      </c>
      <c r="AA539">
        <f t="shared" ca="1" si="215"/>
        <v>189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f t="shared" ca="1" si="216"/>
        <v>2.6898</v>
      </c>
      <c r="AL539">
        <f t="shared" ca="1" si="221"/>
        <v>2.4</v>
      </c>
      <c r="AM539">
        <v>1</v>
      </c>
    </row>
    <row r="540" spans="1:39" x14ac:dyDescent="0.25">
      <c r="A540">
        <v>538</v>
      </c>
      <c r="B540" s="2">
        <v>0</v>
      </c>
      <c r="C540">
        <f t="shared" ca="1" si="207"/>
        <v>55</v>
      </c>
      <c r="D540">
        <v>1</v>
      </c>
      <c r="E540">
        <f t="shared" ca="1" si="217"/>
        <v>87</v>
      </c>
      <c r="F540">
        <v>0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f t="shared" ca="1" si="208"/>
        <v>5.2507999999999999</v>
      </c>
      <c r="R540">
        <f t="shared" ca="1" si="209"/>
        <v>1.2279</v>
      </c>
      <c r="S540">
        <f t="shared" ca="1" si="210"/>
        <v>280</v>
      </c>
      <c r="T540">
        <f t="shared" ca="1" si="219"/>
        <v>11.12</v>
      </c>
      <c r="U540">
        <f t="shared" ca="1" si="220"/>
        <v>34.53</v>
      </c>
      <c r="V540">
        <f t="shared" ca="1" si="218"/>
        <v>8.9640000000000004</v>
      </c>
      <c r="W540">
        <f t="shared" ca="1" si="211"/>
        <v>0.2397</v>
      </c>
      <c r="X540">
        <f t="shared" ca="1" si="212"/>
        <v>0.52080000000000004</v>
      </c>
      <c r="Y540">
        <f t="shared" ca="1" si="213"/>
        <v>4.0656999999999996</v>
      </c>
      <c r="Z540">
        <f t="shared" ca="1" si="214"/>
        <v>1.7096</v>
      </c>
      <c r="AA540">
        <f t="shared" ca="1" si="215"/>
        <v>201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f t="shared" ca="1" si="216"/>
        <v>3.0935000000000001</v>
      </c>
      <c r="AL540">
        <f t="shared" ca="1" si="221"/>
        <v>2.96</v>
      </c>
      <c r="AM540">
        <v>1</v>
      </c>
    </row>
    <row r="541" spans="1:39" x14ac:dyDescent="0.25">
      <c r="A541">
        <v>539</v>
      </c>
      <c r="B541" s="2">
        <v>0</v>
      </c>
      <c r="C541">
        <f t="shared" ca="1" si="207"/>
        <v>40</v>
      </c>
      <c r="D541">
        <v>1</v>
      </c>
      <c r="E541">
        <f t="shared" ca="1" si="217"/>
        <v>79</v>
      </c>
      <c r="F541">
        <v>0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f t="shared" ca="1" si="208"/>
        <v>4.9577</v>
      </c>
      <c r="R541">
        <f t="shared" ca="1" si="209"/>
        <v>1.3232999999999999</v>
      </c>
      <c r="S541">
        <f t="shared" ca="1" si="210"/>
        <v>286.89999999999998</v>
      </c>
      <c r="T541">
        <f t="shared" ca="1" si="219"/>
        <v>10.893000000000001</v>
      </c>
      <c r="U541">
        <f t="shared" ca="1" si="220"/>
        <v>35.21</v>
      </c>
      <c r="V541">
        <f t="shared" ca="1" si="218"/>
        <v>8.9320000000000004</v>
      </c>
      <c r="W541">
        <f t="shared" ca="1" si="211"/>
        <v>0.12570000000000001</v>
      </c>
      <c r="X541">
        <f t="shared" ca="1" si="212"/>
        <v>0.51480000000000004</v>
      </c>
      <c r="Y541">
        <f t="shared" ca="1" si="213"/>
        <v>4.3489000000000004</v>
      </c>
      <c r="Z541">
        <f t="shared" ca="1" si="214"/>
        <v>2.3401000000000001</v>
      </c>
      <c r="AA541">
        <f t="shared" ca="1" si="215"/>
        <v>212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f t="shared" ca="1" si="216"/>
        <v>3.3746</v>
      </c>
      <c r="AL541">
        <f t="shared" ca="1" si="221"/>
        <v>2.46</v>
      </c>
      <c r="AM541">
        <v>1</v>
      </c>
    </row>
    <row r="542" spans="1:39" x14ac:dyDescent="0.25">
      <c r="A542">
        <v>540</v>
      </c>
      <c r="B542" s="2">
        <v>0</v>
      </c>
      <c r="C542">
        <f t="shared" ca="1" si="207"/>
        <v>44</v>
      </c>
      <c r="D542">
        <v>1</v>
      </c>
      <c r="E542">
        <f t="shared" ca="1" si="217"/>
        <v>87</v>
      </c>
      <c r="F542">
        <v>0</v>
      </c>
      <c r="G542">
        <v>1</v>
      </c>
      <c r="H542">
        <v>1</v>
      </c>
      <c r="I542">
        <v>1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f t="shared" ca="1" si="208"/>
        <v>4.6970999999999998</v>
      </c>
      <c r="R542">
        <f t="shared" ca="1" si="209"/>
        <v>1.4881</v>
      </c>
      <c r="S542">
        <f t="shared" ca="1" si="210"/>
        <v>267.7</v>
      </c>
      <c r="T542">
        <f t="shared" ca="1" si="219"/>
        <v>11.863</v>
      </c>
      <c r="U542">
        <f t="shared" ca="1" si="220"/>
        <v>38.770000000000003</v>
      </c>
      <c r="V542">
        <f t="shared" ca="1" si="218"/>
        <v>8.7639999999999993</v>
      </c>
      <c r="W542">
        <f t="shared" ca="1" si="211"/>
        <v>0.1406</v>
      </c>
      <c r="X542">
        <f t="shared" ca="1" si="212"/>
        <v>0.48780000000000001</v>
      </c>
      <c r="Y542">
        <f t="shared" ca="1" si="213"/>
        <v>4.1497999999999999</v>
      </c>
      <c r="Z542">
        <f t="shared" ca="1" si="214"/>
        <v>1.4060999999999999</v>
      </c>
      <c r="AA542">
        <f t="shared" ca="1" si="215"/>
        <v>242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f t="shared" ca="1" si="216"/>
        <v>2.6023999999999998</v>
      </c>
      <c r="AL542">
        <f t="shared" ca="1" si="221"/>
        <v>3.25</v>
      </c>
      <c r="AM542">
        <v>1</v>
      </c>
    </row>
    <row r="543" spans="1:39" x14ac:dyDescent="0.25">
      <c r="A543">
        <v>541</v>
      </c>
      <c r="B543" s="2">
        <v>0</v>
      </c>
      <c r="C543">
        <f t="shared" ca="1" si="207"/>
        <v>47</v>
      </c>
      <c r="D543">
        <v>1</v>
      </c>
      <c r="E543">
        <f t="shared" ca="1" si="217"/>
        <v>80</v>
      </c>
      <c r="F543">
        <v>0</v>
      </c>
      <c r="G543">
        <v>1</v>
      </c>
      <c r="H543">
        <v>1</v>
      </c>
      <c r="I543">
        <v>1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f t="shared" ca="1" si="208"/>
        <v>4.7397999999999998</v>
      </c>
      <c r="R543">
        <f t="shared" ca="1" si="209"/>
        <v>1.5489999999999999</v>
      </c>
      <c r="S543">
        <f t="shared" ca="1" si="210"/>
        <v>291.3</v>
      </c>
      <c r="T543">
        <f t="shared" ca="1" si="219"/>
        <v>13.143000000000001</v>
      </c>
      <c r="U543">
        <f t="shared" ca="1" si="220"/>
        <v>36.770000000000003</v>
      </c>
      <c r="V543">
        <f t="shared" ca="1" si="218"/>
        <v>8.2910000000000004</v>
      </c>
      <c r="W543">
        <f t="shared" ca="1" si="211"/>
        <v>0.18959999999999999</v>
      </c>
      <c r="X543">
        <f t="shared" ca="1" si="212"/>
        <v>0.54659999999999997</v>
      </c>
      <c r="Y543">
        <f t="shared" ca="1" si="213"/>
        <v>5.1830999999999996</v>
      </c>
      <c r="Z543">
        <f t="shared" ca="1" si="214"/>
        <v>1.3294999999999999</v>
      </c>
      <c r="AA543">
        <f t="shared" ca="1" si="215"/>
        <v>204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f t="shared" ca="1" si="216"/>
        <v>2.0771999999999999</v>
      </c>
      <c r="AL543">
        <f t="shared" ca="1" si="221"/>
        <v>2.35</v>
      </c>
      <c r="AM543">
        <v>1</v>
      </c>
    </row>
    <row r="544" spans="1:39" x14ac:dyDescent="0.25">
      <c r="A544">
        <v>542</v>
      </c>
      <c r="B544" s="2">
        <v>0</v>
      </c>
      <c r="C544">
        <f t="shared" ca="1" si="207"/>
        <v>41</v>
      </c>
      <c r="D544">
        <v>1</v>
      </c>
      <c r="E544">
        <f t="shared" ca="1" si="217"/>
        <v>84</v>
      </c>
      <c r="F544">
        <v>0</v>
      </c>
      <c r="G544">
        <v>1</v>
      </c>
      <c r="H544">
        <v>1</v>
      </c>
      <c r="I544">
        <v>1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f t="shared" ca="1" si="208"/>
        <v>4.9169999999999998</v>
      </c>
      <c r="R544">
        <f t="shared" ca="1" si="209"/>
        <v>1.1600999999999999</v>
      </c>
      <c r="S544">
        <f t="shared" ca="1" si="210"/>
        <v>250.4</v>
      </c>
      <c r="T544">
        <f t="shared" ca="1" si="219"/>
        <v>10.455</v>
      </c>
      <c r="U544">
        <f t="shared" ca="1" si="220"/>
        <v>32.67</v>
      </c>
      <c r="V544">
        <f t="shared" ca="1" si="218"/>
        <v>8.0310000000000006</v>
      </c>
      <c r="W544">
        <f t="shared" ca="1" si="211"/>
        <v>0.23810000000000001</v>
      </c>
      <c r="X544">
        <f t="shared" ca="1" si="212"/>
        <v>0.51100000000000001</v>
      </c>
      <c r="Y544">
        <f t="shared" ca="1" si="213"/>
        <v>4.6909999999999998</v>
      </c>
      <c r="Z544">
        <f t="shared" ca="1" si="214"/>
        <v>2.1000999999999999</v>
      </c>
      <c r="AA544">
        <f t="shared" ca="1" si="215"/>
        <v>265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f t="shared" ca="1" si="216"/>
        <v>3.1972999999999998</v>
      </c>
      <c r="AL544">
        <f t="shared" ca="1" si="221"/>
        <v>2.0499999999999998</v>
      </c>
      <c r="AM544">
        <v>1</v>
      </c>
    </row>
    <row r="545" spans="1:39" x14ac:dyDescent="0.25">
      <c r="A545">
        <v>543</v>
      </c>
      <c r="B545" s="2">
        <v>0</v>
      </c>
      <c r="C545">
        <f t="shared" ca="1" si="207"/>
        <v>46</v>
      </c>
      <c r="D545">
        <v>1</v>
      </c>
      <c r="E545">
        <f t="shared" ca="1" si="217"/>
        <v>74</v>
      </c>
      <c r="F545">
        <v>0</v>
      </c>
      <c r="G545">
        <v>1</v>
      </c>
      <c r="H545">
        <v>1</v>
      </c>
      <c r="I545">
        <v>1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f t="shared" ca="1" si="208"/>
        <v>4.3971999999999998</v>
      </c>
      <c r="R545">
        <f t="shared" ca="1" si="209"/>
        <v>1.0980000000000001</v>
      </c>
      <c r="S545">
        <f t="shared" ca="1" si="210"/>
        <v>292.60000000000002</v>
      </c>
      <c r="T545">
        <f t="shared" ca="1" si="219"/>
        <v>15.084</v>
      </c>
      <c r="U545">
        <f t="shared" ca="1" si="220"/>
        <v>39.17</v>
      </c>
      <c r="V545">
        <f t="shared" ca="1" si="218"/>
        <v>8.9589999999999996</v>
      </c>
      <c r="W545">
        <f t="shared" ca="1" si="211"/>
        <v>0.22800000000000001</v>
      </c>
      <c r="X545">
        <f t="shared" ca="1" si="212"/>
        <v>0.45069999999999999</v>
      </c>
      <c r="Y545">
        <f t="shared" ca="1" si="213"/>
        <v>5.4402999999999997</v>
      </c>
      <c r="Z545">
        <f t="shared" ca="1" si="214"/>
        <v>1.4833000000000001</v>
      </c>
      <c r="AA545">
        <f t="shared" ca="1" si="215"/>
        <v>257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f t="shared" ca="1" si="216"/>
        <v>2.6187</v>
      </c>
      <c r="AL545">
        <f t="shared" ca="1" si="221"/>
        <v>3.3</v>
      </c>
      <c r="AM545">
        <v>1</v>
      </c>
    </row>
    <row r="546" spans="1:39" x14ac:dyDescent="0.25">
      <c r="A546">
        <v>544</v>
      </c>
      <c r="B546" s="2">
        <v>0</v>
      </c>
      <c r="C546">
        <f t="shared" ca="1" si="207"/>
        <v>43</v>
      </c>
      <c r="D546">
        <v>1</v>
      </c>
      <c r="E546">
        <f t="shared" ca="1" si="217"/>
        <v>70</v>
      </c>
      <c r="F546">
        <v>0</v>
      </c>
      <c r="G546">
        <v>1</v>
      </c>
      <c r="H546">
        <v>1</v>
      </c>
      <c r="I546">
        <v>1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0</v>
      </c>
      <c r="Q546">
        <f t="shared" ca="1" si="208"/>
        <v>4.0148000000000001</v>
      </c>
      <c r="R546">
        <f t="shared" ca="1" si="209"/>
        <v>1.1809000000000001</v>
      </c>
      <c r="S546">
        <f t="shared" ca="1" si="210"/>
        <v>290.89999999999998</v>
      </c>
      <c r="T546">
        <f t="shared" ca="1" si="219"/>
        <v>11.837</v>
      </c>
      <c r="U546">
        <f t="shared" ca="1" si="220"/>
        <v>39.950000000000003</v>
      </c>
      <c r="V546">
        <f t="shared" ca="1" si="218"/>
        <v>8.0250000000000004</v>
      </c>
      <c r="W546">
        <f t="shared" ca="1" si="211"/>
        <v>0.19420000000000001</v>
      </c>
      <c r="X546">
        <f t="shared" ca="1" si="212"/>
        <v>0.46279999999999999</v>
      </c>
      <c r="Y546">
        <f t="shared" ca="1" si="213"/>
        <v>4.6459999999999999</v>
      </c>
      <c r="Z546">
        <f t="shared" ca="1" si="214"/>
        <v>1.5906</v>
      </c>
      <c r="AA546">
        <f t="shared" ca="1" si="215"/>
        <v>252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f t="shared" ca="1" si="216"/>
        <v>3.2256999999999998</v>
      </c>
      <c r="AL546">
        <f t="shared" ca="1" si="221"/>
        <v>3.41</v>
      </c>
      <c r="AM546">
        <v>1</v>
      </c>
    </row>
    <row r="547" spans="1:39" x14ac:dyDescent="0.25">
      <c r="A547">
        <v>545</v>
      </c>
      <c r="B547" s="2">
        <v>0</v>
      </c>
      <c r="C547">
        <f t="shared" ca="1" si="207"/>
        <v>44</v>
      </c>
      <c r="D547">
        <v>1</v>
      </c>
      <c r="E547">
        <f t="shared" ca="1" si="217"/>
        <v>79</v>
      </c>
      <c r="F547">
        <v>0</v>
      </c>
      <c r="G547">
        <v>1</v>
      </c>
      <c r="H547">
        <v>1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f t="shared" ca="1" si="208"/>
        <v>4.4748000000000001</v>
      </c>
      <c r="R547">
        <f t="shared" ca="1" si="209"/>
        <v>1.9144000000000001</v>
      </c>
      <c r="S547">
        <f t="shared" ca="1" si="210"/>
        <v>241</v>
      </c>
      <c r="T547">
        <f t="shared" ca="1" si="219"/>
        <v>14.192</v>
      </c>
      <c r="U547">
        <f t="shared" ca="1" si="220"/>
        <v>38.33</v>
      </c>
      <c r="V547">
        <f t="shared" ca="1" si="218"/>
        <v>8.4269999999999996</v>
      </c>
      <c r="W547">
        <f t="shared" ca="1" si="211"/>
        <v>0.23280000000000001</v>
      </c>
      <c r="X547">
        <f t="shared" ca="1" si="212"/>
        <v>0.42149999999999999</v>
      </c>
      <c r="Y547">
        <f t="shared" ca="1" si="213"/>
        <v>5.3685</v>
      </c>
      <c r="Z547">
        <f t="shared" ca="1" si="214"/>
        <v>1.0933999999999999</v>
      </c>
      <c r="AA547">
        <f t="shared" ca="1" si="215"/>
        <v>190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f t="shared" ca="1" si="216"/>
        <v>2.8532999999999999</v>
      </c>
      <c r="AL547">
        <f t="shared" ca="1" si="221"/>
        <v>3.39</v>
      </c>
      <c r="AM547">
        <v>1</v>
      </c>
    </row>
    <row r="548" spans="1:39" x14ac:dyDescent="0.25">
      <c r="A548">
        <v>546</v>
      </c>
      <c r="B548" s="2">
        <v>0</v>
      </c>
      <c r="C548">
        <f t="shared" ca="1" si="207"/>
        <v>44</v>
      </c>
      <c r="D548">
        <v>1</v>
      </c>
      <c r="E548">
        <f t="shared" ca="1" si="217"/>
        <v>74</v>
      </c>
      <c r="F548">
        <v>0</v>
      </c>
      <c r="G548">
        <v>1</v>
      </c>
      <c r="H548">
        <v>1</v>
      </c>
      <c r="I548">
        <v>1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f t="shared" ca="1" si="208"/>
        <v>4.7960000000000003</v>
      </c>
      <c r="R548">
        <f t="shared" ca="1" si="209"/>
        <v>1.2098</v>
      </c>
      <c r="S548">
        <f t="shared" ca="1" si="210"/>
        <v>222.8</v>
      </c>
      <c r="T548">
        <f t="shared" ca="1" si="219"/>
        <v>14.429</v>
      </c>
      <c r="U548">
        <f t="shared" ca="1" si="220"/>
        <v>39.619999999999997</v>
      </c>
      <c r="V548">
        <f t="shared" ca="1" si="218"/>
        <v>8.0869999999999997</v>
      </c>
      <c r="W548">
        <f t="shared" ca="1" si="211"/>
        <v>0.2203</v>
      </c>
      <c r="X548">
        <f t="shared" ca="1" si="212"/>
        <v>0.4733</v>
      </c>
      <c r="Y548">
        <f t="shared" ca="1" si="213"/>
        <v>5.4695</v>
      </c>
      <c r="Z548">
        <f t="shared" ca="1" si="214"/>
        <v>1.5925</v>
      </c>
      <c r="AA548">
        <f t="shared" ca="1" si="215"/>
        <v>216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f t="shared" ca="1" si="216"/>
        <v>3.1261999999999999</v>
      </c>
      <c r="AL548">
        <f t="shared" ca="1" si="221"/>
        <v>2.88</v>
      </c>
      <c r="AM548">
        <v>1</v>
      </c>
    </row>
    <row r="549" spans="1:39" x14ac:dyDescent="0.25">
      <c r="A549">
        <v>547</v>
      </c>
      <c r="B549" s="2">
        <v>0</v>
      </c>
      <c r="C549">
        <f t="shared" ca="1" si="207"/>
        <v>46</v>
      </c>
      <c r="D549">
        <v>1</v>
      </c>
      <c r="E549">
        <f t="shared" ca="1" si="217"/>
        <v>82</v>
      </c>
      <c r="F549">
        <v>0</v>
      </c>
      <c r="G549">
        <v>1</v>
      </c>
      <c r="H549">
        <v>1</v>
      </c>
      <c r="I549">
        <v>1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f t="shared" ca="1" si="208"/>
        <v>5.4486999999999997</v>
      </c>
      <c r="R549">
        <f t="shared" ca="1" si="209"/>
        <v>1.6308</v>
      </c>
      <c r="S549">
        <f t="shared" ca="1" si="210"/>
        <v>269.60000000000002</v>
      </c>
      <c r="T549">
        <f t="shared" ca="1" si="219"/>
        <v>14.894</v>
      </c>
      <c r="U549">
        <f t="shared" ca="1" si="220"/>
        <v>38.01</v>
      </c>
      <c r="V549">
        <f t="shared" ca="1" si="218"/>
        <v>8.01</v>
      </c>
      <c r="W549">
        <f t="shared" ca="1" si="211"/>
        <v>0.16539999999999999</v>
      </c>
      <c r="X549">
        <f t="shared" ca="1" si="212"/>
        <v>0.53249999999999997</v>
      </c>
      <c r="Y549">
        <f t="shared" ca="1" si="213"/>
        <v>5.4504000000000001</v>
      </c>
      <c r="Z549">
        <f t="shared" ca="1" si="214"/>
        <v>1.6051</v>
      </c>
      <c r="AA549">
        <f t="shared" ca="1" si="215"/>
        <v>278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f t="shared" ca="1" si="216"/>
        <v>2.5756999999999999</v>
      </c>
      <c r="AL549">
        <f t="shared" ca="1" si="221"/>
        <v>2.04</v>
      </c>
      <c r="AM549">
        <v>1</v>
      </c>
    </row>
    <row r="550" spans="1:39" x14ac:dyDescent="0.25">
      <c r="A550">
        <v>548</v>
      </c>
      <c r="B550" s="2">
        <v>0</v>
      </c>
      <c r="C550">
        <f t="shared" ca="1" si="207"/>
        <v>40</v>
      </c>
      <c r="D550">
        <v>1</v>
      </c>
      <c r="E550">
        <f t="shared" ca="1" si="217"/>
        <v>78</v>
      </c>
      <c r="F550">
        <v>0</v>
      </c>
      <c r="G550">
        <v>1</v>
      </c>
      <c r="H550">
        <v>1</v>
      </c>
      <c r="I550">
        <v>1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f t="shared" ca="1" si="208"/>
        <v>5.3823999999999996</v>
      </c>
      <c r="R550">
        <f t="shared" ca="1" si="209"/>
        <v>1.2436</v>
      </c>
      <c r="S550">
        <f t="shared" ca="1" si="210"/>
        <v>235.2</v>
      </c>
      <c r="T550">
        <f t="shared" ca="1" si="219"/>
        <v>13.678000000000001</v>
      </c>
      <c r="U550">
        <f t="shared" ca="1" si="220"/>
        <v>36.31</v>
      </c>
      <c r="V550">
        <f t="shared" ca="1" si="218"/>
        <v>8.9540000000000006</v>
      </c>
      <c r="W550">
        <f t="shared" ca="1" si="211"/>
        <v>0.1903</v>
      </c>
      <c r="X550">
        <f t="shared" ca="1" si="212"/>
        <v>0.53080000000000005</v>
      </c>
      <c r="Y550">
        <f t="shared" ca="1" si="213"/>
        <v>4.0888</v>
      </c>
      <c r="Z550">
        <f t="shared" ca="1" si="214"/>
        <v>2.2589000000000001</v>
      </c>
      <c r="AA550">
        <f t="shared" ca="1" si="215"/>
        <v>237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f t="shared" ca="1" si="216"/>
        <v>2.4645999999999999</v>
      </c>
      <c r="AL550">
        <f t="shared" ca="1" si="221"/>
        <v>3.01</v>
      </c>
      <c r="AM550">
        <v>1</v>
      </c>
    </row>
    <row r="551" spans="1:39" x14ac:dyDescent="0.25">
      <c r="A551">
        <v>549</v>
      </c>
      <c r="B551" s="2">
        <v>0</v>
      </c>
      <c r="C551">
        <f t="shared" ca="1" si="207"/>
        <v>44</v>
      </c>
      <c r="D551">
        <v>1</v>
      </c>
      <c r="E551">
        <f t="shared" ca="1" si="217"/>
        <v>77</v>
      </c>
      <c r="F551">
        <v>0</v>
      </c>
      <c r="G551">
        <v>1</v>
      </c>
      <c r="H551">
        <v>1</v>
      </c>
      <c r="I551">
        <v>1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f t="shared" ca="1" si="208"/>
        <v>4.6647999999999996</v>
      </c>
      <c r="R551">
        <f t="shared" ca="1" si="209"/>
        <v>1.9064000000000001</v>
      </c>
      <c r="S551">
        <f t="shared" ca="1" si="210"/>
        <v>258.2</v>
      </c>
      <c r="T551">
        <f t="shared" ca="1" si="219"/>
        <v>12.266</v>
      </c>
      <c r="U551">
        <f t="shared" ca="1" si="220"/>
        <v>34.979999999999997</v>
      </c>
      <c r="V551">
        <f t="shared" ca="1" si="218"/>
        <v>8.5850000000000009</v>
      </c>
      <c r="W551">
        <f t="shared" ca="1" si="211"/>
        <v>0.2296</v>
      </c>
      <c r="X551">
        <f t="shared" ca="1" si="212"/>
        <v>0.4763</v>
      </c>
      <c r="Y551">
        <f t="shared" ca="1" si="213"/>
        <v>4.0547000000000004</v>
      </c>
      <c r="Z551">
        <f t="shared" ca="1" si="214"/>
        <v>1.0994999999999999</v>
      </c>
      <c r="AA551">
        <f t="shared" ca="1" si="215"/>
        <v>208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f t="shared" ca="1" si="216"/>
        <v>2.5274000000000001</v>
      </c>
      <c r="AL551">
        <f t="shared" ca="1" si="221"/>
        <v>2.58</v>
      </c>
      <c r="AM551">
        <v>1</v>
      </c>
    </row>
    <row r="552" spans="1:39" x14ac:dyDescent="0.25">
      <c r="A552">
        <v>550</v>
      </c>
      <c r="B552" s="2">
        <v>0</v>
      </c>
      <c r="C552">
        <f t="shared" ca="1" si="207"/>
        <v>50</v>
      </c>
      <c r="D552">
        <v>1</v>
      </c>
      <c r="E552">
        <f t="shared" ca="1" si="217"/>
        <v>80</v>
      </c>
      <c r="F552">
        <v>0</v>
      </c>
      <c r="G552">
        <v>1</v>
      </c>
      <c r="H552">
        <v>1</v>
      </c>
      <c r="I552">
        <v>1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f t="shared" ca="1" si="208"/>
        <v>4.1535000000000002</v>
      </c>
      <c r="R552">
        <f t="shared" ca="1" si="209"/>
        <v>1.7538</v>
      </c>
      <c r="S552">
        <f t="shared" ca="1" si="210"/>
        <v>214.9</v>
      </c>
      <c r="T552">
        <f t="shared" ca="1" si="219"/>
        <v>11.211</v>
      </c>
      <c r="U552">
        <f t="shared" ca="1" si="220"/>
        <v>33.79</v>
      </c>
      <c r="V552">
        <f t="shared" ca="1" si="218"/>
        <v>8.7119999999999997</v>
      </c>
      <c r="W552">
        <f t="shared" ca="1" si="211"/>
        <v>0.1177</v>
      </c>
      <c r="X552">
        <f t="shared" ca="1" si="212"/>
        <v>0.495</v>
      </c>
      <c r="Y552">
        <f t="shared" ca="1" si="213"/>
        <v>4.0633999999999997</v>
      </c>
      <c r="Z552">
        <f t="shared" ca="1" si="214"/>
        <v>1.5793999999999999</v>
      </c>
      <c r="AA552">
        <f t="shared" ca="1" si="215"/>
        <v>173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f t="shared" ca="1" si="216"/>
        <v>2.6924999999999999</v>
      </c>
      <c r="AL552">
        <f t="shared" ca="1" si="221"/>
        <v>2.97</v>
      </c>
      <c r="AM552">
        <v>1</v>
      </c>
    </row>
    <row r="553" spans="1:39" x14ac:dyDescent="0.25">
      <c r="A553">
        <v>551</v>
      </c>
      <c r="B553" s="2">
        <v>0</v>
      </c>
      <c r="C553">
        <f t="shared" ca="1" si="207"/>
        <v>48</v>
      </c>
      <c r="D553">
        <v>1</v>
      </c>
      <c r="E553">
        <f t="shared" ca="1" si="217"/>
        <v>85</v>
      </c>
      <c r="F553">
        <v>0</v>
      </c>
      <c r="G553">
        <v>1</v>
      </c>
      <c r="H553">
        <v>1</v>
      </c>
      <c r="I553">
        <v>1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0</v>
      </c>
      <c r="Q553">
        <f t="shared" ca="1" si="208"/>
        <v>4.9981</v>
      </c>
      <c r="R553">
        <f t="shared" ca="1" si="209"/>
        <v>1.4236</v>
      </c>
      <c r="S553">
        <f t="shared" ca="1" si="210"/>
        <v>235.3</v>
      </c>
      <c r="T553">
        <f t="shared" ca="1" si="219"/>
        <v>13.722</v>
      </c>
      <c r="U553">
        <f t="shared" ca="1" si="220"/>
        <v>35.9</v>
      </c>
      <c r="V553">
        <f t="shared" ca="1" si="218"/>
        <v>8.2170000000000005</v>
      </c>
      <c r="W553">
        <f t="shared" ca="1" si="211"/>
        <v>0.1124</v>
      </c>
      <c r="X553">
        <f t="shared" ca="1" si="212"/>
        <v>0.45419999999999999</v>
      </c>
      <c r="Y553">
        <f t="shared" ca="1" si="213"/>
        <v>4.1356000000000002</v>
      </c>
      <c r="Z553">
        <f t="shared" ca="1" si="214"/>
        <v>1.9792000000000001</v>
      </c>
      <c r="AA553">
        <f t="shared" ca="1" si="215"/>
        <v>186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f t="shared" ca="1" si="216"/>
        <v>3.3679000000000001</v>
      </c>
      <c r="AL553">
        <f t="shared" ca="1" si="221"/>
        <v>2.97</v>
      </c>
      <c r="AM553">
        <v>1</v>
      </c>
    </row>
    <row r="554" spans="1:39" x14ac:dyDescent="0.25">
      <c r="A554">
        <v>552</v>
      </c>
      <c r="B554" s="2">
        <v>0</v>
      </c>
      <c r="C554">
        <f t="shared" ca="1" si="207"/>
        <v>45</v>
      </c>
      <c r="D554">
        <v>1</v>
      </c>
      <c r="E554">
        <f t="shared" ca="1" si="217"/>
        <v>88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f t="shared" ca="1" si="208"/>
        <v>4.8403</v>
      </c>
      <c r="R554">
        <f t="shared" ca="1" si="209"/>
        <v>1.0255000000000001</v>
      </c>
      <c r="S554">
        <f t="shared" ca="1" si="210"/>
        <v>297.7</v>
      </c>
      <c r="T554">
        <f t="shared" ca="1" si="219"/>
        <v>15.057</v>
      </c>
      <c r="U554">
        <f t="shared" ca="1" si="220"/>
        <v>38.58</v>
      </c>
      <c r="V554">
        <f t="shared" ca="1" si="218"/>
        <v>8.0980000000000008</v>
      </c>
      <c r="W554">
        <f t="shared" ca="1" si="211"/>
        <v>0.2102</v>
      </c>
      <c r="X554">
        <f t="shared" ca="1" si="212"/>
        <v>0.44890000000000002</v>
      </c>
      <c r="Y554">
        <f t="shared" ca="1" si="213"/>
        <v>5.1100000000000003</v>
      </c>
      <c r="Z554">
        <f t="shared" ca="1" si="214"/>
        <v>2.3853</v>
      </c>
      <c r="AA554">
        <f t="shared" ca="1" si="215"/>
        <v>203</v>
      </c>
      <c r="AB554">
        <v>0</v>
      </c>
      <c r="AC554">
        <v>0</v>
      </c>
      <c r="AD554">
        <v>0</v>
      </c>
      <c r="AE554">
        <v>1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f t="shared" ca="1" si="216"/>
        <v>3.5482</v>
      </c>
      <c r="AL554">
        <f t="shared" ca="1" si="221"/>
        <v>2.98</v>
      </c>
      <c r="AM554">
        <v>1</v>
      </c>
    </row>
    <row r="555" spans="1:39" x14ac:dyDescent="0.25">
      <c r="A555">
        <v>553</v>
      </c>
      <c r="B555" s="2">
        <v>0</v>
      </c>
      <c r="C555">
        <f t="shared" ca="1" si="207"/>
        <v>43</v>
      </c>
      <c r="D555">
        <v>1</v>
      </c>
      <c r="E555">
        <f t="shared" ca="1" si="217"/>
        <v>79</v>
      </c>
      <c r="F555">
        <v>0</v>
      </c>
      <c r="G555">
        <v>1</v>
      </c>
      <c r="H555">
        <v>1</v>
      </c>
      <c r="I555">
        <v>1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0</v>
      </c>
      <c r="Q555">
        <f t="shared" ca="1" si="208"/>
        <v>4.1750999999999996</v>
      </c>
      <c r="R555">
        <f t="shared" ca="1" si="209"/>
        <v>2.0467</v>
      </c>
      <c r="S555">
        <f t="shared" ca="1" si="210"/>
        <v>259.7</v>
      </c>
      <c r="T555">
        <f t="shared" ca="1" si="219"/>
        <v>13.396000000000001</v>
      </c>
      <c r="U555">
        <f t="shared" ca="1" si="220"/>
        <v>39.24</v>
      </c>
      <c r="V555">
        <f t="shared" ca="1" si="218"/>
        <v>8.1020000000000003</v>
      </c>
      <c r="W555">
        <f t="shared" ca="1" si="211"/>
        <v>0.2354</v>
      </c>
      <c r="X555">
        <f t="shared" ca="1" si="212"/>
        <v>0.5252</v>
      </c>
      <c r="Y555">
        <f t="shared" ca="1" si="213"/>
        <v>5.1965000000000003</v>
      </c>
      <c r="Z555">
        <f t="shared" ca="1" si="214"/>
        <v>1.7864</v>
      </c>
      <c r="AA555">
        <f t="shared" ca="1" si="215"/>
        <v>237</v>
      </c>
      <c r="AB555">
        <v>0</v>
      </c>
      <c r="AC555">
        <v>0</v>
      </c>
      <c r="AD555">
        <v>0</v>
      </c>
      <c r="AE555">
        <v>1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f t="shared" ca="1" si="216"/>
        <v>3.4340000000000002</v>
      </c>
      <c r="AL555">
        <f t="shared" ca="1" si="221"/>
        <v>2.09</v>
      </c>
      <c r="AM555">
        <v>1</v>
      </c>
    </row>
    <row r="556" spans="1:39" x14ac:dyDescent="0.25">
      <c r="A556">
        <v>554</v>
      </c>
      <c r="B556" s="2">
        <v>0</v>
      </c>
      <c r="C556">
        <f t="shared" ca="1" si="207"/>
        <v>43</v>
      </c>
      <c r="D556">
        <v>1</v>
      </c>
      <c r="E556">
        <f t="shared" ca="1" si="217"/>
        <v>79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f t="shared" ca="1" si="208"/>
        <v>5.07</v>
      </c>
      <c r="R556">
        <f t="shared" ca="1" si="209"/>
        <v>1.9117</v>
      </c>
      <c r="S556">
        <f t="shared" ca="1" si="210"/>
        <v>280.89999999999998</v>
      </c>
      <c r="T556">
        <f t="shared" ca="1" si="219"/>
        <v>14.486000000000001</v>
      </c>
      <c r="U556">
        <f t="shared" ca="1" si="220"/>
        <v>33.65</v>
      </c>
      <c r="V556">
        <f t="shared" ca="1" si="218"/>
        <v>8.8859999999999992</v>
      </c>
      <c r="W556">
        <f t="shared" ca="1" si="211"/>
        <v>0.12180000000000001</v>
      </c>
      <c r="X556">
        <f t="shared" ca="1" si="212"/>
        <v>0.43159999999999998</v>
      </c>
      <c r="Y556">
        <f t="shared" ca="1" si="213"/>
        <v>4.8772000000000002</v>
      </c>
      <c r="Z556">
        <f t="shared" ca="1" si="214"/>
        <v>2.3757000000000001</v>
      </c>
      <c r="AA556">
        <f t="shared" ca="1" si="215"/>
        <v>162</v>
      </c>
      <c r="AB556">
        <v>0</v>
      </c>
      <c r="AC556">
        <v>0</v>
      </c>
      <c r="AD556">
        <v>0</v>
      </c>
      <c r="AE556">
        <v>1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f t="shared" ca="1" si="216"/>
        <v>3.4693999999999998</v>
      </c>
      <c r="AL556">
        <f t="shared" ca="1" si="221"/>
        <v>2.65</v>
      </c>
      <c r="AM556">
        <v>1</v>
      </c>
    </row>
    <row r="557" spans="1:39" x14ac:dyDescent="0.25">
      <c r="A557">
        <v>555</v>
      </c>
      <c r="B557" s="2">
        <v>0</v>
      </c>
      <c r="C557">
        <f t="shared" ca="1" si="207"/>
        <v>52</v>
      </c>
      <c r="D557">
        <v>1</v>
      </c>
      <c r="E557">
        <f t="shared" ca="1" si="217"/>
        <v>70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f t="shared" ca="1" si="208"/>
        <v>4.7920999999999996</v>
      </c>
      <c r="R557">
        <f t="shared" ca="1" si="209"/>
        <v>1.7323999999999999</v>
      </c>
      <c r="S557">
        <f t="shared" ca="1" si="210"/>
        <v>285.2</v>
      </c>
      <c r="T557">
        <f t="shared" ca="1" si="219"/>
        <v>12.042</v>
      </c>
      <c r="U557">
        <f t="shared" ca="1" si="220"/>
        <v>39.49</v>
      </c>
      <c r="V557">
        <f t="shared" ca="1" si="218"/>
        <v>8.1950000000000003</v>
      </c>
      <c r="W557">
        <f t="shared" ca="1" si="211"/>
        <v>0.19950000000000001</v>
      </c>
      <c r="X557">
        <f t="shared" ca="1" si="212"/>
        <v>0.43309999999999998</v>
      </c>
      <c r="Y557">
        <f t="shared" ca="1" si="213"/>
        <v>5.3551000000000002</v>
      </c>
      <c r="Z557">
        <f t="shared" ca="1" si="214"/>
        <v>1.6460999999999999</v>
      </c>
      <c r="AA557">
        <f t="shared" ca="1" si="215"/>
        <v>165</v>
      </c>
      <c r="AB557">
        <v>0</v>
      </c>
      <c r="AC557">
        <v>0</v>
      </c>
      <c r="AD557">
        <v>0</v>
      </c>
      <c r="AE557">
        <v>1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f t="shared" ca="1" si="216"/>
        <v>3.2761999999999998</v>
      </c>
      <c r="AL557">
        <f t="shared" ca="1" si="221"/>
        <v>3.34</v>
      </c>
      <c r="AM557">
        <v>1</v>
      </c>
    </row>
    <row r="558" spans="1:39" x14ac:dyDescent="0.25">
      <c r="A558">
        <v>556</v>
      </c>
      <c r="B558" s="2">
        <v>0</v>
      </c>
      <c r="C558">
        <f t="shared" ca="1" si="207"/>
        <v>52</v>
      </c>
      <c r="D558">
        <v>1</v>
      </c>
      <c r="E558">
        <f t="shared" ca="1" si="217"/>
        <v>74</v>
      </c>
      <c r="F558">
        <v>0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0</v>
      </c>
      <c r="Q558">
        <f t="shared" ca="1" si="208"/>
        <v>4.4157000000000002</v>
      </c>
      <c r="R558">
        <f t="shared" ca="1" si="209"/>
        <v>1.4326000000000001</v>
      </c>
      <c r="S558">
        <f t="shared" ca="1" si="210"/>
        <v>276.8</v>
      </c>
      <c r="T558">
        <f t="shared" ca="1" si="219"/>
        <v>15.111000000000001</v>
      </c>
      <c r="U558">
        <f t="shared" ca="1" si="220"/>
        <v>38.619999999999997</v>
      </c>
      <c r="V558">
        <f t="shared" ca="1" si="218"/>
        <v>8.7219999999999995</v>
      </c>
      <c r="W558">
        <f t="shared" ca="1" si="211"/>
        <v>0.15260000000000001</v>
      </c>
      <c r="X558">
        <f t="shared" ca="1" si="212"/>
        <v>0.44</v>
      </c>
      <c r="Y558">
        <f t="shared" ca="1" si="213"/>
        <v>4.6151999999999997</v>
      </c>
      <c r="Z558">
        <f t="shared" ca="1" si="214"/>
        <v>1.6867000000000001</v>
      </c>
      <c r="AA558">
        <f t="shared" ca="1" si="215"/>
        <v>211</v>
      </c>
      <c r="AB558">
        <v>0</v>
      </c>
      <c r="AC558">
        <v>0</v>
      </c>
      <c r="AD558">
        <v>0</v>
      </c>
      <c r="AE558">
        <v>1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f t="shared" ca="1" si="216"/>
        <v>3.0636000000000001</v>
      </c>
      <c r="AL558">
        <f t="shared" ca="1" si="221"/>
        <v>2.44</v>
      </c>
      <c r="AM558">
        <v>1</v>
      </c>
    </row>
    <row r="559" spans="1:39" x14ac:dyDescent="0.25">
      <c r="A559">
        <v>557</v>
      </c>
      <c r="B559" s="2">
        <v>0</v>
      </c>
      <c r="C559">
        <f t="shared" ca="1" si="207"/>
        <v>41</v>
      </c>
      <c r="D559">
        <v>1</v>
      </c>
      <c r="E559">
        <f t="shared" ca="1" si="217"/>
        <v>84</v>
      </c>
      <c r="F559">
        <v>0</v>
      </c>
      <c r="G559">
        <v>1</v>
      </c>
      <c r="H559">
        <v>1</v>
      </c>
      <c r="I559">
        <v>1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f t="shared" ca="1" si="208"/>
        <v>4.3098000000000001</v>
      </c>
      <c r="R559">
        <f t="shared" ca="1" si="209"/>
        <v>1.2414000000000001</v>
      </c>
      <c r="S559">
        <f t="shared" ca="1" si="210"/>
        <v>257.3</v>
      </c>
      <c r="T559">
        <f t="shared" ca="1" si="219"/>
        <v>10.865</v>
      </c>
      <c r="U559">
        <f t="shared" ca="1" si="220"/>
        <v>37.08</v>
      </c>
      <c r="V559">
        <f t="shared" ca="1" si="218"/>
        <v>8.1679999999999993</v>
      </c>
      <c r="W559">
        <f t="shared" ca="1" si="211"/>
        <v>0.1245</v>
      </c>
      <c r="X559">
        <f t="shared" ca="1" si="212"/>
        <v>0.46779999999999999</v>
      </c>
      <c r="Y559">
        <f t="shared" ca="1" si="213"/>
        <v>4.2572000000000001</v>
      </c>
      <c r="Z559">
        <f t="shared" ca="1" si="214"/>
        <v>2.5293999999999999</v>
      </c>
      <c r="AA559">
        <f t="shared" ca="1" si="215"/>
        <v>258</v>
      </c>
      <c r="AB559">
        <v>0</v>
      </c>
      <c r="AC559">
        <v>0</v>
      </c>
      <c r="AD559">
        <v>0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f t="shared" ca="1" si="216"/>
        <v>3.4653</v>
      </c>
      <c r="AL559">
        <f t="shared" ca="1" si="221"/>
        <v>3.42</v>
      </c>
      <c r="AM559">
        <v>1</v>
      </c>
    </row>
    <row r="560" spans="1:39" x14ac:dyDescent="0.25">
      <c r="A560">
        <v>558</v>
      </c>
      <c r="B560" s="2">
        <v>0</v>
      </c>
      <c r="C560">
        <f t="shared" ca="1" si="207"/>
        <v>47</v>
      </c>
      <c r="D560">
        <v>1</v>
      </c>
      <c r="E560">
        <f t="shared" ca="1" si="217"/>
        <v>79</v>
      </c>
      <c r="F560">
        <v>0</v>
      </c>
      <c r="G560">
        <v>1</v>
      </c>
      <c r="H560">
        <v>1</v>
      </c>
      <c r="I560">
        <v>1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  <c r="Q560">
        <f t="shared" ca="1" si="208"/>
        <v>5.3159000000000001</v>
      </c>
      <c r="R560">
        <f t="shared" ca="1" si="209"/>
        <v>1.3006</v>
      </c>
      <c r="S560">
        <f t="shared" ca="1" si="210"/>
        <v>265.60000000000002</v>
      </c>
      <c r="T560">
        <f t="shared" ca="1" si="219"/>
        <v>11.465</v>
      </c>
      <c r="U560">
        <f t="shared" ca="1" si="220"/>
        <v>33.369999999999997</v>
      </c>
      <c r="V560">
        <f t="shared" ca="1" si="218"/>
        <v>8.5950000000000006</v>
      </c>
      <c r="W560">
        <f t="shared" ca="1" si="211"/>
        <v>0.11459999999999999</v>
      </c>
      <c r="X560">
        <f t="shared" ca="1" si="212"/>
        <v>0.45319999999999999</v>
      </c>
      <c r="Y560">
        <f t="shared" ca="1" si="213"/>
        <v>4.5301999999999998</v>
      </c>
      <c r="Z560">
        <f t="shared" ca="1" si="214"/>
        <v>2.3170000000000002</v>
      </c>
      <c r="AA560">
        <f t="shared" ca="1" si="215"/>
        <v>278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f t="shared" ca="1" si="216"/>
        <v>3.0684</v>
      </c>
      <c r="AL560">
        <f t="shared" ca="1" si="221"/>
        <v>2.0099999999999998</v>
      </c>
      <c r="AM560">
        <v>1</v>
      </c>
    </row>
    <row r="561" spans="1:39" x14ac:dyDescent="0.25">
      <c r="A561">
        <v>559</v>
      </c>
      <c r="B561" s="2">
        <v>0</v>
      </c>
      <c r="C561">
        <f t="shared" ca="1" si="207"/>
        <v>41</v>
      </c>
      <c r="D561">
        <v>1</v>
      </c>
      <c r="E561">
        <f t="shared" ca="1" si="217"/>
        <v>85</v>
      </c>
      <c r="F561">
        <v>0</v>
      </c>
      <c r="G561">
        <v>1</v>
      </c>
      <c r="H561">
        <v>1</v>
      </c>
      <c r="I561">
        <v>1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f t="shared" ca="1" si="208"/>
        <v>5.1544999999999996</v>
      </c>
      <c r="R561">
        <f t="shared" ca="1" si="209"/>
        <v>1.3645</v>
      </c>
      <c r="S561">
        <f t="shared" ca="1" si="210"/>
        <v>239.4</v>
      </c>
      <c r="T561">
        <f t="shared" ca="1" si="219"/>
        <v>10.157</v>
      </c>
      <c r="U561">
        <f t="shared" ca="1" si="220"/>
        <v>39.53</v>
      </c>
      <c r="V561">
        <f t="shared" ca="1" si="218"/>
        <v>8.0570000000000004</v>
      </c>
      <c r="W561">
        <f t="shared" ca="1" si="211"/>
        <v>0.24179999999999999</v>
      </c>
      <c r="X561">
        <f t="shared" ca="1" si="212"/>
        <v>0.4113</v>
      </c>
      <c r="Y561">
        <f t="shared" ca="1" si="213"/>
        <v>4.7382999999999997</v>
      </c>
      <c r="Z561">
        <f t="shared" ca="1" si="214"/>
        <v>1.9585999999999999</v>
      </c>
      <c r="AA561">
        <f t="shared" ca="1" si="215"/>
        <v>223</v>
      </c>
      <c r="AB561">
        <v>0</v>
      </c>
      <c r="AC561">
        <v>0</v>
      </c>
      <c r="AD561">
        <v>0</v>
      </c>
      <c r="AE561">
        <v>1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f t="shared" ca="1" si="216"/>
        <v>2.3972000000000002</v>
      </c>
      <c r="AL561">
        <f t="shared" ca="1" si="221"/>
        <v>2.4700000000000002</v>
      </c>
      <c r="AM561">
        <v>1</v>
      </c>
    </row>
    <row r="562" spans="1:39" x14ac:dyDescent="0.25">
      <c r="A562">
        <v>560</v>
      </c>
      <c r="B562" s="2">
        <v>0</v>
      </c>
      <c r="C562">
        <f t="shared" ca="1" si="207"/>
        <v>53</v>
      </c>
      <c r="D562">
        <v>1</v>
      </c>
      <c r="E562">
        <f t="shared" ca="1" si="217"/>
        <v>75</v>
      </c>
      <c r="F562">
        <v>0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0</v>
      </c>
      <c r="Q562">
        <f t="shared" ca="1" si="208"/>
        <v>4.5869</v>
      </c>
      <c r="R562">
        <f t="shared" ca="1" si="209"/>
        <v>1.7617</v>
      </c>
      <c r="S562">
        <f t="shared" ca="1" si="210"/>
        <v>216</v>
      </c>
      <c r="T562">
        <f t="shared" ca="1" si="219"/>
        <v>14.397</v>
      </c>
      <c r="U562">
        <f t="shared" ca="1" si="220"/>
        <v>37.78</v>
      </c>
      <c r="V562">
        <f t="shared" ca="1" si="218"/>
        <v>8.09</v>
      </c>
      <c r="W562">
        <f t="shared" ca="1" si="211"/>
        <v>0.19350000000000001</v>
      </c>
      <c r="X562">
        <f t="shared" ca="1" si="212"/>
        <v>0.46989999999999998</v>
      </c>
      <c r="Y562">
        <f t="shared" ca="1" si="213"/>
        <v>5.4806999999999997</v>
      </c>
      <c r="Z562">
        <f t="shared" ca="1" si="214"/>
        <v>2.5215999999999998</v>
      </c>
      <c r="AA562">
        <f t="shared" ca="1" si="215"/>
        <v>169</v>
      </c>
      <c r="AB562">
        <v>0</v>
      </c>
      <c r="AC562">
        <v>0</v>
      </c>
      <c r="AD562">
        <v>0</v>
      </c>
      <c r="AE562">
        <v>1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f t="shared" ca="1" si="216"/>
        <v>2.9422000000000001</v>
      </c>
      <c r="AL562">
        <f t="shared" ca="1" si="221"/>
        <v>2</v>
      </c>
      <c r="AM562">
        <v>1</v>
      </c>
    </row>
    <row r="563" spans="1:39" x14ac:dyDescent="0.25">
      <c r="A563">
        <v>561</v>
      </c>
      <c r="B563" s="2">
        <v>0</v>
      </c>
      <c r="C563">
        <f t="shared" ca="1" si="207"/>
        <v>42</v>
      </c>
      <c r="D563">
        <v>1</v>
      </c>
      <c r="E563">
        <f t="shared" ca="1" si="217"/>
        <v>80</v>
      </c>
      <c r="F563">
        <v>0</v>
      </c>
      <c r="G563">
        <v>1</v>
      </c>
      <c r="H563">
        <v>1</v>
      </c>
      <c r="I563">
        <v>1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f t="shared" ca="1" si="208"/>
        <v>4.3113000000000001</v>
      </c>
      <c r="R563">
        <f t="shared" ca="1" si="209"/>
        <v>1.8035000000000001</v>
      </c>
      <c r="S563">
        <f t="shared" ca="1" si="210"/>
        <v>227.1</v>
      </c>
      <c r="T563">
        <f t="shared" ca="1" si="219"/>
        <v>11.314</v>
      </c>
      <c r="U563">
        <f t="shared" ca="1" si="220"/>
        <v>37.549999999999997</v>
      </c>
      <c r="V563">
        <f t="shared" ca="1" si="218"/>
        <v>8.5760000000000005</v>
      </c>
      <c r="W563">
        <f t="shared" ca="1" si="211"/>
        <v>0.1963</v>
      </c>
      <c r="X563">
        <f t="shared" ca="1" si="212"/>
        <v>0.48509999999999998</v>
      </c>
      <c r="Y563">
        <f t="shared" ca="1" si="213"/>
        <v>4.0620000000000003</v>
      </c>
      <c r="Z563">
        <f t="shared" ca="1" si="214"/>
        <v>1.2219</v>
      </c>
      <c r="AA563">
        <f t="shared" ca="1" si="215"/>
        <v>194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f t="shared" ca="1" si="216"/>
        <v>3.4539</v>
      </c>
      <c r="AL563">
        <f t="shared" ca="1" si="221"/>
        <v>2.35</v>
      </c>
      <c r="AM563">
        <v>1</v>
      </c>
    </row>
    <row r="564" spans="1:39" x14ac:dyDescent="0.25">
      <c r="A564">
        <v>562</v>
      </c>
      <c r="B564" s="2">
        <v>0</v>
      </c>
      <c r="C564">
        <f t="shared" ca="1" si="207"/>
        <v>40</v>
      </c>
      <c r="D564">
        <v>1</v>
      </c>
      <c r="E564">
        <f t="shared" ca="1" si="217"/>
        <v>81</v>
      </c>
      <c r="F564">
        <v>0</v>
      </c>
      <c r="G564">
        <v>1</v>
      </c>
      <c r="H564">
        <v>1</v>
      </c>
      <c r="I564">
        <v>1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f t="shared" ca="1" si="208"/>
        <v>4.5060000000000002</v>
      </c>
      <c r="R564">
        <f t="shared" ca="1" si="209"/>
        <v>1.8951</v>
      </c>
      <c r="S564">
        <f t="shared" ca="1" si="210"/>
        <v>270.3</v>
      </c>
      <c r="T564">
        <f t="shared" ca="1" si="219"/>
        <v>13.871</v>
      </c>
      <c r="U564">
        <f t="shared" ca="1" si="220"/>
        <v>37.979999999999997</v>
      </c>
      <c r="V564">
        <f t="shared" ca="1" si="218"/>
        <v>8.7989999999999995</v>
      </c>
      <c r="W564">
        <f t="shared" ca="1" si="211"/>
        <v>0.21790000000000001</v>
      </c>
      <c r="X564">
        <f t="shared" ca="1" si="212"/>
        <v>0.55389999999999995</v>
      </c>
      <c r="Y564">
        <f t="shared" ca="1" si="213"/>
        <v>5.3131000000000004</v>
      </c>
      <c r="Z564">
        <f t="shared" ca="1" si="214"/>
        <v>2.5266999999999999</v>
      </c>
      <c r="AA564">
        <f t="shared" ca="1" si="215"/>
        <v>207</v>
      </c>
      <c r="AB564">
        <v>0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f t="shared" ca="1" si="216"/>
        <v>3.3001999999999998</v>
      </c>
      <c r="AL564">
        <f t="shared" ca="1" si="221"/>
        <v>2.4500000000000002</v>
      </c>
      <c r="AM564">
        <v>1</v>
      </c>
    </row>
    <row r="565" spans="1:39" x14ac:dyDescent="0.25">
      <c r="A565">
        <v>563</v>
      </c>
      <c r="B565" s="2">
        <v>0</v>
      </c>
      <c r="C565">
        <f t="shared" ca="1" si="207"/>
        <v>53</v>
      </c>
      <c r="D565">
        <v>1</v>
      </c>
      <c r="E565">
        <f t="shared" ca="1" si="217"/>
        <v>75</v>
      </c>
      <c r="F565">
        <v>0</v>
      </c>
      <c r="G565">
        <v>1</v>
      </c>
      <c r="H565">
        <v>1</v>
      </c>
      <c r="I565">
        <v>1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f t="shared" ca="1" si="208"/>
        <v>4.5415000000000001</v>
      </c>
      <c r="R565">
        <f t="shared" ca="1" si="209"/>
        <v>1.4871000000000001</v>
      </c>
      <c r="S565">
        <f t="shared" ca="1" si="210"/>
        <v>227.4</v>
      </c>
      <c r="T565">
        <f t="shared" ca="1" si="219"/>
        <v>12.74</v>
      </c>
      <c r="U565">
        <f t="shared" ca="1" si="220"/>
        <v>35.71</v>
      </c>
      <c r="V565">
        <f t="shared" ca="1" si="218"/>
        <v>8.9429999999999996</v>
      </c>
      <c r="W565">
        <f t="shared" ca="1" si="211"/>
        <v>0.1065</v>
      </c>
      <c r="X565">
        <f t="shared" ca="1" si="212"/>
        <v>0.51359999999999995</v>
      </c>
      <c r="Y565">
        <f t="shared" ca="1" si="213"/>
        <v>4.8925000000000001</v>
      </c>
      <c r="Z565">
        <f t="shared" ca="1" si="214"/>
        <v>1.246</v>
      </c>
      <c r="AA565">
        <f t="shared" ca="1" si="215"/>
        <v>274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f t="shared" ca="1" si="216"/>
        <v>2.0539000000000001</v>
      </c>
      <c r="AL565">
        <f t="shared" ca="1" si="221"/>
        <v>2.04</v>
      </c>
      <c r="AM565">
        <v>1</v>
      </c>
    </row>
    <row r="566" spans="1:39" x14ac:dyDescent="0.25">
      <c r="A566">
        <v>564</v>
      </c>
      <c r="B566" s="2">
        <v>0</v>
      </c>
      <c r="C566">
        <f t="shared" ca="1" si="207"/>
        <v>47</v>
      </c>
      <c r="D566">
        <v>1</v>
      </c>
      <c r="E566">
        <f t="shared" ca="1" si="217"/>
        <v>86</v>
      </c>
      <c r="F566">
        <v>0</v>
      </c>
      <c r="G566">
        <v>1</v>
      </c>
      <c r="H566">
        <v>1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f t="shared" ca="1" si="208"/>
        <v>4.5800999999999998</v>
      </c>
      <c r="R566">
        <f t="shared" ca="1" si="209"/>
        <v>1.1916</v>
      </c>
      <c r="S566">
        <f t="shared" ca="1" si="210"/>
        <v>287.60000000000002</v>
      </c>
      <c r="T566">
        <f t="shared" ca="1" si="219"/>
        <v>11.856</v>
      </c>
      <c r="U566">
        <f t="shared" ca="1" si="220"/>
        <v>37.19</v>
      </c>
      <c r="V566">
        <f t="shared" ca="1" si="218"/>
        <v>8.4789999999999992</v>
      </c>
      <c r="W566">
        <f t="shared" ca="1" si="211"/>
        <v>0.17399999999999999</v>
      </c>
      <c r="X566">
        <f t="shared" ca="1" si="212"/>
        <v>0.52229999999999999</v>
      </c>
      <c r="Y566">
        <f t="shared" ca="1" si="213"/>
        <v>4.7374999999999998</v>
      </c>
      <c r="Z566">
        <f t="shared" ca="1" si="214"/>
        <v>1.2225999999999999</v>
      </c>
      <c r="AA566">
        <f t="shared" ca="1" si="215"/>
        <v>273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f t="shared" ca="1" si="216"/>
        <v>3.1013000000000002</v>
      </c>
      <c r="AL566">
        <f t="shared" ca="1" si="221"/>
        <v>2.33</v>
      </c>
      <c r="AM566">
        <v>1</v>
      </c>
    </row>
    <row r="567" spans="1:39" x14ac:dyDescent="0.25">
      <c r="A567">
        <v>565</v>
      </c>
      <c r="B567" s="2">
        <v>0</v>
      </c>
      <c r="C567">
        <f t="shared" ca="1" si="207"/>
        <v>42</v>
      </c>
      <c r="D567">
        <v>1</v>
      </c>
      <c r="E567">
        <f t="shared" ca="1" si="217"/>
        <v>84</v>
      </c>
      <c r="F567">
        <v>0</v>
      </c>
      <c r="G567">
        <v>1</v>
      </c>
      <c r="H567">
        <v>1</v>
      </c>
      <c r="I567">
        <v>1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0</v>
      </c>
      <c r="Q567">
        <f t="shared" ca="1" si="208"/>
        <v>5.3178000000000001</v>
      </c>
      <c r="R567">
        <f t="shared" ca="1" si="209"/>
        <v>1.3692</v>
      </c>
      <c r="S567">
        <f t="shared" ca="1" si="210"/>
        <v>281.39999999999998</v>
      </c>
      <c r="T567">
        <f t="shared" ca="1" si="219"/>
        <v>12.026999999999999</v>
      </c>
      <c r="U567">
        <f t="shared" ca="1" si="220"/>
        <v>34.06</v>
      </c>
      <c r="V567">
        <f t="shared" ca="1" si="218"/>
        <v>8.6449999999999996</v>
      </c>
      <c r="W567">
        <f t="shared" ca="1" si="211"/>
        <v>0.23580000000000001</v>
      </c>
      <c r="X567">
        <f t="shared" ca="1" si="212"/>
        <v>0.51570000000000005</v>
      </c>
      <c r="Y567">
        <f t="shared" ca="1" si="213"/>
        <v>4.1083999999999996</v>
      </c>
      <c r="Z567">
        <f t="shared" ca="1" si="214"/>
        <v>2.3166000000000002</v>
      </c>
      <c r="AA567">
        <f t="shared" ca="1" si="215"/>
        <v>233</v>
      </c>
      <c r="AB567">
        <v>0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f t="shared" ca="1" si="216"/>
        <v>2.0638999999999998</v>
      </c>
      <c r="AL567">
        <f t="shared" ca="1" si="221"/>
        <v>2.4900000000000002</v>
      </c>
      <c r="AM567">
        <v>1</v>
      </c>
    </row>
    <row r="568" spans="1:39" x14ac:dyDescent="0.25">
      <c r="A568">
        <v>566</v>
      </c>
      <c r="B568" s="2">
        <v>0</v>
      </c>
      <c r="C568">
        <f t="shared" ca="1" si="207"/>
        <v>49</v>
      </c>
      <c r="D568">
        <v>1</v>
      </c>
      <c r="E568">
        <f t="shared" ca="1" si="217"/>
        <v>84</v>
      </c>
      <c r="F568">
        <v>0</v>
      </c>
      <c r="G568">
        <v>1</v>
      </c>
      <c r="H568">
        <v>1</v>
      </c>
      <c r="I568">
        <v>1</v>
      </c>
      <c r="J568">
        <v>0</v>
      </c>
      <c r="K568">
        <v>0</v>
      </c>
      <c r="L568">
        <v>1</v>
      </c>
      <c r="M568">
        <v>0</v>
      </c>
      <c r="N568">
        <v>0</v>
      </c>
      <c r="O568">
        <v>0</v>
      </c>
      <c r="P568">
        <v>0</v>
      </c>
      <c r="Q568">
        <f t="shared" ca="1" si="208"/>
        <v>4.9090999999999996</v>
      </c>
      <c r="R568">
        <f t="shared" ca="1" si="209"/>
        <v>1.9922</v>
      </c>
      <c r="S568">
        <f t="shared" ca="1" si="210"/>
        <v>225.1</v>
      </c>
      <c r="T568">
        <f t="shared" ca="1" si="219"/>
        <v>13.254</v>
      </c>
      <c r="U568">
        <f t="shared" ca="1" si="220"/>
        <v>38.03</v>
      </c>
      <c r="V568">
        <f t="shared" ca="1" si="218"/>
        <v>8.27</v>
      </c>
      <c r="W568">
        <f t="shared" ca="1" si="211"/>
        <v>0.24099999999999999</v>
      </c>
      <c r="X568">
        <f t="shared" ca="1" si="212"/>
        <v>0.53400000000000003</v>
      </c>
      <c r="Y568">
        <f t="shared" ca="1" si="213"/>
        <v>4.6877000000000004</v>
      </c>
      <c r="Z568">
        <f t="shared" ca="1" si="214"/>
        <v>1.6132</v>
      </c>
      <c r="AA568">
        <f t="shared" ca="1" si="215"/>
        <v>204</v>
      </c>
      <c r="AB568">
        <v>0</v>
      </c>
      <c r="AC568">
        <v>0</v>
      </c>
      <c r="AD568">
        <v>0</v>
      </c>
      <c r="AE568">
        <v>1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f t="shared" ca="1" si="216"/>
        <v>2.6147999999999998</v>
      </c>
      <c r="AL568">
        <f t="shared" ca="1" si="221"/>
        <v>2.4</v>
      </c>
      <c r="AM568">
        <v>1</v>
      </c>
    </row>
    <row r="569" spans="1:39" x14ac:dyDescent="0.25">
      <c r="A569">
        <v>567</v>
      </c>
      <c r="B569" s="2">
        <v>0</v>
      </c>
      <c r="C569">
        <f t="shared" ref="C569:C602" ca="1" si="222">RANDBETWEEN(40,55)</f>
        <v>52</v>
      </c>
      <c r="D569">
        <v>1</v>
      </c>
      <c r="E569">
        <f t="shared" ca="1" si="217"/>
        <v>77</v>
      </c>
      <c r="F569">
        <v>0</v>
      </c>
      <c r="G569">
        <v>1</v>
      </c>
      <c r="H569">
        <v>1</v>
      </c>
      <c r="I569">
        <v>1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f t="shared" ref="Q569:Q602" ca="1" si="223">RANDBETWEEN(40000,55000)/10000</f>
        <v>5.1544999999999996</v>
      </c>
      <c r="R569">
        <f t="shared" ref="R569:R602" ca="1" si="224">RANDBETWEEN(10000,21000)/10000</f>
        <v>1.5167999999999999</v>
      </c>
      <c r="S569">
        <f t="shared" ref="S569:S602" ca="1" si="225">RANDBETWEEN(2050, 3050)/10</f>
        <v>207.2</v>
      </c>
      <c r="T569">
        <f t="shared" ca="1" si="219"/>
        <v>15.625999999999999</v>
      </c>
      <c r="U569">
        <f t="shared" ca="1" si="220"/>
        <v>33.64</v>
      </c>
      <c r="V569">
        <f t="shared" ca="1" si="218"/>
        <v>8.1</v>
      </c>
      <c r="W569">
        <f t="shared" ref="W569:W602" ca="1" si="226">RANDBETWEEN(1050, 2550)/10000</f>
        <v>0.1615</v>
      </c>
      <c r="X569">
        <f t="shared" ref="X569:X602" ca="1" si="227">RANDBETWEEN(4050, 5550)/10000</f>
        <v>0.47939999999999999</v>
      </c>
      <c r="Y569">
        <f t="shared" ref="Y569:Y602" ca="1" si="228">RANDBETWEEN(40500, 55500)/10000</f>
        <v>4.8639999999999999</v>
      </c>
      <c r="Z569">
        <f t="shared" ref="Z569:Z602" ca="1" si="229">RANDBETWEEN(10500, 25500)/10000</f>
        <v>1.907</v>
      </c>
      <c r="AA569">
        <f t="shared" ref="AA569:AA602" ca="1" si="230">RANDBETWEEN(160,280)</f>
        <v>238</v>
      </c>
      <c r="AB569">
        <v>0</v>
      </c>
      <c r="AC569">
        <v>0</v>
      </c>
      <c r="AD569">
        <v>0</v>
      </c>
      <c r="AE569">
        <v>1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f t="shared" ref="AK569:AK602" ca="1" si="231">RANDBETWEEN(20500, 35500)/10000</f>
        <v>2.6802000000000001</v>
      </c>
      <c r="AL569">
        <f t="shared" ca="1" si="221"/>
        <v>2.0699999999999998</v>
      </c>
      <c r="AM569">
        <v>1</v>
      </c>
    </row>
    <row r="570" spans="1:39" x14ac:dyDescent="0.25">
      <c r="A570">
        <v>568</v>
      </c>
      <c r="B570" s="2">
        <v>0</v>
      </c>
      <c r="C570">
        <f t="shared" ca="1" si="222"/>
        <v>43</v>
      </c>
      <c r="D570">
        <v>1</v>
      </c>
      <c r="E570">
        <f t="shared" ca="1" si="217"/>
        <v>83</v>
      </c>
      <c r="F570">
        <v>0</v>
      </c>
      <c r="G570">
        <v>1</v>
      </c>
      <c r="H570">
        <v>1</v>
      </c>
      <c r="I570">
        <v>1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  <c r="Q570">
        <f t="shared" ca="1" si="223"/>
        <v>5.0012999999999996</v>
      </c>
      <c r="R570">
        <f t="shared" ca="1" si="224"/>
        <v>1.7746999999999999</v>
      </c>
      <c r="S570">
        <f t="shared" ca="1" si="225"/>
        <v>229.4</v>
      </c>
      <c r="T570">
        <f t="shared" ca="1" si="219"/>
        <v>15.172000000000001</v>
      </c>
      <c r="U570">
        <f t="shared" ca="1" si="220"/>
        <v>38.33</v>
      </c>
      <c r="V570">
        <f t="shared" ca="1" si="218"/>
        <v>8.3019999999999996</v>
      </c>
      <c r="W570">
        <f t="shared" ca="1" si="226"/>
        <v>0.2361</v>
      </c>
      <c r="X570">
        <f t="shared" ca="1" si="227"/>
        <v>0.4103</v>
      </c>
      <c r="Y570">
        <f t="shared" ca="1" si="228"/>
        <v>4.702</v>
      </c>
      <c r="Z570">
        <f t="shared" ca="1" si="229"/>
        <v>1.3841000000000001</v>
      </c>
      <c r="AA570">
        <f t="shared" ca="1" si="230"/>
        <v>163</v>
      </c>
      <c r="AB570">
        <v>0</v>
      </c>
      <c r="AC570">
        <v>0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f t="shared" ca="1" si="231"/>
        <v>3.3264</v>
      </c>
      <c r="AL570">
        <f t="shared" ca="1" si="221"/>
        <v>2.8</v>
      </c>
      <c r="AM570">
        <v>1</v>
      </c>
    </row>
    <row r="571" spans="1:39" x14ac:dyDescent="0.25">
      <c r="A571">
        <v>569</v>
      </c>
      <c r="B571" s="2">
        <v>0</v>
      </c>
      <c r="C571">
        <f t="shared" ca="1" si="222"/>
        <v>53</v>
      </c>
      <c r="D571">
        <v>1</v>
      </c>
      <c r="E571">
        <f t="shared" ca="1" si="217"/>
        <v>70</v>
      </c>
      <c r="F571">
        <v>0</v>
      </c>
      <c r="G571">
        <v>1</v>
      </c>
      <c r="H571">
        <v>1</v>
      </c>
      <c r="I571">
        <v>1</v>
      </c>
      <c r="J571">
        <v>0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f t="shared" ca="1" si="223"/>
        <v>4.7050999999999998</v>
      </c>
      <c r="R571">
        <f t="shared" ca="1" si="224"/>
        <v>2.0617000000000001</v>
      </c>
      <c r="S571">
        <f t="shared" ca="1" si="225"/>
        <v>280.7</v>
      </c>
      <c r="T571">
        <f t="shared" ca="1" si="219"/>
        <v>14.364000000000001</v>
      </c>
      <c r="U571">
        <f t="shared" ca="1" si="220"/>
        <v>34.5</v>
      </c>
      <c r="V571">
        <f t="shared" ca="1" si="218"/>
        <v>8.3770000000000007</v>
      </c>
      <c r="W571">
        <f t="shared" ca="1" si="226"/>
        <v>0.16520000000000001</v>
      </c>
      <c r="X571">
        <f t="shared" ca="1" si="227"/>
        <v>0.51900000000000002</v>
      </c>
      <c r="Y571">
        <f t="shared" ca="1" si="228"/>
        <v>5.4909999999999997</v>
      </c>
      <c r="Z571">
        <f t="shared" ca="1" si="229"/>
        <v>1.9305000000000001</v>
      </c>
      <c r="AA571">
        <f t="shared" ca="1" si="230"/>
        <v>160</v>
      </c>
      <c r="AB571">
        <v>0</v>
      </c>
      <c r="AC571">
        <v>0</v>
      </c>
      <c r="AD571">
        <v>0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f t="shared" ca="1" si="231"/>
        <v>2.9948000000000001</v>
      </c>
      <c r="AL571">
        <f t="shared" ca="1" si="221"/>
        <v>2.02</v>
      </c>
      <c r="AM571">
        <v>1</v>
      </c>
    </row>
    <row r="572" spans="1:39" x14ac:dyDescent="0.25">
      <c r="A572">
        <v>570</v>
      </c>
      <c r="B572" s="2">
        <v>0</v>
      </c>
      <c r="C572">
        <f t="shared" ca="1" si="222"/>
        <v>53</v>
      </c>
      <c r="D572">
        <v>1</v>
      </c>
      <c r="E572">
        <f t="shared" ref="E572:E629" ca="1" si="232">RANDBETWEEN(70, 90)</f>
        <v>81</v>
      </c>
      <c r="F572">
        <v>0</v>
      </c>
      <c r="G572">
        <v>1</v>
      </c>
      <c r="H572">
        <v>1</v>
      </c>
      <c r="I572">
        <v>1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0</v>
      </c>
      <c r="Q572">
        <f t="shared" ca="1" si="223"/>
        <v>5.0205000000000002</v>
      </c>
      <c r="R572">
        <f t="shared" ca="1" si="224"/>
        <v>1.0956999999999999</v>
      </c>
      <c r="S572">
        <f t="shared" ca="1" si="225"/>
        <v>297</v>
      </c>
      <c r="T572">
        <f t="shared" ca="1" si="219"/>
        <v>13.356</v>
      </c>
      <c r="U572">
        <f t="shared" ca="1" si="220"/>
        <v>37.64</v>
      </c>
      <c r="V572">
        <f t="shared" ca="1" si="218"/>
        <v>8.7710000000000008</v>
      </c>
      <c r="W572">
        <f t="shared" ca="1" si="226"/>
        <v>0.14080000000000001</v>
      </c>
      <c r="X572">
        <f t="shared" ca="1" si="227"/>
        <v>0.43780000000000002</v>
      </c>
      <c r="Y572">
        <f t="shared" ca="1" si="228"/>
        <v>5.3897000000000004</v>
      </c>
      <c r="Z572">
        <f t="shared" ca="1" si="229"/>
        <v>1.2011000000000001</v>
      </c>
      <c r="AA572">
        <f t="shared" ca="1" si="230"/>
        <v>267</v>
      </c>
      <c r="AB572">
        <v>0</v>
      </c>
      <c r="AC572">
        <v>0</v>
      </c>
      <c r="AD572">
        <v>0</v>
      </c>
      <c r="AE572">
        <v>1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f t="shared" ca="1" si="231"/>
        <v>3.0928</v>
      </c>
      <c r="AL572">
        <f t="shared" ca="1" si="221"/>
        <v>2.91</v>
      </c>
      <c r="AM572">
        <v>1</v>
      </c>
    </row>
    <row r="573" spans="1:39" x14ac:dyDescent="0.25">
      <c r="A573">
        <v>571</v>
      </c>
      <c r="B573" s="2">
        <v>0</v>
      </c>
      <c r="C573">
        <f t="shared" ca="1" si="222"/>
        <v>50</v>
      </c>
      <c r="D573">
        <v>1</v>
      </c>
      <c r="E573">
        <f t="shared" ca="1" si="232"/>
        <v>75</v>
      </c>
      <c r="F573">
        <v>0</v>
      </c>
      <c r="G573">
        <v>1</v>
      </c>
      <c r="H573">
        <v>1</v>
      </c>
      <c r="I573">
        <v>1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f t="shared" ca="1" si="223"/>
        <v>5.2899000000000003</v>
      </c>
      <c r="R573">
        <f t="shared" ca="1" si="224"/>
        <v>1.3903000000000001</v>
      </c>
      <c r="S573">
        <f t="shared" ca="1" si="225"/>
        <v>234.8</v>
      </c>
      <c r="T573">
        <f t="shared" ca="1" si="219"/>
        <v>10.326000000000001</v>
      </c>
      <c r="U573">
        <f t="shared" ca="1" si="220"/>
        <v>33.78</v>
      </c>
      <c r="V573">
        <f t="shared" ca="1" si="218"/>
        <v>8.4809999999999999</v>
      </c>
      <c r="W573">
        <f t="shared" ca="1" si="226"/>
        <v>0.1381</v>
      </c>
      <c r="X573">
        <f t="shared" ca="1" si="227"/>
        <v>0.52739999999999998</v>
      </c>
      <c r="Y573">
        <f t="shared" ca="1" si="228"/>
        <v>4.8682999999999996</v>
      </c>
      <c r="Z573">
        <f t="shared" ca="1" si="229"/>
        <v>1.2577</v>
      </c>
      <c r="AA573">
        <f t="shared" ca="1" si="230"/>
        <v>205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f t="shared" ca="1" si="231"/>
        <v>3.33</v>
      </c>
      <c r="AL573">
        <f t="shared" ca="1" si="221"/>
        <v>3.45</v>
      </c>
      <c r="AM573">
        <v>1</v>
      </c>
    </row>
    <row r="574" spans="1:39" x14ac:dyDescent="0.25">
      <c r="A574">
        <v>572</v>
      </c>
      <c r="B574" s="2">
        <v>0</v>
      </c>
      <c r="C574">
        <f t="shared" ca="1" si="222"/>
        <v>42</v>
      </c>
      <c r="D574">
        <v>1</v>
      </c>
      <c r="E574">
        <f t="shared" ca="1" si="232"/>
        <v>85</v>
      </c>
      <c r="F574">
        <v>0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f t="shared" ca="1" si="223"/>
        <v>4.9808000000000003</v>
      </c>
      <c r="R574">
        <f t="shared" ca="1" si="224"/>
        <v>1.3219000000000001</v>
      </c>
      <c r="S574">
        <f t="shared" ca="1" si="225"/>
        <v>299.5</v>
      </c>
      <c r="T574">
        <f t="shared" ca="1" si="219"/>
        <v>13.17</v>
      </c>
      <c r="U574">
        <f t="shared" ca="1" si="220"/>
        <v>38.11</v>
      </c>
      <c r="V574">
        <f t="shared" ca="1" si="218"/>
        <v>8.64</v>
      </c>
      <c r="W574">
        <f t="shared" ca="1" si="226"/>
        <v>0.22109999999999999</v>
      </c>
      <c r="X574">
        <f t="shared" ca="1" si="227"/>
        <v>0.53259999999999996</v>
      </c>
      <c r="Y574">
        <f t="shared" ca="1" si="228"/>
        <v>4.2981999999999996</v>
      </c>
      <c r="Z574">
        <f t="shared" ca="1" si="229"/>
        <v>1.3660000000000001</v>
      </c>
      <c r="AA574">
        <f t="shared" ca="1" si="230"/>
        <v>163</v>
      </c>
      <c r="AB574">
        <v>0</v>
      </c>
      <c r="AC574">
        <v>0</v>
      </c>
      <c r="AD574">
        <v>0</v>
      </c>
      <c r="AE574">
        <v>1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f t="shared" ca="1" si="231"/>
        <v>2.8931</v>
      </c>
      <c r="AL574">
        <f t="shared" ca="1" si="221"/>
        <v>2.23</v>
      </c>
      <c r="AM574">
        <v>1</v>
      </c>
    </row>
    <row r="575" spans="1:39" x14ac:dyDescent="0.25">
      <c r="A575">
        <v>573</v>
      </c>
      <c r="B575" s="2">
        <v>0</v>
      </c>
      <c r="C575">
        <f t="shared" ca="1" si="222"/>
        <v>49</v>
      </c>
      <c r="D575">
        <v>1</v>
      </c>
      <c r="E575">
        <f t="shared" ca="1" si="232"/>
        <v>71</v>
      </c>
      <c r="F575">
        <v>0</v>
      </c>
      <c r="G575">
        <v>1</v>
      </c>
      <c r="H575">
        <v>1</v>
      </c>
      <c r="I575">
        <v>1</v>
      </c>
      <c r="J575">
        <v>0</v>
      </c>
      <c r="K575">
        <v>0</v>
      </c>
      <c r="L575">
        <v>1</v>
      </c>
      <c r="M575">
        <v>0</v>
      </c>
      <c r="N575">
        <v>0</v>
      </c>
      <c r="O575">
        <v>0</v>
      </c>
      <c r="P575">
        <v>0</v>
      </c>
      <c r="Q575">
        <f t="shared" ca="1" si="223"/>
        <v>4.8879000000000001</v>
      </c>
      <c r="R575">
        <f t="shared" ca="1" si="224"/>
        <v>1.3181</v>
      </c>
      <c r="S575">
        <f t="shared" ca="1" si="225"/>
        <v>208.7</v>
      </c>
      <c r="T575">
        <f t="shared" ca="1" si="219"/>
        <v>14.19</v>
      </c>
      <c r="U575">
        <f t="shared" ca="1" si="220"/>
        <v>37.630000000000003</v>
      </c>
      <c r="V575">
        <f t="shared" ca="1" si="218"/>
        <v>8.6129999999999995</v>
      </c>
      <c r="W575">
        <f t="shared" ca="1" si="226"/>
        <v>0.16839999999999999</v>
      </c>
      <c r="X575">
        <f t="shared" ca="1" si="227"/>
        <v>0.53110000000000002</v>
      </c>
      <c r="Y575">
        <f t="shared" ca="1" si="228"/>
        <v>4.2267000000000001</v>
      </c>
      <c r="Z575">
        <f t="shared" ca="1" si="229"/>
        <v>2.0632999999999999</v>
      </c>
      <c r="AA575">
        <f t="shared" ca="1" si="230"/>
        <v>231</v>
      </c>
      <c r="AB575">
        <v>0</v>
      </c>
      <c r="AC575">
        <v>0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f t="shared" ca="1" si="231"/>
        <v>3.2841999999999998</v>
      </c>
      <c r="AL575">
        <f t="shared" ca="1" si="221"/>
        <v>2.57</v>
      </c>
      <c r="AM575">
        <v>1</v>
      </c>
    </row>
    <row r="576" spans="1:39" x14ac:dyDescent="0.25">
      <c r="A576">
        <v>574</v>
      </c>
      <c r="B576" s="2">
        <v>0</v>
      </c>
      <c r="C576">
        <f t="shared" ca="1" si="222"/>
        <v>48</v>
      </c>
      <c r="D576">
        <v>1</v>
      </c>
      <c r="E576">
        <f t="shared" ca="1" si="232"/>
        <v>88</v>
      </c>
      <c r="F576">
        <v>0</v>
      </c>
      <c r="G576">
        <v>1</v>
      </c>
      <c r="H576">
        <v>1</v>
      </c>
      <c r="I576">
        <v>1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f t="shared" ca="1" si="223"/>
        <v>4.5186000000000002</v>
      </c>
      <c r="R576">
        <f t="shared" ca="1" si="224"/>
        <v>2.0771999999999999</v>
      </c>
      <c r="S576">
        <f t="shared" ca="1" si="225"/>
        <v>278.10000000000002</v>
      </c>
      <c r="T576">
        <f t="shared" ca="1" si="219"/>
        <v>12.346</v>
      </c>
      <c r="U576">
        <f t="shared" ca="1" si="220"/>
        <v>38.53</v>
      </c>
      <c r="V576">
        <f t="shared" ca="1" si="218"/>
        <v>8.7050000000000001</v>
      </c>
      <c r="W576">
        <f t="shared" ca="1" si="226"/>
        <v>0.2228</v>
      </c>
      <c r="X576">
        <f t="shared" ca="1" si="227"/>
        <v>0.40760000000000002</v>
      </c>
      <c r="Y576">
        <f t="shared" ca="1" si="228"/>
        <v>5.1086999999999998</v>
      </c>
      <c r="Z576">
        <f t="shared" ca="1" si="229"/>
        <v>1.1636</v>
      </c>
      <c r="AA576">
        <f t="shared" ca="1" si="230"/>
        <v>250</v>
      </c>
      <c r="AB576">
        <v>0</v>
      </c>
      <c r="AC576">
        <v>0</v>
      </c>
      <c r="AD576">
        <v>0</v>
      </c>
      <c r="AE576">
        <v>1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f t="shared" ca="1" si="231"/>
        <v>3.0360999999999998</v>
      </c>
      <c r="AL576">
        <f t="shared" ca="1" si="221"/>
        <v>3.25</v>
      </c>
      <c r="AM576">
        <v>1</v>
      </c>
    </row>
    <row r="577" spans="1:39" x14ac:dyDescent="0.25">
      <c r="A577">
        <v>575</v>
      </c>
      <c r="B577" s="2">
        <v>0</v>
      </c>
      <c r="C577">
        <f t="shared" ca="1" si="222"/>
        <v>42</v>
      </c>
      <c r="D577">
        <v>1</v>
      </c>
      <c r="E577">
        <f t="shared" ca="1" si="232"/>
        <v>80</v>
      </c>
      <c r="F577">
        <v>0</v>
      </c>
      <c r="G577">
        <v>1</v>
      </c>
      <c r="H577">
        <v>1</v>
      </c>
      <c r="I577">
        <v>1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f t="shared" ca="1" si="223"/>
        <v>4.3731999999999998</v>
      </c>
      <c r="R577">
        <f t="shared" ca="1" si="224"/>
        <v>1.3911</v>
      </c>
      <c r="S577">
        <f t="shared" ca="1" si="225"/>
        <v>214.4</v>
      </c>
      <c r="T577">
        <f t="shared" ca="1" si="219"/>
        <v>13.568</v>
      </c>
      <c r="U577">
        <f t="shared" ca="1" si="220"/>
        <v>38.18</v>
      </c>
      <c r="V577">
        <f t="shared" ca="1" si="218"/>
        <v>8.1539999999999999</v>
      </c>
      <c r="W577">
        <f t="shared" ca="1" si="226"/>
        <v>0.18</v>
      </c>
      <c r="X577">
        <f t="shared" ca="1" si="227"/>
        <v>0.51490000000000002</v>
      </c>
      <c r="Y577">
        <f t="shared" ca="1" si="228"/>
        <v>4.2485999999999997</v>
      </c>
      <c r="Z577">
        <f t="shared" ca="1" si="229"/>
        <v>1.4034</v>
      </c>
      <c r="AA577">
        <f t="shared" ca="1" si="230"/>
        <v>273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f t="shared" ca="1" si="231"/>
        <v>3.5078999999999998</v>
      </c>
      <c r="AL577">
        <f t="shared" ca="1" si="221"/>
        <v>2.16</v>
      </c>
      <c r="AM577">
        <v>1</v>
      </c>
    </row>
    <row r="578" spans="1:39" x14ac:dyDescent="0.25">
      <c r="A578">
        <v>576</v>
      </c>
      <c r="B578" s="2">
        <v>0</v>
      </c>
      <c r="C578">
        <f t="shared" ca="1" si="222"/>
        <v>46</v>
      </c>
      <c r="D578">
        <v>1</v>
      </c>
      <c r="E578">
        <f t="shared" ca="1" si="232"/>
        <v>77</v>
      </c>
      <c r="F578">
        <v>0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0</v>
      </c>
      <c r="Q578">
        <f t="shared" ca="1" si="223"/>
        <v>5.2122000000000002</v>
      </c>
      <c r="R578">
        <f t="shared" ca="1" si="224"/>
        <v>1.2927999999999999</v>
      </c>
      <c r="S578">
        <f t="shared" ca="1" si="225"/>
        <v>282</v>
      </c>
      <c r="T578">
        <f t="shared" ca="1" si="219"/>
        <v>12.680999999999999</v>
      </c>
      <c r="U578">
        <f t="shared" ca="1" si="220"/>
        <v>32.79</v>
      </c>
      <c r="V578">
        <f t="shared" ca="1" si="218"/>
        <v>8.8829999999999991</v>
      </c>
      <c r="W578">
        <f t="shared" ca="1" si="226"/>
        <v>0.18029999999999999</v>
      </c>
      <c r="X578">
        <f t="shared" ca="1" si="227"/>
        <v>0.44400000000000001</v>
      </c>
      <c r="Y578">
        <f t="shared" ca="1" si="228"/>
        <v>4.5403000000000002</v>
      </c>
      <c r="Z578">
        <f t="shared" ca="1" si="229"/>
        <v>2.5158999999999998</v>
      </c>
      <c r="AA578">
        <f t="shared" ca="1" si="230"/>
        <v>264</v>
      </c>
      <c r="AB578">
        <v>0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f t="shared" ca="1" si="231"/>
        <v>2.27</v>
      </c>
      <c r="AL578">
        <f t="shared" ca="1" si="221"/>
        <v>2.73</v>
      </c>
      <c r="AM578">
        <v>1</v>
      </c>
    </row>
    <row r="579" spans="1:39" x14ac:dyDescent="0.25">
      <c r="A579">
        <v>577</v>
      </c>
      <c r="B579" s="2">
        <v>0</v>
      </c>
      <c r="C579">
        <f t="shared" ca="1" si="222"/>
        <v>50</v>
      </c>
      <c r="D579">
        <v>1</v>
      </c>
      <c r="E579">
        <f t="shared" ca="1" si="232"/>
        <v>79</v>
      </c>
      <c r="F579">
        <v>0</v>
      </c>
      <c r="G579">
        <v>1</v>
      </c>
      <c r="H579">
        <v>1</v>
      </c>
      <c r="I579">
        <v>1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f t="shared" ca="1" si="223"/>
        <v>4.9497999999999998</v>
      </c>
      <c r="R579">
        <f t="shared" ca="1" si="224"/>
        <v>1.109</v>
      </c>
      <c r="S579">
        <f t="shared" ca="1" si="225"/>
        <v>219.2</v>
      </c>
      <c r="T579">
        <f t="shared" ca="1" si="219"/>
        <v>10.462</v>
      </c>
      <c r="U579">
        <f t="shared" ca="1" si="220"/>
        <v>37.01</v>
      </c>
      <c r="V579">
        <f t="shared" ca="1" si="218"/>
        <v>8.4510000000000005</v>
      </c>
      <c r="W579">
        <f t="shared" ca="1" si="226"/>
        <v>0.2006</v>
      </c>
      <c r="X579">
        <f t="shared" ca="1" si="227"/>
        <v>0.53659999999999997</v>
      </c>
      <c r="Y579">
        <f t="shared" ca="1" si="228"/>
        <v>4.8226000000000004</v>
      </c>
      <c r="Z579">
        <f t="shared" ca="1" si="229"/>
        <v>2.4923999999999999</v>
      </c>
      <c r="AA579">
        <f t="shared" ca="1" si="230"/>
        <v>262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f t="shared" ca="1" si="231"/>
        <v>3.2406999999999999</v>
      </c>
      <c r="AL579">
        <f t="shared" ca="1" si="221"/>
        <v>2.34</v>
      </c>
      <c r="AM579">
        <v>1</v>
      </c>
    </row>
    <row r="580" spans="1:39" x14ac:dyDescent="0.25">
      <c r="A580">
        <v>578</v>
      </c>
      <c r="B580" s="2">
        <v>0</v>
      </c>
      <c r="C580">
        <f t="shared" ca="1" si="222"/>
        <v>52</v>
      </c>
      <c r="D580">
        <v>1</v>
      </c>
      <c r="E580">
        <f t="shared" ca="1" si="232"/>
        <v>71</v>
      </c>
      <c r="F580">
        <v>0</v>
      </c>
      <c r="G580">
        <v>1</v>
      </c>
      <c r="H580">
        <v>1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  <c r="Q580">
        <f t="shared" ca="1" si="223"/>
        <v>4.6928999999999998</v>
      </c>
      <c r="R580">
        <f t="shared" ca="1" si="224"/>
        <v>1.7742</v>
      </c>
      <c r="S580">
        <f t="shared" ca="1" si="225"/>
        <v>225.4</v>
      </c>
      <c r="T580">
        <f t="shared" ca="1" si="219"/>
        <v>12.651</v>
      </c>
      <c r="U580">
        <f t="shared" ca="1" si="220"/>
        <v>34.340000000000003</v>
      </c>
      <c r="V580">
        <f t="shared" ca="1" si="218"/>
        <v>8.891</v>
      </c>
      <c r="W580">
        <f t="shared" ca="1" si="226"/>
        <v>0.11940000000000001</v>
      </c>
      <c r="X580">
        <f t="shared" ca="1" si="227"/>
        <v>0.50380000000000003</v>
      </c>
      <c r="Y580">
        <f t="shared" ca="1" si="228"/>
        <v>5.1386000000000003</v>
      </c>
      <c r="Z580">
        <f t="shared" ca="1" si="229"/>
        <v>1.4011</v>
      </c>
      <c r="AA580">
        <f t="shared" ca="1" si="230"/>
        <v>194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f t="shared" ca="1" si="231"/>
        <v>3.0781000000000001</v>
      </c>
      <c r="AL580">
        <f t="shared" ca="1" si="221"/>
        <v>2.27</v>
      </c>
      <c r="AM580">
        <v>1</v>
      </c>
    </row>
    <row r="581" spans="1:39" x14ac:dyDescent="0.25">
      <c r="A581">
        <v>579</v>
      </c>
      <c r="B581" s="2">
        <v>0</v>
      </c>
      <c r="C581">
        <f t="shared" ca="1" si="222"/>
        <v>42</v>
      </c>
      <c r="D581">
        <v>1</v>
      </c>
      <c r="E581">
        <f t="shared" ca="1" si="232"/>
        <v>78</v>
      </c>
      <c r="F581">
        <v>0</v>
      </c>
      <c r="G581">
        <v>1</v>
      </c>
      <c r="H581">
        <v>1</v>
      </c>
      <c r="I581">
        <v>1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>
        <f t="shared" ca="1" si="223"/>
        <v>4.8080999999999996</v>
      </c>
      <c r="R581">
        <f t="shared" ca="1" si="224"/>
        <v>1.234</v>
      </c>
      <c r="S581">
        <f t="shared" ca="1" si="225"/>
        <v>244.7</v>
      </c>
      <c r="T581">
        <f t="shared" ca="1" si="219"/>
        <v>12.705</v>
      </c>
      <c r="U581">
        <f t="shared" ca="1" si="220"/>
        <v>35.07</v>
      </c>
      <c r="V581">
        <f t="shared" ref="V581:V614" ca="1" si="233">RANDBETWEEN(8000,9000)/1000</f>
        <v>8.9060000000000006</v>
      </c>
      <c r="W581">
        <f t="shared" ca="1" si="226"/>
        <v>0.18090000000000001</v>
      </c>
      <c r="X581">
        <f t="shared" ca="1" si="227"/>
        <v>0.52070000000000005</v>
      </c>
      <c r="Y581">
        <f t="shared" ca="1" si="228"/>
        <v>4.4920999999999998</v>
      </c>
      <c r="Z581">
        <f t="shared" ca="1" si="229"/>
        <v>1.7038</v>
      </c>
      <c r="AA581">
        <f t="shared" ca="1" si="230"/>
        <v>197</v>
      </c>
      <c r="AB581">
        <v>0</v>
      </c>
      <c r="AC581">
        <v>0</v>
      </c>
      <c r="AD581">
        <v>0</v>
      </c>
      <c r="AE581">
        <v>1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f t="shared" ca="1" si="231"/>
        <v>2.7</v>
      </c>
      <c r="AL581">
        <f t="shared" ca="1" si="221"/>
        <v>2.0099999999999998</v>
      </c>
      <c r="AM581">
        <v>1</v>
      </c>
    </row>
    <row r="582" spans="1:39" x14ac:dyDescent="0.25">
      <c r="A582">
        <v>580</v>
      </c>
      <c r="B582" s="2">
        <v>0</v>
      </c>
      <c r="C582">
        <f t="shared" ca="1" si="222"/>
        <v>44</v>
      </c>
      <c r="D582">
        <v>1</v>
      </c>
      <c r="E582">
        <f t="shared" ca="1" si="232"/>
        <v>82</v>
      </c>
      <c r="F582">
        <v>0</v>
      </c>
      <c r="G582">
        <v>1</v>
      </c>
      <c r="H582">
        <v>1</v>
      </c>
      <c r="I582">
        <v>1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f t="shared" ca="1" si="223"/>
        <v>4.4513999999999996</v>
      </c>
      <c r="R582">
        <f t="shared" ca="1" si="224"/>
        <v>1.5982000000000001</v>
      </c>
      <c r="S582">
        <f t="shared" ca="1" si="225"/>
        <v>304.8</v>
      </c>
      <c r="T582">
        <f t="shared" ca="1" si="219"/>
        <v>15.475</v>
      </c>
      <c r="U582">
        <f t="shared" ca="1" si="220"/>
        <v>34.53</v>
      </c>
      <c r="V582">
        <f t="shared" ca="1" si="233"/>
        <v>8.9809999999999999</v>
      </c>
      <c r="W582">
        <f t="shared" ca="1" si="226"/>
        <v>0.20630000000000001</v>
      </c>
      <c r="X582">
        <f t="shared" ca="1" si="227"/>
        <v>0.41149999999999998</v>
      </c>
      <c r="Y582">
        <f t="shared" ca="1" si="228"/>
        <v>4.5008999999999997</v>
      </c>
      <c r="Z582">
        <f t="shared" ca="1" si="229"/>
        <v>1.456</v>
      </c>
      <c r="AA582">
        <f t="shared" ca="1" si="230"/>
        <v>200</v>
      </c>
      <c r="AB582">
        <v>0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f t="shared" ca="1" si="231"/>
        <v>3.4066000000000001</v>
      </c>
      <c r="AL582">
        <f t="shared" ca="1" si="221"/>
        <v>3.14</v>
      </c>
      <c r="AM582">
        <v>1</v>
      </c>
    </row>
    <row r="583" spans="1:39" x14ac:dyDescent="0.25">
      <c r="A583">
        <v>581</v>
      </c>
      <c r="B583" s="2">
        <v>0</v>
      </c>
      <c r="C583">
        <f t="shared" ca="1" si="222"/>
        <v>48</v>
      </c>
      <c r="D583">
        <v>1</v>
      </c>
      <c r="E583">
        <f t="shared" ca="1" si="232"/>
        <v>80</v>
      </c>
      <c r="F583">
        <v>0</v>
      </c>
      <c r="G583">
        <v>1</v>
      </c>
      <c r="H583">
        <v>1</v>
      </c>
      <c r="I583">
        <v>1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f t="shared" ca="1" si="223"/>
        <v>5.2601000000000004</v>
      </c>
      <c r="R583">
        <f t="shared" ca="1" si="224"/>
        <v>1.7350000000000001</v>
      </c>
      <c r="S583">
        <f t="shared" ca="1" si="225"/>
        <v>252.7</v>
      </c>
      <c r="T583">
        <f t="shared" ca="1" si="219"/>
        <v>13.583</v>
      </c>
      <c r="U583">
        <f t="shared" ca="1" si="220"/>
        <v>37.11</v>
      </c>
      <c r="V583">
        <f t="shared" ca="1" si="233"/>
        <v>8.2189999999999994</v>
      </c>
      <c r="W583">
        <f t="shared" ca="1" si="226"/>
        <v>0.20250000000000001</v>
      </c>
      <c r="X583">
        <f t="shared" ca="1" si="227"/>
        <v>0.45660000000000001</v>
      </c>
      <c r="Y583">
        <f t="shared" ca="1" si="228"/>
        <v>4.5557999999999996</v>
      </c>
      <c r="Z583">
        <f t="shared" ca="1" si="229"/>
        <v>2.2004999999999999</v>
      </c>
      <c r="AA583">
        <f t="shared" ca="1" si="230"/>
        <v>255</v>
      </c>
      <c r="AB583">
        <v>0</v>
      </c>
      <c r="AC583">
        <v>0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f t="shared" ca="1" si="231"/>
        <v>3.1141999999999999</v>
      </c>
      <c r="AL583">
        <f t="shared" ca="1" si="221"/>
        <v>2.6</v>
      </c>
      <c r="AM583">
        <v>1</v>
      </c>
    </row>
    <row r="584" spans="1:39" x14ac:dyDescent="0.25">
      <c r="A584">
        <v>582</v>
      </c>
      <c r="B584" s="2">
        <v>0</v>
      </c>
      <c r="C584">
        <f t="shared" ca="1" si="222"/>
        <v>52</v>
      </c>
      <c r="D584">
        <v>1</v>
      </c>
      <c r="E584">
        <f t="shared" ca="1" si="232"/>
        <v>71</v>
      </c>
      <c r="F584">
        <v>0</v>
      </c>
      <c r="G584">
        <v>1</v>
      </c>
      <c r="H584">
        <v>1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f t="shared" ca="1" si="223"/>
        <v>5.2035</v>
      </c>
      <c r="R584">
        <f t="shared" ca="1" si="224"/>
        <v>1.1043000000000001</v>
      </c>
      <c r="S584">
        <f t="shared" ca="1" si="225"/>
        <v>219.7</v>
      </c>
      <c r="T584">
        <f t="shared" ca="1" si="219"/>
        <v>15.983000000000001</v>
      </c>
      <c r="U584">
        <f t="shared" ca="1" si="220"/>
        <v>32.21</v>
      </c>
      <c r="V584">
        <f t="shared" ca="1" si="233"/>
        <v>8.3309999999999995</v>
      </c>
      <c r="W584">
        <f t="shared" ca="1" si="226"/>
        <v>0.11600000000000001</v>
      </c>
      <c r="X584">
        <f t="shared" ca="1" si="227"/>
        <v>0.51400000000000001</v>
      </c>
      <c r="Y584">
        <f t="shared" ca="1" si="228"/>
        <v>4.2000999999999999</v>
      </c>
      <c r="Z584">
        <f t="shared" ca="1" si="229"/>
        <v>2.5034999999999998</v>
      </c>
      <c r="AA584">
        <f t="shared" ca="1" si="230"/>
        <v>260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f t="shared" ca="1" si="231"/>
        <v>2.8885000000000001</v>
      </c>
      <c r="AL584">
        <f t="shared" ca="1" si="221"/>
        <v>2.5499999999999998</v>
      </c>
      <c r="AM584">
        <v>1</v>
      </c>
    </row>
    <row r="585" spans="1:39" x14ac:dyDescent="0.25">
      <c r="A585">
        <v>583</v>
      </c>
      <c r="B585" s="2">
        <v>0</v>
      </c>
      <c r="C585">
        <f t="shared" ca="1" si="222"/>
        <v>48</v>
      </c>
      <c r="D585">
        <v>1</v>
      </c>
      <c r="E585">
        <f t="shared" ca="1" si="232"/>
        <v>78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f t="shared" ca="1" si="223"/>
        <v>4.4127000000000001</v>
      </c>
      <c r="R585">
        <f t="shared" ca="1" si="224"/>
        <v>1.8419000000000001</v>
      </c>
      <c r="S585">
        <f t="shared" ca="1" si="225"/>
        <v>256.8</v>
      </c>
      <c r="T585">
        <f t="shared" ca="1" si="219"/>
        <v>13.896000000000001</v>
      </c>
      <c r="U585">
        <f t="shared" ca="1" si="220"/>
        <v>38.72</v>
      </c>
      <c r="V585">
        <f t="shared" ca="1" si="233"/>
        <v>8.5470000000000006</v>
      </c>
      <c r="W585">
        <f t="shared" ca="1" si="226"/>
        <v>0.22670000000000001</v>
      </c>
      <c r="X585">
        <f t="shared" ca="1" si="227"/>
        <v>0.51880000000000004</v>
      </c>
      <c r="Y585">
        <f t="shared" ca="1" si="228"/>
        <v>5.1355000000000004</v>
      </c>
      <c r="Z585">
        <f t="shared" ca="1" si="229"/>
        <v>1.1814</v>
      </c>
      <c r="AA585">
        <f t="shared" ca="1" si="230"/>
        <v>190</v>
      </c>
      <c r="AB585">
        <v>0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f t="shared" ca="1" si="231"/>
        <v>2.6021000000000001</v>
      </c>
      <c r="AL585">
        <f t="shared" ca="1" si="221"/>
        <v>3.37</v>
      </c>
      <c r="AM585">
        <v>1</v>
      </c>
    </row>
    <row r="586" spans="1:39" x14ac:dyDescent="0.25">
      <c r="A586">
        <v>584</v>
      </c>
      <c r="B586" s="2">
        <v>0</v>
      </c>
      <c r="C586">
        <f t="shared" ca="1" si="222"/>
        <v>43</v>
      </c>
      <c r="D586">
        <v>1</v>
      </c>
      <c r="E586">
        <f t="shared" ca="1" si="232"/>
        <v>89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f t="shared" ca="1" si="223"/>
        <v>4.5978000000000003</v>
      </c>
      <c r="R586">
        <f t="shared" ca="1" si="224"/>
        <v>1.8828</v>
      </c>
      <c r="S586">
        <f t="shared" ca="1" si="225"/>
        <v>230.9</v>
      </c>
      <c r="T586">
        <f t="shared" ca="1" si="219"/>
        <v>13.099</v>
      </c>
      <c r="U586">
        <f t="shared" ca="1" si="220"/>
        <v>33.11</v>
      </c>
      <c r="V586">
        <f t="shared" ca="1" si="233"/>
        <v>8.0540000000000003</v>
      </c>
      <c r="W586">
        <f t="shared" ca="1" si="226"/>
        <v>0.12659999999999999</v>
      </c>
      <c r="X586">
        <f t="shared" ca="1" si="227"/>
        <v>0.50260000000000005</v>
      </c>
      <c r="Y586">
        <f t="shared" ca="1" si="228"/>
        <v>4.9385000000000003</v>
      </c>
      <c r="Z586">
        <f t="shared" ca="1" si="229"/>
        <v>1.0623</v>
      </c>
      <c r="AA586">
        <f t="shared" ca="1" si="230"/>
        <v>259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f t="shared" ca="1" si="231"/>
        <v>2.7069999999999999</v>
      </c>
      <c r="AL586">
        <f t="shared" ca="1" si="221"/>
        <v>2.57</v>
      </c>
      <c r="AM586">
        <v>1</v>
      </c>
    </row>
    <row r="587" spans="1:39" x14ac:dyDescent="0.25">
      <c r="A587">
        <v>585</v>
      </c>
      <c r="B587" s="2">
        <v>0</v>
      </c>
      <c r="C587">
        <f t="shared" ca="1" si="222"/>
        <v>46</v>
      </c>
      <c r="D587">
        <v>1</v>
      </c>
      <c r="E587">
        <f t="shared" ca="1" si="232"/>
        <v>78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f t="shared" ca="1" si="223"/>
        <v>5.3152999999999997</v>
      </c>
      <c r="R587">
        <f t="shared" ca="1" si="224"/>
        <v>1.0007999999999999</v>
      </c>
      <c r="S587">
        <f t="shared" ca="1" si="225"/>
        <v>259.60000000000002</v>
      </c>
      <c r="T587">
        <f t="shared" ca="1" si="219"/>
        <v>15.675000000000001</v>
      </c>
      <c r="U587">
        <f t="shared" ca="1" si="220"/>
        <v>34.049999999999997</v>
      </c>
      <c r="V587">
        <f t="shared" ca="1" si="233"/>
        <v>8.8689999999999998</v>
      </c>
      <c r="W587">
        <f t="shared" ca="1" si="226"/>
        <v>0.20269999999999999</v>
      </c>
      <c r="X587">
        <f t="shared" ca="1" si="227"/>
        <v>0.4904</v>
      </c>
      <c r="Y587">
        <f t="shared" ca="1" si="228"/>
        <v>4.3152999999999997</v>
      </c>
      <c r="Z587">
        <f t="shared" ca="1" si="229"/>
        <v>2.2951000000000001</v>
      </c>
      <c r="AA587">
        <f t="shared" ca="1" si="230"/>
        <v>231</v>
      </c>
      <c r="AB587">
        <v>0</v>
      </c>
      <c r="AC587">
        <v>0</v>
      </c>
      <c r="AD587">
        <v>0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f t="shared" ca="1" si="231"/>
        <v>2.1503000000000001</v>
      </c>
      <c r="AL587">
        <f t="shared" ca="1" si="221"/>
        <v>2.7</v>
      </c>
      <c r="AM587">
        <v>1</v>
      </c>
    </row>
    <row r="588" spans="1:39" x14ac:dyDescent="0.25">
      <c r="A588">
        <v>586</v>
      </c>
      <c r="B588" s="2">
        <v>0</v>
      </c>
      <c r="C588">
        <f t="shared" ca="1" si="222"/>
        <v>48</v>
      </c>
      <c r="D588">
        <v>1</v>
      </c>
      <c r="E588">
        <f t="shared" ca="1" si="232"/>
        <v>84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  <c r="Q588">
        <f t="shared" ca="1" si="223"/>
        <v>4.9683000000000002</v>
      </c>
      <c r="R588">
        <f t="shared" ca="1" si="224"/>
        <v>1.3629</v>
      </c>
      <c r="S588">
        <f t="shared" ca="1" si="225"/>
        <v>269.10000000000002</v>
      </c>
      <c r="T588">
        <f t="shared" ca="1" si="219"/>
        <v>14.358000000000001</v>
      </c>
      <c r="U588">
        <f t="shared" ca="1" si="220"/>
        <v>36.29</v>
      </c>
      <c r="V588">
        <f t="shared" ca="1" si="233"/>
        <v>8.0459999999999994</v>
      </c>
      <c r="W588">
        <f t="shared" ca="1" si="226"/>
        <v>0.19470000000000001</v>
      </c>
      <c r="X588">
        <f t="shared" ca="1" si="227"/>
        <v>0.55100000000000005</v>
      </c>
      <c r="Y588">
        <f t="shared" ca="1" si="228"/>
        <v>4.8197999999999999</v>
      </c>
      <c r="Z588">
        <f t="shared" ca="1" si="229"/>
        <v>2.4628999999999999</v>
      </c>
      <c r="AA588">
        <f t="shared" ca="1" si="230"/>
        <v>180</v>
      </c>
      <c r="AB588">
        <v>0</v>
      </c>
      <c r="AC588">
        <v>0</v>
      </c>
      <c r="AD588">
        <v>0</v>
      </c>
      <c r="AE588">
        <v>1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f t="shared" ca="1" si="231"/>
        <v>2.4089</v>
      </c>
      <c r="AL588">
        <f t="shared" ca="1" si="221"/>
        <v>2.39</v>
      </c>
      <c r="AM588">
        <v>1</v>
      </c>
    </row>
    <row r="589" spans="1:39" x14ac:dyDescent="0.25">
      <c r="A589">
        <v>587</v>
      </c>
      <c r="B589" s="2">
        <v>0</v>
      </c>
      <c r="C589">
        <f t="shared" ca="1" si="222"/>
        <v>53</v>
      </c>
      <c r="D589">
        <v>1</v>
      </c>
      <c r="E589">
        <f t="shared" ca="1" si="232"/>
        <v>79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f t="shared" ca="1" si="223"/>
        <v>4.4146999999999998</v>
      </c>
      <c r="R589">
        <f t="shared" ca="1" si="224"/>
        <v>1.2136</v>
      </c>
      <c r="S589">
        <f t="shared" ca="1" si="225"/>
        <v>280.8</v>
      </c>
      <c r="T589">
        <f t="shared" ca="1" si="219"/>
        <v>10.125999999999999</v>
      </c>
      <c r="U589">
        <f t="shared" ca="1" si="220"/>
        <v>39.659999999999997</v>
      </c>
      <c r="V589">
        <f t="shared" ca="1" si="233"/>
        <v>8.4770000000000003</v>
      </c>
      <c r="W589">
        <f t="shared" ca="1" si="226"/>
        <v>0.1457</v>
      </c>
      <c r="X589">
        <f t="shared" ca="1" si="227"/>
        <v>0.434</v>
      </c>
      <c r="Y589">
        <f t="shared" ca="1" si="228"/>
        <v>5.3563000000000001</v>
      </c>
      <c r="Z589">
        <f t="shared" ca="1" si="229"/>
        <v>2.5285000000000002</v>
      </c>
      <c r="AA589">
        <f t="shared" ca="1" si="230"/>
        <v>198</v>
      </c>
      <c r="AB589">
        <v>0</v>
      </c>
      <c r="AC589">
        <v>0</v>
      </c>
      <c r="AD589">
        <v>0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f t="shared" ca="1" si="231"/>
        <v>2.9344999999999999</v>
      </c>
      <c r="AL589">
        <f t="shared" ca="1" si="221"/>
        <v>3.23</v>
      </c>
      <c r="AM589">
        <v>1</v>
      </c>
    </row>
    <row r="590" spans="1:39" x14ac:dyDescent="0.25">
      <c r="A590">
        <v>588</v>
      </c>
      <c r="B590" s="2">
        <v>0</v>
      </c>
      <c r="C590">
        <f t="shared" ca="1" si="222"/>
        <v>52</v>
      </c>
      <c r="D590">
        <v>1</v>
      </c>
      <c r="E590">
        <f t="shared" ca="1" si="232"/>
        <v>82</v>
      </c>
      <c r="F590">
        <v>0</v>
      </c>
      <c r="G590">
        <v>1</v>
      </c>
      <c r="H590">
        <v>1</v>
      </c>
      <c r="I590">
        <v>1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f t="shared" ca="1" si="223"/>
        <v>4.9093</v>
      </c>
      <c r="R590">
        <f t="shared" ca="1" si="224"/>
        <v>2.0760000000000001</v>
      </c>
      <c r="S590">
        <f t="shared" ca="1" si="225"/>
        <v>215.7</v>
      </c>
      <c r="T590">
        <f t="shared" ca="1" si="219"/>
        <v>12.898</v>
      </c>
      <c r="U590">
        <f t="shared" ca="1" si="220"/>
        <v>36.4</v>
      </c>
      <c r="V590">
        <f t="shared" ca="1" si="233"/>
        <v>8.5589999999999993</v>
      </c>
      <c r="W590">
        <f t="shared" ca="1" si="226"/>
        <v>0.17460000000000001</v>
      </c>
      <c r="X590">
        <f t="shared" ca="1" si="227"/>
        <v>0.45779999999999998</v>
      </c>
      <c r="Y590">
        <f t="shared" ca="1" si="228"/>
        <v>4.2995000000000001</v>
      </c>
      <c r="Z590">
        <f t="shared" ca="1" si="229"/>
        <v>1.3819999999999999</v>
      </c>
      <c r="AA590">
        <f t="shared" ca="1" si="230"/>
        <v>182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f t="shared" ca="1" si="231"/>
        <v>3.2888999999999999</v>
      </c>
      <c r="AL590">
        <f t="shared" ca="1" si="221"/>
        <v>3.29</v>
      </c>
      <c r="AM590">
        <v>1</v>
      </c>
    </row>
    <row r="591" spans="1:39" x14ac:dyDescent="0.25">
      <c r="A591">
        <v>589</v>
      </c>
      <c r="B591" s="2">
        <v>0</v>
      </c>
      <c r="C591">
        <f t="shared" ca="1" si="222"/>
        <v>51</v>
      </c>
      <c r="D591">
        <v>1</v>
      </c>
      <c r="E591">
        <f t="shared" ca="1" si="232"/>
        <v>79</v>
      </c>
      <c r="F591">
        <v>0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1</v>
      </c>
      <c r="M591">
        <v>0</v>
      </c>
      <c r="N591">
        <v>0</v>
      </c>
      <c r="O591">
        <v>0</v>
      </c>
      <c r="P591">
        <v>0</v>
      </c>
      <c r="Q591">
        <f t="shared" ca="1" si="223"/>
        <v>5.2121000000000004</v>
      </c>
      <c r="R591">
        <f t="shared" ca="1" si="224"/>
        <v>1.1144000000000001</v>
      </c>
      <c r="S591">
        <f t="shared" ca="1" si="225"/>
        <v>237</v>
      </c>
      <c r="T591">
        <f t="shared" ca="1" si="219"/>
        <v>12.154999999999999</v>
      </c>
      <c r="U591">
        <f t="shared" ca="1" si="220"/>
        <v>37.229999999999997</v>
      </c>
      <c r="V591">
        <f t="shared" ca="1" si="233"/>
        <v>8.1839999999999993</v>
      </c>
      <c r="W591">
        <f t="shared" ca="1" si="226"/>
        <v>0.12189999999999999</v>
      </c>
      <c r="X591">
        <f t="shared" ca="1" si="227"/>
        <v>0.5111</v>
      </c>
      <c r="Y591">
        <f t="shared" ca="1" si="228"/>
        <v>5.3304</v>
      </c>
      <c r="Z591">
        <f t="shared" ca="1" si="229"/>
        <v>1.5387</v>
      </c>
      <c r="AA591">
        <f t="shared" ca="1" si="230"/>
        <v>266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f t="shared" ca="1" si="231"/>
        <v>2.1751</v>
      </c>
      <c r="AL591">
        <f t="shared" ca="1" si="221"/>
        <v>2.62</v>
      </c>
      <c r="AM591">
        <v>1</v>
      </c>
    </row>
    <row r="592" spans="1:39" x14ac:dyDescent="0.25">
      <c r="A592">
        <v>590</v>
      </c>
      <c r="B592" s="2">
        <v>0</v>
      </c>
      <c r="C592">
        <f t="shared" ca="1" si="222"/>
        <v>47</v>
      </c>
      <c r="D592">
        <v>1</v>
      </c>
      <c r="E592">
        <f t="shared" ca="1" si="232"/>
        <v>75</v>
      </c>
      <c r="F592">
        <v>0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f t="shared" ca="1" si="223"/>
        <v>5.0715000000000003</v>
      </c>
      <c r="R592">
        <f t="shared" ca="1" si="224"/>
        <v>1.2529999999999999</v>
      </c>
      <c r="S592">
        <f t="shared" ca="1" si="225"/>
        <v>242</v>
      </c>
      <c r="T592">
        <f t="shared" ca="1" si="219"/>
        <v>12.991</v>
      </c>
      <c r="U592">
        <f t="shared" ca="1" si="220"/>
        <v>32.26</v>
      </c>
      <c r="V592">
        <f t="shared" ca="1" si="233"/>
        <v>8.4809999999999999</v>
      </c>
      <c r="W592">
        <f t="shared" ca="1" si="226"/>
        <v>0.22750000000000001</v>
      </c>
      <c r="X592">
        <f t="shared" ca="1" si="227"/>
        <v>0.46489999999999998</v>
      </c>
      <c r="Y592">
        <f t="shared" ca="1" si="228"/>
        <v>5.0034999999999998</v>
      </c>
      <c r="Z592">
        <f t="shared" ca="1" si="229"/>
        <v>1.7793000000000001</v>
      </c>
      <c r="AA592">
        <f t="shared" ca="1" si="230"/>
        <v>250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f t="shared" ca="1" si="231"/>
        <v>2.2198000000000002</v>
      </c>
      <c r="AL592">
        <f t="shared" ca="1" si="221"/>
        <v>2.1</v>
      </c>
      <c r="AM592">
        <v>1</v>
      </c>
    </row>
    <row r="593" spans="1:39" x14ac:dyDescent="0.25">
      <c r="A593">
        <v>591</v>
      </c>
      <c r="B593" s="2">
        <v>0</v>
      </c>
      <c r="C593">
        <f t="shared" ca="1" si="222"/>
        <v>44</v>
      </c>
      <c r="D593">
        <v>1</v>
      </c>
      <c r="E593">
        <f t="shared" ca="1" si="232"/>
        <v>89</v>
      </c>
      <c r="F593">
        <v>0</v>
      </c>
      <c r="G593">
        <v>1</v>
      </c>
      <c r="H593">
        <v>1</v>
      </c>
      <c r="I593">
        <v>1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0</v>
      </c>
      <c r="Q593">
        <f t="shared" ca="1" si="223"/>
        <v>4.3323999999999998</v>
      </c>
      <c r="R593">
        <f t="shared" ca="1" si="224"/>
        <v>1.9044000000000001</v>
      </c>
      <c r="S593">
        <f t="shared" ca="1" si="225"/>
        <v>213.9</v>
      </c>
      <c r="T593">
        <f t="shared" ca="1" si="219"/>
        <v>14.215</v>
      </c>
      <c r="U593">
        <f t="shared" ca="1" si="220"/>
        <v>37.840000000000003</v>
      </c>
      <c r="V593">
        <f t="shared" ca="1" si="233"/>
        <v>8.3239999999999998</v>
      </c>
      <c r="W593">
        <f t="shared" ca="1" si="226"/>
        <v>0.1336</v>
      </c>
      <c r="X593">
        <f t="shared" ca="1" si="227"/>
        <v>0.48649999999999999</v>
      </c>
      <c r="Y593">
        <f t="shared" ca="1" si="228"/>
        <v>4.9214000000000002</v>
      </c>
      <c r="Z593">
        <f t="shared" ca="1" si="229"/>
        <v>1.3101</v>
      </c>
      <c r="AA593">
        <f t="shared" ca="1" si="230"/>
        <v>278</v>
      </c>
      <c r="AB593">
        <v>0</v>
      </c>
      <c r="AC593">
        <v>0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f t="shared" ca="1" si="231"/>
        <v>3.0497999999999998</v>
      </c>
      <c r="AL593">
        <f t="shared" ca="1" si="221"/>
        <v>2.2200000000000002</v>
      </c>
      <c r="AM593">
        <v>1</v>
      </c>
    </row>
    <row r="594" spans="1:39" x14ac:dyDescent="0.25">
      <c r="A594">
        <v>592</v>
      </c>
      <c r="B594" s="2">
        <v>0</v>
      </c>
      <c r="C594">
        <f t="shared" ca="1" si="222"/>
        <v>49</v>
      </c>
      <c r="D594">
        <v>1</v>
      </c>
      <c r="E594">
        <f t="shared" ca="1" si="232"/>
        <v>78</v>
      </c>
      <c r="F594">
        <v>0</v>
      </c>
      <c r="G594">
        <v>1</v>
      </c>
      <c r="H594">
        <v>1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f t="shared" ca="1" si="223"/>
        <v>4.1196000000000002</v>
      </c>
      <c r="R594">
        <f t="shared" ca="1" si="224"/>
        <v>1.3596999999999999</v>
      </c>
      <c r="S594">
        <f t="shared" ca="1" si="225"/>
        <v>276.89999999999998</v>
      </c>
      <c r="T594">
        <f t="shared" ca="1" si="219"/>
        <v>13.132</v>
      </c>
      <c r="U594">
        <f t="shared" ca="1" si="220"/>
        <v>39.82</v>
      </c>
      <c r="V594">
        <f t="shared" ca="1" si="233"/>
        <v>8.1560000000000006</v>
      </c>
      <c r="W594">
        <f t="shared" ca="1" si="226"/>
        <v>0.1169</v>
      </c>
      <c r="X594">
        <f t="shared" ca="1" si="227"/>
        <v>0.41260000000000002</v>
      </c>
      <c r="Y594">
        <f t="shared" ca="1" si="228"/>
        <v>5.1744000000000003</v>
      </c>
      <c r="Z594">
        <f t="shared" ca="1" si="229"/>
        <v>2.4178000000000002</v>
      </c>
      <c r="AA594">
        <f t="shared" ca="1" si="230"/>
        <v>259</v>
      </c>
      <c r="AB594">
        <v>0</v>
      </c>
      <c r="AC594">
        <v>0</v>
      </c>
      <c r="AD594">
        <v>0</v>
      </c>
      <c r="AE594">
        <v>1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f t="shared" ca="1" si="231"/>
        <v>3.1030000000000002</v>
      </c>
      <c r="AL594">
        <f t="shared" ca="1" si="221"/>
        <v>2.76</v>
      </c>
      <c r="AM594">
        <v>1</v>
      </c>
    </row>
    <row r="595" spans="1:39" x14ac:dyDescent="0.25">
      <c r="A595">
        <v>593</v>
      </c>
      <c r="B595" s="2">
        <v>0</v>
      </c>
      <c r="C595">
        <f t="shared" ca="1" si="222"/>
        <v>42</v>
      </c>
      <c r="D595">
        <v>1</v>
      </c>
      <c r="E595">
        <f t="shared" ca="1" si="232"/>
        <v>82</v>
      </c>
      <c r="F595">
        <v>0</v>
      </c>
      <c r="G595">
        <v>1</v>
      </c>
      <c r="H595">
        <v>1</v>
      </c>
      <c r="I595">
        <v>1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f t="shared" ca="1" si="223"/>
        <v>5.1692999999999998</v>
      </c>
      <c r="R595">
        <f t="shared" ca="1" si="224"/>
        <v>1.5317000000000001</v>
      </c>
      <c r="S595">
        <f t="shared" ca="1" si="225"/>
        <v>207.3</v>
      </c>
      <c r="T595">
        <f t="shared" ca="1" si="219"/>
        <v>10.706</v>
      </c>
      <c r="U595">
        <f t="shared" ca="1" si="220"/>
        <v>35.36</v>
      </c>
      <c r="V595">
        <f t="shared" ca="1" si="233"/>
        <v>8.0389999999999997</v>
      </c>
      <c r="W595">
        <f t="shared" ca="1" si="226"/>
        <v>0.10879999999999999</v>
      </c>
      <c r="X595">
        <f t="shared" ca="1" si="227"/>
        <v>0.5202</v>
      </c>
      <c r="Y595">
        <f t="shared" ca="1" si="228"/>
        <v>4.7839</v>
      </c>
      <c r="Z595">
        <f t="shared" ca="1" si="229"/>
        <v>1.6198999999999999</v>
      </c>
      <c r="AA595">
        <f t="shared" ca="1" si="230"/>
        <v>174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f t="shared" ca="1" si="231"/>
        <v>3.5381</v>
      </c>
      <c r="AL595">
        <f t="shared" ca="1" si="221"/>
        <v>2.96</v>
      </c>
      <c r="AM595">
        <v>1</v>
      </c>
    </row>
    <row r="596" spans="1:39" x14ac:dyDescent="0.25">
      <c r="A596">
        <v>594</v>
      </c>
      <c r="B596" s="2">
        <v>0</v>
      </c>
      <c r="C596">
        <f t="shared" ca="1" si="222"/>
        <v>47</v>
      </c>
      <c r="D596">
        <v>1</v>
      </c>
      <c r="E596">
        <f t="shared" ca="1" si="232"/>
        <v>82</v>
      </c>
      <c r="F596">
        <v>0</v>
      </c>
      <c r="G596">
        <v>1</v>
      </c>
      <c r="H596">
        <v>1</v>
      </c>
      <c r="I596">
        <v>1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f t="shared" ca="1" si="223"/>
        <v>4.6356999999999999</v>
      </c>
      <c r="R596">
        <f t="shared" ca="1" si="224"/>
        <v>1.5254000000000001</v>
      </c>
      <c r="S596">
        <f t="shared" ca="1" si="225"/>
        <v>226.6</v>
      </c>
      <c r="T596">
        <f t="shared" ca="1" si="219"/>
        <v>12.803000000000001</v>
      </c>
      <c r="U596">
        <f t="shared" ca="1" si="220"/>
        <v>36.75</v>
      </c>
      <c r="V596">
        <f t="shared" ca="1" si="233"/>
        <v>8.4890000000000008</v>
      </c>
      <c r="W596">
        <f t="shared" ca="1" si="226"/>
        <v>0.11990000000000001</v>
      </c>
      <c r="X596">
        <f t="shared" ca="1" si="227"/>
        <v>0.50690000000000002</v>
      </c>
      <c r="Y596">
        <f t="shared" ca="1" si="228"/>
        <v>4.4470999999999998</v>
      </c>
      <c r="Z596">
        <f t="shared" ca="1" si="229"/>
        <v>1.7362</v>
      </c>
      <c r="AA596">
        <f t="shared" ca="1" si="230"/>
        <v>226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f t="shared" ca="1" si="231"/>
        <v>3.4499</v>
      </c>
      <c r="AL596">
        <f t="shared" ca="1" si="221"/>
        <v>2.92</v>
      </c>
      <c r="AM596">
        <v>1</v>
      </c>
    </row>
    <row r="597" spans="1:39" x14ac:dyDescent="0.25">
      <c r="A597">
        <v>595</v>
      </c>
      <c r="B597" s="2">
        <v>0</v>
      </c>
      <c r="C597">
        <f t="shared" ca="1" si="222"/>
        <v>51</v>
      </c>
      <c r="D597">
        <v>1</v>
      </c>
      <c r="E597">
        <f t="shared" ca="1" si="232"/>
        <v>86</v>
      </c>
      <c r="F597">
        <v>0</v>
      </c>
      <c r="G597">
        <v>1</v>
      </c>
      <c r="H597">
        <v>1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f t="shared" ca="1" si="223"/>
        <v>4.7953999999999999</v>
      </c>
      <c r="R597">
        <f t="shared" ca="1" si="224"/>
        <v>1.6114999999999999</v>
      </c>
      <c r="S597">
        <f t="shared" ca="1" si="225"/>
        <v>278.8</v>
      </c>
      <c r="T597">
        <f t="shared" ca="1" si="219"/>
        <v>11.003</v>
      </c>
      <c r="U597">
        <f t="shared" ca="1" si="220"/>
        <v>32.46</v>
      </c>
      <c r="V597">
        <f t="shared" ca="1" si="233"/>
        <v>8.9550000000000001</v>
      </c>
      <c r="W597">
        <f t="shared" ca="1" si="226"/>
        <v>0.24540000000000001</v>
      </c>
      <c r="X597">
        <f t="shared" ca="1" si="227"/>
        <v>0.45079999999999998</v>
      </c>
      <c r="Y597">
        <f t="shared" ca="1" si="228"/>
        <v>5.415</v>
      </c>
      <c r="Z597">
        <f t="shared" ca="1" si="229"/>
        <v>2.1423000000000001</v>
      </c>
      <c r="AA597">
        <f t="shared" ca="1" si="230"/>
        <v>276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f t="shared" ca="1" si="231"/>
        <v>2.5444</v>
      </c>
      <c r="AL597">
        <f t="shared" ca="1" si="221"/>
        <v>2.58</v>
      </c>
      <c r="AM597">
        <v>1</v>
      </c>
    </row>
    <row r="598" spans="1:39" x14ac:dyDescent="0.25">
      <c r="A598">
        <v>596</v>
      </c>
      <c r="B598" s="2">
        <v>0</v>
      </c>
      <c r="C598">
        <f t="shared" ca="1" si="222"/>
        <v>40</v>
      </c>
      <c r="D598">
        <v>1</v>
      </c>
      <c r="E598">
        <f t="shared" ca="1" si="232"/>
        <v>83</v>
      </c>
      <c r="F598">
        <v>0</v>
      </c>
      <c r="G598">
        <v>1</v>
      </c>
      <c r="H598">
        <v>1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f t="shared" ca="1" si="223"/>
        <v>4.0281000000000002</v>
      </c>
      <c r="R598">
        <f t="shared" ca="1" si="224"/>
        <v>1.6846000000000001</v>
      </c>
      <c r="S598">
        <f t="shared" ca="1" si="225"/>
        <v>242</v>
      </c>
      <c r="T598">
        <f t="shared" ref="T598:T602" ca="1" si="234">RANDBETWEEN(10000,16000)/1000</f>
        <v>12.13</v>
      </c>
      <c r="U598">
        <f t="shared" ref="U598:U602" ca="1" si="235">RANDBETWEEN(3200,4000)/100</f>
        <v>32.159999999999997</v>
      </c>
      <c r="V598">
        <f t="shared" ca="1" si="233"/>
        <v>8.7439999999999998</v>
      </c>
      <c r="W598">
        <f t="shared" ca="1" si="226"/>
        <v>0.14810000000000001</v>
      </c>
      <c r="X598">
        <f t="shared" ca="1" si="227"/>
        <v>0.50480000000000003</v>
      </c>
      <c r="Y598">
        <f t="shared" ca="1" si="228"/>
        <v>5.2877000000000001</v>
      </c>
      <c r="Z598">
        <f t="shared" ca="1" si="229"/>
        <v>1.8553999999999999</v>
      </c>
      <c r="AA598">
        <f t="shared" ca="1" si="230"/>
        <v>273</v>
      </c>
      <c r="AB598">
        <v>0</v>
      </c>
      <c r="AC598">
        <v>0</v>
      </c>
      <c r="AD598">
        <v>0</v>
      </c>
      <c r="AE598">
        <v>1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f t="shared" ca="1" si="231"/>
        <v>2.2673999999999999</v>
      </c>
      <c r="AL598">
        <f t="shared" ref="AL598:AL602" ca="1" si="236">RANDBETWEEN(200,350)/100</f>
        <v>2.81</v>
      </c>
      <c r="AM598">
        <v>1</v>
      </c>
    </row>
    <row r="599" spans="1:39" x14ac:dyDescent="0.25">
      <c r="A599">
        <v>597</v>
      </c>
      <c r="B599" s="2">
        <v>0</v>
      </c>
      <c r="C599">
        <f t="shared" ca="1" si="222"/>
        <v>54</v>
      </c>
      <c r="D599">
        <v>1</v>
      </c>
      <c r="E599">
        <f t="shared" ca="1" si="232"/>
        <v>79</v>
      </c>
      <c r="F599">
        <v>0</v>
      </c>
      <c r="G599">
        <v>1</v>
      </c>
      <c r="H599">
        <v>1</v>
      </c>
      <c r="I599">
        <v>1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f t="shared" ca="1" si="223"/>
        <v>5.3956</v>
      </c>
      <c r="R599">
        <f t="shared" ca="1" si="224"/>
        <v>1.88</v>
      </c>
      <c r="S599">
        <f t="shared" ca="1" si="225"/>
        <v>238.8</v>
      </c>
      <c r="T599">
        <f t="shared" ca="1" si="234"/>
        <v>12.762</v>
      </c>
      <c r="U599">
        <f t="shared" ca="1" si="235"/>
        <v>35.93</v>
      </c>
      <c r="V599">
        <f t="shared" ca="1" si="233"/>
        <v>8.0180000000000007</v>
      </c>
      <c r="W599">
        <f t="shared" ca="1" si="226"/>
        <v>0.25459999999999999</v>
      </c>
      <c r="X599">
        <f t="shared" ca="1" si="227"/>
        <v>0.55369999999999997</v>
      </c>
      <c r="Y599">
        <f t="shared" ca="1" si="228"/>
        <v>4.6593</v>
      </c>
      <c r="Z599">
        <f t="shared" ca="1" si="229"/>
        <v>2.3279999999999998</v>
      </c>
      <c r="AA599">
        <f t="shared" ca="1" si="230"/>
        <v>184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f t="shared" ca="1" si="231"/>
        <v>3.1539999999999999</v>
      </c>
      <c r="AL599">
        <f t="shared" ca="1" si="236"/>
        <v>3.15</v>
      </c>
      <c r="AM599">
        <v>1</v>
      </c>
    </row>
    <row r="600" spans="1:39" x14ac:dyDescent="0.25">
      <c r="A600">
        <v>598</v>
      </c>
      <c r="B600" s="2">
        <v>0</v>
      </c>
      <c r="C600">
        <f t="shared" ca="1" si="222"/>
        <v>41</v>
      </c>
      <c r="D600">
        <v>1</v>
      </c>
      <c r="E600">
        <f t="shared" ca="1" si="232"/>
        <v>70</v>
      </c>
      <c r="F600">
        <v>0</v>
      </c>
      <c r="G600">
        <v>1</v>
      </c>
      <c r="H600">
        <v>1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f t="shared" ca="1" si="223"/>
        <v>4.6679000000000004</v>
      </c>
      <c r="R600">
        <f t="shared" ca="1" si="224"/>
        <v>1.4205000000000001</v>
      </c>
      <c r="S600">
        <f t="shared" ca="1" si="225"/>
        <v>230.4</v>
      </c>
      <c r="T600">
        <f t="shared" ca="1" si="234"/>
        <v>15.161</v>
      </c>
      <c r="U600">
        <f t="shared" ca="1" si="235"/>
        <v>38.72</v>
      </c>
      <c r="V600">
        <f t="shared" ca="1" si="233"/>
        <v>8.0079999999999991</v>
      </c>
      <c r="W600">
        <f t="shared" ca="1" si="226"/>
        <v>0.25469999999999998</v>
      </c>
      <c r="X600">
        <f t="shared" ca="1" si="227"/>
        <v>0.4577</v>
      </c>
      <c r="Y600">
        <f t="shared" ca="1" si="228"/>
        <v>4.2571000000000003</v>
      </c>
      <c r="Z600">
        <f t="shared" ca="1" si="229"/>
        <v>1.4638</v>
      </c>
      <c r="AA600">
        <f t="shared" ca="1" si="230"/>
        <v>258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f t="shared" ca="1" si="231"/>
        <v>2.5815999999999999</v>
      </c>
      <c r="AL600">
        <f t="shared" ca="1" si="236"/>
        <v>2.09</v>
      </c>
      <c r="AM600">
        <v>1</v>
      </c>
    </row>
    <row r="601" spans="1:39" x14ac:dyDescent="0.25">
      <c r="A601">
        <v>599</v>
      </c>
      <c r="B601" s="2">
        <v>0</v>
      </c>
      <c r="C601">
        <f t="shared" ca="1" si="222"/>
        <v>47</v>
      </c>
      <c r="D601">
        <v>1</v>
      </c>
      <c r="E601">
        <f t="shared" ca="1" si="232"/>
        <v>71</v>
      </c>
      <c r="F601">
        <v>0</v>
      </c>
      <c r="G601">
        <v>1</v>
      </c>
      <c r="H601">
        <v>1</v>
      </c>
      <c r="I601">
        <v>1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f t="shared" ca="1" si="223"/>
        <v>4.7972000000000001</v>
      </c>
      <c r="R601">
        <f t="shared" ca="1" si="224"/>
        <v>1.7000999999999999</v>
      </c>
      <c r="S601">
        <f t="shared" ca="1" si="225"/>
        <v>238.3</v>
      </c>
      <c r="T601">
        <f t="shared" ca="1" si="234"/>
        <v>10.255000000000001</v>
      </c>
      <c r="U601">
        <f t="shared" ca="1" si="235"/>
        <v>32.409999999999997</v>
      </c>
      <c r="V601">
        <f t="shared" ca="1" si="233"/>
        <v>8.98</v>
      </c>
      <c r="W601">
        <f t="shared" ca="1" si="226"/>
        <v>0.1108</v>
      </c>
      <c r="X601">
        <f t="shared" ca="1" si="227"/>
        <v>0.45900000000000002</v>
      </c>
      <c r="Y601">
        <f t="shared" ca="1" si="228"/>
        <v>4.7458999999999998</v>
      </c>
      <c r="Z601">
        <f t="shared" ca="1" si="229"/>
        <v>2.4521000000000002</v>
      </c>
      <c r="AA601">
        <f t="shared" ca="1" si="230"/>
        <v>276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f t="shared" ca="1" si="231"/>
        <v>2.1192000000000002</v>
      </c>
      <c r="AL601">
        <f t="shared" ca="1" si="236"/>
        <v>2.9</v>
      </c>
      <c r="AM601">
        <v>1</v>
      </c>
    </row>
    <row r="602" spans="1:39" x14ac:dyDescent="0.25">
      <c r="A602">
        <v>600</v>
      </c>
      <c r="B602" s="2">
        <v>0</v>
      </c>
      <c r="C602">
        <f t="shared" ca="1" si="222"/>
        <v>49</v>
      </c>
      <c r="D602">
        <v>1</v>
      </c>
      <c r="E602">
        <f t="shared" ca="1" si="232"/>
        <v>74</v>
      </c>
      <c r="F602">
        <v>0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f t="shared" ca="1" si="223"/>
        <v>4.3860999999999999</v>
      </c>
      <c r="R602">
        <f t="shared" ca="1" si="224"/>
        <v>1.8149999999999999</v>
      </c>
      <c r="S602">
        <f t="shared" ca="1" si="225"/>
        <v>246</v>
      </c>
      <c r="T602">
        <f t="shared" ca="1" si="234"/>
        <v>15.209</v>
      </c>
      <c r="U602">
        <f t="shared" ca="1" si="235"/>
        <v>36.03</v>
      </c>
      <c r="V602">
        <f t="shared" ca="1" si="233"/>
        <v>8.2119999999999997</v>
      </c>
      <c r="W602">
        <f t="shared" ca="1" si="226"/>
        <v>0.23280000000000001</v>
      </c>
      <c r="X602">
        <f t="shared" ca="1" si="227"/>
        <v>0.52439999999999998</v>
      </c>
      <c r="Y602">
        <f t="shared" ca="1" si="228"/>
        <v>4.8154000000000003</v>
      </c>
      <c r="Z602">
        <f t="shared" ca="1" si="229"/>
        <v>1.3959999999999999</v>
      </c>
      <c r="AA602">
        <f t="shared" ca="1" si="230"/>
        <v>274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f t="shared" ca="1" si="231"/>
        <v>2.1745000000000001</v>
      </c>
      <c r="AL602">
        <f t="shared" ca="1" si="236"/>
        <v>2.75</v>
      </c>
      <c r="AM602">
        <v>1</v>
      </c>
    </row>
    <row r="603" spans="1:39" x14ac:dyDescent="0.25">
      <c r="A603">
        <v>601</v>
      </c>
      <c r="B603" s="2">
        <v>1</v>
      </c>
      <c r="C603">
        <f t="shared" ref="C603:C620" ca="1" si="237">RANDBETWEEN(30,40)</f>
        <v>35</v>
      </c>
      <c r="D603">
        <v>0</v>
      </c>
      <c r="E603">
        <f t="shared" ca="1" si="232"/>
        <v>83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f t="shared" ref="Q603:Q620" ca="1" si="238">RANDBETWEEN(300,450)/100</f>
        <v>3.28</v>
      </c>
      <c r="R603">
        <v>1</v>
      </c>
      <c r="S603">
        <f t="shared" ref="S603:S620" ca="1" si="239">RANDBETWEEN(200, 280)</f>
        <v>205</v>
      </c>
      <c r="T603">
        <v>12.3</v>
      </c>
      <c r="U603">
        <f t="shared" ref="U603:U620" ca="1" si="240">RANDBETWEEN(15, 60)</f>
        <v>48</v>
      </c>
      <c r="V603">
        <f t="shared" ref="V603:V620" ca="1" si="241">RANDBETWEEN(500,1500)/1000</f>
        <v>0.74299999999999999</v>
      </c>
      <c r="W603">
        <f t="shared" ref="W603:W620" ca="1" si="242">RANDBETWEEN(2050, 3550)/10000</f>
        <v>0.31269999999999998</v>
      </c>
      <c r="X603">
        <f t="shared" ref="X603:X620" ca="1" si="243">RANDBETWEEN(30,95)/100</f>
        <v>0.49</v>
      </c>
      <c r="Y603">
        <f t="shared" ref="Y603:Y620" ca="1" si="244">RANDBETWEEN(300,750)/100</f>
        <v>6.23</v>
      </c>
      <c r="Z603">
        <f t="shared" ref="Z603:Z620" ca="1" si="245">RANDBETWEEN(80,200)/100</f>
        <v>1.39</v>
      </c>
      <c r="AA603">
        <f t="shared" ref="AA603:AA620" ca="1" si="246">RANDBETWEEN(120,240)</f>
        <v>235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f t="shared" ref="AK603:AK620" ca="1" si="247">RANDBETWEEN(100,350)/100</f>
        <v>2.83</v>
      </c>
      <c r="AL603">
        <f t="shared" ref="AL603:AL620" ca="1" si="248">RANDBETWEEN(200,300)/100</f>
        <v>2.2999999999999998</v>
      </c>
      <c r="AM603">
        <v>1</v>
      </c>
    </row>
    <row r="604" spans="1:39" x14ac:dyDescent="0.25">
      <c r="A604">
        <v>602</v>
      </c>
      <c r="B604" s="2">
        <v>1</v>
      </c>
      <c r="C604">
        <f t="shared" ca="1" si="237"/>
        <v>37</v>
      </c>
      <c r="D604">
        <v>0</v>
      </c>
      <c r="E604">
        <f t="shared" ca="1" si="232"/>
        <v>81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f t="shared" ca="1" si="238"/>
        <v>4.34</v>
      </c>
      <c r="R604">
        <v>1</v>
      </c>
      <c r="S604">
        <f t="shared" ca="1" si="239"/>
        <v>204</v>
      </c>
      <c r="T604">
        <v>12.3</v>
      </c>
      <c r="U604">
        <f t="shared" ca="1" si="240"/>
        <v>59</v>
      </c>
      <c r="V604">
        <f t="shared" ca="1" si="241"/>
        <v>1.403</v>
      </c>
      <c r="W604">
        <f t="shared" ca="1" si="242"/>
        <v>0.2646</v>
      </c>
      <c r="X604">
        <f t="shared" ca="1" si="243"/>
        <v>0.3</v>
      </c>
      <c r="Y604">
        <f t="shared" ca="1" si="244"/>
        <v>4.37</v>
      </c>
      <c r="Z604">
        <f t="shared" ca="1" si="245"/>
        <v>1.1499999999999999</v>
      </c>
      <c r="AA604">
        <f t="shared" ca="1" si="246"/>
        <v>148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f t="shared" ca="1" si="247"/>
        <v>1.65</v>
      </c>
      <c r="AL604">
        <f t="shared" ca="1" si="248"/>
        <v>2.57</v>
      </c>
      <c r="AM604">
        <v>1</v>
      </c>
    </row>
    <row r="605" spans="1:39" x14ac:dyDescent="0.25">
      <c r="A605">
        <v>603</v>
      </c>
      <c r="B605" s="2">
        <v>1</v>
      </c>
      <c r="C605">
        <f t="shared" ca="1" si="237"/>
        <v>32</v>
      </c>
      <c r="D605">
        <v>0</v>
      </c>
      <c r="E605">
        <f t="shared" ca="1" si="232"/>
        <v>76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</v>
      </c>
      <c r="Q605">
        <f t="shared" ca="1" si="238"/>
        <v>4.2699999999999996</v>
      </c>
      <c r="R605">
        <v>1</v>
      </c>
      <c r="S605">
        <f t="shared" ca="1" si="239"/>
        <v>272</v>
      </c>
      <c r="T605">
        <v>12.3</v>
      </c>
      <c r="U605">
        <f t="shared" ca="1" si="240"/>
        <v>18</v>
      </c>
      <c r="V605">
        <f t="shared" ca="1" si="241"/>
        <v>0.57099999999999995</v>
      </c>
      <c r="W605">
        <f t="shared" ca="1" si="242"/>
        <v>0.34050000000000002</v>
      </c>
      <c r="X605">
        <f t="shared" ca="1" si="243"/>
        <v>0.38</v>
      </c>
      <c r="Y605">
        <f t="shared" ca="1" si="244"/>
        <v>5.12</v>
      </c>
      <c r="Z605">
        <f t="shared" ca="1" si="245"/>
        <v>1.29</v>
      </c>
      <c r="AA605">
        <f t="shared" ca="1" si="246"/>
        <v>213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f t="shared" ca="1" si="247"/>
        <v>2.71</v>
      </c>
      <c r="AL605">
        <f t="shared" ca="1" si="248"/>
        <v>2.68</v>
      </c>
      <c r="AM605">
        <v>1</v>
      </c>
    </row>
    <row r="606" spans="1:39" x14ac:dyDescent="0.25">
      <c r="A606">
        <v>604</v>
      </c>
      <c r="B606" s="2">
        <v>1</v>
      </c>
      <c r="C606">
        <f t="shared" ca="1" si="237"/>
        <v>38</v>
      </c>
      <c r="D606">
        <v>0</v>
      </c>
      <c r="E606">
        <f t="shared" ca="1" si="232"/>
        <v>70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0</v>
      </c>
      <c r="Q606">
        <f t="shared" ca="1" si="238"/>
        <v>4.25</v>
      </c>
      <c r="R606">
        <v>1</v>
      </c>
      <c r="S606">
        <f t="shared" ca="1" si="239"/>
        <v>255</v>
      </c>
      <c r="T606">
        <v>12.3</v>
      </c>
      <c r="U606">
        <f t="shared" ca="1" si="240"/>
        <v>39</v>
      </c>
      <c r="V606">
        <f t="shared" ca="1" si="241"/>
        <v>0.54200000000000004</v>
      </c>
      <c r="W606">
        <f t="shared" ca="1" si="242"/>
        <v>0.32700000000000001</v>
      </c>
      <c r="X606">
        <f t="shared" ca="1" si="243"/>
        <v>0.43</v>
      </c>
      <c r="Y606">
        <f t="shared" ca="1" si="244"/>
        <v>4.08</v>
      </c>
      <c r="Z606">
        <f t="shared" ca="1" si="245"/>
        <v>1.04</v>
      </c>
      <c r="AA606">
        <f t="shared" ca="1" si="246"/>
        <v>120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f t="shared" ca="1" si="247"/>
        <v>1.1100000000000001</v>
      </c>
      <c r="AL606">
        <f t="shared" ca="1" si="248"/>
        <v>2.41</v>
      </c>
      <c r="AM606">
        <v>1</v>
      </c>
    </row>
    <row r="607" spans="1:39" x14ac:dyDescent="0.25">
      <c r="A607">
        <v>605</v>
      </c>
      <c r="B607" s="2">
        <v>1</v>
      </c>
      <c r="C607">
        <f t="shared" ca="1" si="237"/>
        <v>30</v>
      </c>
      <c r="D607">
        <v>0</v>
      </c>
      <c r="E607">
        <f t="shared" ca="1" si="232"/>
        <v>80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f t="shared" ca="1" si="238"/>
        <v>3.52</v>
      </c>
      <c r="R607">
        <v>1</v>
      </c>
      <c r="S607">
        <f t="shared" ca="1" si="239"/>
        <v>251</v>
      </c>
      <c r="T607">
        <v>12.3</v>
      </c>
      <c r="U607">
        <f t="shared" ca="1" si="240"/>
        <v>28</v>
      </c>
      <c r="V607">
        <f t="shared" ca="1" si="241"/>
        <v>1.1890000000000001</v>
      </c>
      <c r="W607">
        <f t="shared" ca="1" si="242"/>
        <v>0.2127</v>
      </c>
      <c r="X607">
        <f t="shared" ca="1" si="243"/>
        <v>0.36</v>
      </c>
      <c r="Y607">
        <f t="shared" ca="1" si="244"/>
        <v>6.23</v>
      </c>
      <c r="Z607">
        <f t="shared" ca="1" si="245"/>
        <v>0.95</v>
      </c>
      <c r="AA607">
        <f t="shared" ca="1" si="246"/>
        <v>199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f t="shared" ca="1" si="247"/>
        <v>2.84</v>
      </c>
      <c r="AL607">
        <f t="shared" ca="1" si="248"/>
        <v>2</v>
      </c>
      <c r="AM607">
        <v>1</v>
      </c>
    </row>
    <row r="608" spans="1:39" x14ac:dyDescent="0.25">
      <c r="A608">
        <v>606</v>
      </c>
      <c r="B608" s="2">
        <v>1</v>
      </c>
      <c r="C608">
        <f t="shared" ca="1" si="237"/>
        <v>34</v>
      </c>
      <c r="D608">
        <v>0</v>
      </c>
      <c r="E608">
        <f t="shared" ca="1" si="232"/>
        <v>75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f t="shared" ca="1" si="238"/>
        <v>3.36</v>
      </c>
      <c r="R608">
        <v>1</v>
      </c>
      <c r="S608">
        <f t="shared" ca="1" si="239"/>
        <v>280</v>
      </c>
      <c r="T608">
        <v>12.3</v>
      </c>
      <c r="U608">
        <f t="shared" ca="1" si="240"/>
        <v>41</v>
      </c>
      <c r="V608">
        <f t="shared" ca="1" si="241"/>
        <v>1.4470000000000001</v>
      </c>
      <c r="W608">
        <f t="shared" ca="1" si="242"/>
        <v>0.24010000000000001</v>
      </c>
      <c r="X608">
        <f t="shared" ca="1" si="243"/>
        <v>0.39</v>
      </c>
      <c r="Y608">
        <f t="shared" ca="1" si="244"/>
        <v>5.58</v>
      </c>
      <c r="Z608">
        <f t="shared" ca="1" si="245"/>
        <v>1.43</v>
      </c>
      <c r="AA608">
        <f t="shared" ca="1" si="246"/>
        <v>161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f t="shared" ca="1" si="247"/>
        <v>2.58</v>
      </c>
      <c r="AL608">
        <f t="shared" ca="1" si="248"/>
        <v>2.84</v>
      </c>
      <c r="AM608">
        <v>1</v>
      </c>
    </row>
    <row r="609" spans="1:39" x14ac:dyDescent="0.25">
      <c r="A609">
        <v>607</v>
      </c>
      <c r="B609" s="2">
        <v>1</v>
      </c>
      <c r="C609">
        <f t="shared" ca="1" si="237"/>
        <v>30</v>
      </c>
      <c r="D609">
        <v>0</v>
      </c>
      <c r="E609">
        <f t="shared" ca="1" si="232"/>
        <v>84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f t="shared" ca="1" si="238"/>
        <v>4.2300000000000004</v>
      </c>
      <c r="R609">
        <v>1</v>
      </c>
      <c r="S609">
        <f t="shared" ca="1" si="239"/>
        <v>243</v>
      </c>
      <c r="T609">
        <v>12.3</v>
      </c>
      <c r="U609">
        <f t="shared" ca="1" si="240"/>
        <v>15</v>
      </c>
      <c r="V609">
        <f t="shared" ca="1" si="241"/>
        <v>1.107</v>
      </c>
      <c r="W609">
        <f t="shared" ca="1" si="242"/>
        <v>0.2868</v>
      </c>
      <c r="X609">
        <f t="shared" ca="1" si="243"/>
        <v>0.65</v>
      </c>
      <c r="Y609">
        <f t="shared" ca="1" si="244"/>
        <v>5.31</v>
      </c>
      <c r="Z609">
        <f t="shared" ca="1" si="245"/>
        <v>1.01</v>
      </c>
      <c r="AA609">
        <f t="shared" ca="1" si="246"/>
        <v>183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f t="shared" ca="1" si="247"/>
        <v>2.56</v>
      </c>
      <c r="AL609">
        <f t="shared" ca="1" si="248"/>
        <v>2.2400000000000002</v>
      </c>
      <c r="AM609">
        <v>1</v>
      </c>
    </row>
    <row r="610" spans="1:39" x14ac:dyDescent="0.25">
      <c r="A610">
        <v>608</v>
      </c>
      <c r="B610" s="2">
        <v>1</v>
      </c>
      <c r="C610">
        <f t="shared" ca="1" si="237"/>
        <v>30</v>
      </c>
      <c r="D610">
        <v>0</v>
      </c>
      <c r="E610">
        <f t="shared" ca="1" si="232"/>
        <v>89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0</v>
      </c>
      <c r="Q610">
        <f t="shared" ca="1" si="238"/>
        <v>4.34</v>
      </c>
      <c r="R610">
        <v>1</v>
      </c>
      <c r="S610">
        <f t="shared" ca="1" si="239"/>
        <v>227</v>
      </c>
      <c r="T610">
        <v>12.3</v>
      </c>
      <c r="U610">
        <f t="shared" ca="1" si="240"/>
        <v>49</v>
      </c>
      <c r="V610">
        <f t="shared" ca="1" si="241"/>
        <v>1.4490000000000001</v>
      </c>
      <c r="W610">
        <f t="shared" ca="1" si="242"/>
        <v>0.25950000000000001</v>
      </c>
      <c r="X610">
        <f t="shared" ca="1" si="243"/>
        <v>0.44</v>
      </c>
      <c r="Y610">
        <f t="shared" ca="1" si="244"/>
        <v>5.33</v>
      </c>
      <c r="Z610">
        <f t="shared" ca="1" si="245"/>
        <v>1.73</v>
      </c>
      <c r="AA610">
        <f t="shared" ca="1" si="246"/>
        <v>229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f t="shared" ca="1" si="247"/>
        <v>2.96</v>
      </c>
      <c r="AL610">
        <f t="shared" ca="1" si="248"/>
        <v>2.67</v>
      </c>
      <c r="AM610">
        <v>1</v>
      </c>
    </row>
    <row r="611" spans="1:39" x14ac:dyDescent="0.25">
      <c r="A611">
        <v>609</v>
      </c>
      <c r="B611" s="2">
        <v>1</v>
      </c>
      <c r="C611">
        <f t="shared" ca="1" si="237"/>
        <v>37</v>
      </c>
      <c r="D611">
        <v>0</v>
      </c>
      <c r="E611">
        <f t="shared" ca="1" si="232"/>
        <v>84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f t="shared" ca="1" si="238"/>
        <v>4.49</v>
      </c>
      <c r="R611">
        <v>1</v>
      </c>
      <c r="S611">
        <f t="shared" ca="1" si="239"/>
        <v>200</v>
      </c>
      <c r="T611">
        <v>12.3</v>
      </c>
      <c r="U611">
        <f t="shared" ca="1" si="240"/>
        <v>42</v>
      </c>
      <c r="V611">
        <f t="shared" ca="1" si="241"/>
        <v>0.76200000000000001</v>
      </c>
      <c r="W611">
        <f t="shared" ca="1" si="242"/>
        <v>0.24010000000000001</v>
      </c>
      <c r="X611">
        <f t="shared" ca="1" si="243"/>
        <v>0.36</v>
      </c>
      <c r="Y611">
        <f t="shared" ca="1" si="244"/>
        <v>3.42</v>
      </c>
      <c r="Z611">
        <f t="shared" ca="1" si="245"/>
        <v>1.27</v>
      </c>
      <c r="AA611">
        <f t="shared" ca="1" si="246"/>
        <v>218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f t="shared" ca="1" si="247"/>
        <v>3.11</v>
      </c>
      <c r="AL611">
        <f t="shared" ca="1" si="248"/>
        <v>2.14</v>
      </c>
      <c r="AM611">
        <v>1</v>
      </c>
    </row>
    <row r="612" spans="1:39" x14ac:dyDescent="0.25">
      <c r="A612">
        <v>610</v>
      </c>
      <c r="B612" s="2">
        <v>1</v>
      </c>
      <c r="C612">
        <f t="shared" ca="1" si="237"/>
        <v>37</v>
      </c>
      <c r="D612">
        <v>0</v>
      </c>
      <c r="E612">
        <f t="shared" ca="1" si="232"/>
        <v>89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f t="shared" ca="1" si="238"/>
        <v>3.06</v>
      </c>
      <c r="R612">
        <v>1</v>
      </c>
      <c r="S612">
        <f t="shared" ca="1" si="239"/>
        <v>272</v>
      </c>
      <c r="T612">
        <v>12.3</v>
      </c>
      <c r="U612">
        <f t="shared" ca="1" si="240"/>
        <v>45</v>
      </c>
      <c r="V612">
        <f t="shared" ca="1" si="241"/>
        <v>0.64</v>
      </c>
      <c r="W612">
        <f t="shared" ca="1" si="242"/>
        <v>0.23080000000000001</v>
      </c>
      <c r="X612">
        <f t="shared" ca="1" si="243"/>
        <v>0.89</v>
      </c>
      <c r="Y612">
        <f t="shared" ca="1" si="244"/>
        <v>4.18</v>
      </c>
      <c r="Z612">
        <f t="shared" ca="1" si="245"/>
        <v>1.76</v>
      </c>
      <c r="AA612">
        <f t="shared" ca="1" si="246"/>
        <v>165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f t="shared" ca="1" si="247"/>
        <v>2.81</v>
      </c>
      <c r="AL612">
        <f t="shared" ca="1" si="248"/>
        <v>2.4900000000000002</v>
      </c>
      <c r="AM612">
        <v>1</v>
      </c>
    </row>
    <row r="613" spans="1:39" x14ac:dyDescent="0.25">
      <c r="A613">
        <v>611</v>
      </c>
      <c r="B613" s="2">
        <v>1</v>
      </c>
      <c r="C613">
        <f t="shared" ca="1" si="237"/>
        <v>31</v>
      </c>
      <c r="D613">
        <v>0</v>
      </c>
      <c r="E613">
        <f t="shared" ca="1" si="232"/>
        <v>90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0</v>
      </c>
      <c r="Q613">
        <f t="shared" ca="1" si="238"/>
        <v>3.18</v>
      </c>
      <c r="R613">
        <v>1</v>
      </c>
      <c r="S613">
        <f t="shared" ca="1" si="239"/>
        <v>202</v>
      </c>
      <c r="T613">
        <v>12.3</v>
      </c>
      <c r="U613">
        <f t="shared" ca="1" si="240"/>
        <v>42</v>
      </c>
      <c r="V613">
        <f t="shared" ca="1" si="241"/>
        <v>1.0920000000000001</v>
      </c>
      <c r="W613">
        <f t="shared" ca="1" si="242"/>
        <v>0.22020000000000001</v>
      </c>
      <c r="X613">
        <f t="shared" ca="1" si="243"/>
        <v>0.71</v>
      </c>
      <c r="Y613">
        <f t="shared" ca="1" si="244"/>
        <v>5.71</v>
      </c>
      <c r="Z613">
        <f t="shared" ca="1" si="245"/>
        <v>0.84</v>
      </c>
      <c r="AA613">
        <f t="shared" ca="1" si="246"/>
        <v>194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f t="shared" ca="1" si="247"/>
        <v>2.4</v>
      </c>
      <c r="AL613">
        <f t="shared" ca="1" si="248"/>
        <v>2.97</v>
      </c>
      <c r="AM613">
        <v>1</v>
      </c>
    </row>
    <row r="614" spans="1:39" x14ac:dyDescent="0.25">
      <c r="A614">
        <v>612</v>
      </c>
      <c r="B614" s="2">
        <v>1</v>
      </c>
      <c r="C614">
        <f t="shared" ca="1" si="237"/>
        <v>30</v>
      </c>
      <c r="D614">
        <v>0</v>
      </c>
      <c r="E614">
        <f t="shared" ca="1" si="232"/>
        <v>90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0</v>
      </c>
      <c r="Q614">
        <f t="shared" ca="1" si="238"/>
        <v>3.56</v>
      </c>
      <c r="R614">
        <v>1</v>
      </c>
      <c r="S614">
        <f t="shared" ca="1" si="239"/>
        <v>222</v>
      </c>
      <c r="T614">
        <v>12.3</v>
      </c>
      <c r="U614">
        <f t="shared" ca="1" si="240"/>
        <v>47</v>
      </c>
      <c r="V614">
        <f t="shared" ca="1" si="241"/>
        <v>1.056</v>
      </c>
      <c r="W614">
        <f t="shared" ca="1" si="242"/>
        <v>0.2702</v>
      </c>
      <c r="X614">
        <f t="shared" ca="1" si="243"/>
        <v>0.65</v>
      </c>
      <c r="Y614">
        <f t="shared" ca="1" si="244"/>
        <v>4.7</v>
      </c>
      <c r="Z614">
        <f t="shared" ca="1" si="245"/>
        <v>1.46</v>
      </c>
      <c r="AA614">
        <f t="shared" ca="1" si="246"/>
        <v>160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f t="shared" ca="1" si="247"/>
        <v>2.0299999999999998</v>
      </c>
      <c r="AL614">
        <f t="shared" ca="1" si="248"/>
        <v>2.68</v>
      </c>
      <c r="AM614">
        <v>1</v>
      </c>
    </row>
    <row r="615" spans="1:39" x14ac:dyDescent="0.25">
      <c r="A615">
        <v>613</v>
      </c>
      <c r="B615" s="2">
        <v>1</v>
      </c>
      <c r="C615">
        <f t="shared" ca="1" si="237"/>
        <v>32</v>
      </c>
      <c r="D615">
        <v>0</v>
      </c>
      <c r="E615">
        <f t="shared" ca="1" si="232"/>
        <v>78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0</v>
      </c>
      <c r="Q615">
        <f t="shared" ca="1" si="238"/>
        <v>4.18</v>
      </c>
      <c r="R615">
        <v>1</v>
      </c>
      <c r="S615">
        <f t="shared" ca="1" si="239"/>
        <v>223</v>
      </c>
      <c r="T615">
        <v>12.3</v>
      </c>
      <c r="U615">
        <f t="shared" ca="1" si="240"/>
        <v>36</v>
      </c>
      <c r="V615">
        <f t="shared" ca="1" si="241"/>
        <v>1.014</v>
      </c>
      <c r="W615">
        <f t="shared" ca="1" si="242"/>
        <v>0.26350000000000001</v>
      </c>
      <c r="X615">
        <f t="shared" ca="1" si="243"/>
        <v>0.56000000000000005</v>
      </c>
      <c r="Y615">
        <f t="shared" ca="1" si="244"/>
        <v>5.09</v>
      </c>
      <c r="Z615">
        <f t="shared" ca="1" si="245"/>
        <v>1.9</v>
      </c>
      <c r="AA615">
        <f t="shared" ca="1" si="246"/>
        <v>227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f t="shared" ca="1" si="247"/>
        <v>3.32</v>
      </c>
      <c r="AL615">
        <f t="shared" ca="1" si="248"/>
        <v>2.75</v>
      </c>
      <c r="AM615">
        <v>1</v>
      </c>
    </row>
    <row r="616" spans="1:39" x14ac:dyDescent="0.25">
      <c r="A616">
        <v>614</v>
      </c>
      <c r="B616" s="2">
        <v>1</v>
      </c>
      <c r="C616">
        <f t="shared" ca="1" si="237"/>
        <v>32</v>
      </c>
      <c r="D616">
        <v>0</v>
      </c>
      <c r="E616">
        <f t="shared" ca="1" si="232"/>
        <v>88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f t="shared" ca="1" si="238"/>
        <v>4.3899999999999997</v>
      </c>
      <c r="R616">
        <v>1</v>
      </c>
      <c r="S616">
        <f t="shared" ca="1" si="239"/>
        <v>256</v>
      </c>
      <c r="T616">
        <v>12.3</v>
      </c>
      <c r="U616">
        <f t="shared" ca="1" si="240"/>
        <v>23</v>
      </c>
      <c r="V616">
        <f t="shared" ca="1" si="241"/>
        <v>0.753</v>
      </c>
      <c r="W616">
        <f t="shared" ca="1" si="242"/>
        <v>0.35220000000000001</v>
      </c>
      <c r="X616">
        <f t="shared" ca="1" si="243"/>
        <v>0.92</v>
      </c>
      <c r="Y616">
        <f t="shared" ca="1" si="244"/>
        <v>7.25</v>
      </c>
      <c r="Z616">
        <f t="shared" ca="1" si="245"/>
        <v>1.61</v>
      </c>
      <c r="AA616">
        <f t="shared" ca="1" si="246"/>
        <v>126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f t="shared" ca="1" si="247"/>
        <v>1.22</v>
      </c>
      <c r="AL616">
        <f t="shared" ca="1" si="248"/>
        <v>2.54</v>
      </c>
      <c r="AM616">
        <v>1</v>
      </c>
    </row>
    <row r="617" spans="1:39" x14ac:dyDescent="0.25">
      <c r="A617">
        <v>615</v>
      </c>
      <c r="B617" s="2">
        <v>1</v>
      </c>
      <c r="C617">
        <f t="shared" ca="1" si="237"/>
        <v>35</v>
      </c>
      <c r="D617">
        <v>0</v>
      </c>
      <c r="E617">
        <f t="shared" ca="1" si="232"/>
        <v>75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0</v>
      </c>
      <c r="Q617">
        <f t="shared" ca="1" si="238"/>
        <v>4.0599999999999996</v>
      </c>
      <c r="R617">
        <v>1</v>
      </c>
      <c r="S617">
        <f t="shared" ca="1" si="239"/>
        <v>270</v>
      </c>
      <c r="T617">
        <v>12.3</v>
      </c>
      <c r="U617">
        <f t="shared" ca="1" si="240"/>
        <v>42</v>
      </c>
      <c r="V617">
        <f t="shared" ca="1" si="241"/>
        <v>0.95099999999999996</v>
      </c>
      <c r="W617">
        <f t="shared" ca="1" si="242"/>
        <v>0.35410000000000003</v>
      </c>
      <c r="X617">
        <f t="shared" ca="1" si="243"/>
        <v>0.35</v>
      </c>
      <c r="Y617">
        <f t="shared" ca="1" si="244"/>
        <v>6.64</v>
      </c>
      <c r="Z617">
        <f t="shared" ca="1" si="245"/>
        <v>1.8</v>
      </c>
      <c r="AA617">
        <f t="shared" ca="1" si="246"/>
        <v>132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f t="shared" ca="1" si="247"/>
        <v>2.52</v>
      </c>
      <c r="AL617">
        <f t="shared" ca="1" si="248"/>
        <v>2.5</v>
      </c>
      <c r="AM617">
        <v>1</v>
      </c>
    </row>
    <row r="618" spans="1:39" x14ac:dyDescent="0.25">
      <c r="A618">
        <v>616</v>
      </c>
      <c r="B618" s="2">
        <v>1</v>
      </c>
      <c r="C618">
        <f t="shared" ca="1" si="237"/>
        <v>38</v>
      </c>
      <c r="D618">
        <v>0</v>
      </c>
      <c r="E618">
        <f t="shared" ca="1" si="232"/>
        <v>80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0</v>
      </c>
      <c r="Q618">
        <f t="shared" ca="1" si="238"/>
        <v>3.48</v>
      </c>
      <c r="R618">
        <v>1</v>
      </c>
      <c r="S618">
        <f t="shared" ca="1" si="239"/>
        <v>248</v>
      </c>
      <c r="T618">
        <v>12.3</v>
      </c>
      <c r="U618">
        <f t="shared" ca="1" si="240"/>
        <v>44</v>
      </c>
      <c r="V618">
        <f t="shared" ca="1" si="241"/>
        <v>0.86899999999999999</v>
      </c>
      <c r="W618">
        <f t="shared" ca="1" si="242"/>
        <v>0.21709999999999999</v>
      </c>
      <c r="X618">
        <f t="shared" ca="1" si="243"/>
        <v>0.39</v>
      </c>
      <c r="Y618">
        <f t="shared" ca="1" si="244"/>
        <v>3.04</v>
      </c>
      <c r="Z618">
        <f t="shared" ca="1" si="245"/>
        <v>1.4</v>
      </c>
      <c r="AA618">
        <f t="shared" ca="1" si="246"/>
        <v>188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f t="shared" ca="1" si="247"/>
        <v>2.71</v>
      </c>
      <c r="AL618">
        <f t="shared" ca="1" si="248"/>
        <v>2.13</v>
      </c>
      <c r="AM618">
        <v>1</v>
      </c>
    </row>
    <row r="619" spans="1:39" x14ac:dyDescent="0.25">
      <c r="A619">
        <v>617</v>
      </c>
      <c r="B619" s="2">
        <v>1</v>
      </c>
      <c r="C619">
        <f t="shared" ca="1" si="237"/>
        <v>38</v>
      </c>
      <c r="D619">
        <v>0</v>
      </c>
      <c r="E619">
        <f t="shared" ca="1" si="232"/>
        <v>74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f t="shared" ca="1" si="238"/>
        <v>3</v>
      </c>
      <c r="R619">
        <v>1</v>
      </c>
      <c r="S619">
        <f t="shared" ca="1" si="239"/>
        <v>215</v>
      </c>
      <c r="T619">
        <v>12.3</v>
      </c>
      <c r="U619">
        <f t="shared" ca="1" si="240"/>
        <v>36</v>
      </c>
      <c r="V619">
        <f t="shared" ca="1" si="241"/>
        <v>1.3240000000000001</v>
      </c>
      <c r="W619">
        <f t="shared" ca="1" si="242"/>
        <v>0.35010000000000002</v>
      </c>
      <c r="X619">
        <f t="shared" ca="1" si="243"/>
        <v>0.47</v>
      </c>
      <c r="Y619">
        <f t="shared" ca="1" si="244"/>
        <v>6.6</v>
      </c>
      <c r="Z619">
        <f t="shared" ca="1" si="245"/>
        <v>1.78</v>
      </c>
      <c r="AA619">
        <f t="shared" ca="1" si="246"/>
        <v>157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f t="shared" ca="1" si="247"/>
        <v>3.21</v>
      </c>
      <c r="AL619">
        <f t="shared" ca="1" si="248"/>
        <v>2.75</v>
      </c>
      <c r="AM619">
        <v>1</v>
      </c>
    </row>
    <row r="620" spans="1:39" x14ac:dyDescent="0.25">
      <c r="A620">
        <v>618</v>
      </c>
      <c r="B620" s="2">
        <v>1</v>
      </c>
      <c r="C620">
        <f t="shared" ca="1" si="237"/>
        <v>35</v>
      </c>
      <c r="D620">
        <v>0</v>
      </c>
      <c r="E620">
        <f t="shared" ca="1" si="232"/>
        <v>86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f t="shared" ca="1" si="238"/>
        <v>3.42</v>
      </c>
      <c r="R620">
        <v>1</v>
      </c>
      <c r="S620">
        <f t="shared" ca="1" si="239"/>
        <v>212</v>
      </c>
      <c r="T620">
        <v>12.3</v>
      </c>
      <c r="U620">
        <f t="shared" ca="1" si="240"/>
        <v>50</v>
      </c>
      <c r="V620">
        <f t="shared" ca="1" si="241"/>
        <v>0.58699999999999997</v>
      </c>
      <c r="W620">
        <f t="shared" ca="1" si="242"/>
        <v>0.27300000000000002</v>
      </c>
      <c r="X620">
        <f t="shared" ca="1" si="243"/>
        <v>0.7</v>
      </c>
      <c r="Y620">
        <f t="shared" ca="1" si="244"/>
        <v>5.31</v>
      </c>
      <c r="Z620">
        <f t="shared" ca="1" si="245"/>
        <v>1.17</v>
      </c>
      <c r="AA620">
        <f t="shared" ca="1" si="246"/>
        <v>153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f t="shared" ca="1" si="247"/>
        <v>1.46</v>
      </c>
      <c r="AL620">
        <f t="shared" ca="1" si="248"/>
        <v>2.92</v>
      </c>
      <c r="AM620">
        <v>1</v>
      </c>
    </row>
    <row r="621" spans="1:39" x14ac:dyDescent="0.25">
      <c r="A621">
        <v>619</v>
      </c>
      <c r="B621">
        <v>1</v>
      </c>
      <c r="C621">
        <v>5</v>
      </c>
      <c r="D621">
        <v>0</v>
      </c>
      <c r="E621">
        <v>103</v>
      </c>
      <c r="F621">
        <v>0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5.38</v>
      </c>
      <c r="R621">
        <v>2.78</v>
      </c>
      <c r="S621">
        <v>297</v>
      </c>
      <c r="T621">
        <v>12.2</v>
      </c>
      <c r="U621">
        <v>109</v>
      </c>
      <c r="V621">
        <v>24.7</v>
      </c>
      <c r="W621">
        <v>7.0000000000000007E-2</v>
      </c>
      <c r="X621">
        <v>0.22</v>
      </c>
      <c r="Y621">
        <v>5.6444999999999999</v>
      </c>
      <c r="Z621">
        <v>2.4790999999999999</v>
      </c>
      <c r="AA621">
        <v>330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2.75</v>
      </c>
      <c r="AL621">
        <v>1.1100000000000001</v>
      </c>
      <c r="AM621">
        <v>0</v>
      </c>
    </row>
    <row r="622" spans="1:39" x14ac:dyDescent="0.25">
      <c r="A622">
        <v>620</v>
      </c>
      <c r="B622">
        <v>1</v>
      </c>
      <c r="C622">
        <f ca="1">RANDBETWEEN(1,25)</f>
        <v>4</v>
      </c>
      <c r="D622">
        <v>0</v>
      </c>
      <c r="E622">
        <f ca="1">RANDBETWEEN(80,120)</f>
        <v>102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f t="shared" ref="Q622:T637" ca="1" si="249">RANDBETWEEN(1050,2025)/100</f>
        <v>17.43</v>
      </c>
      <c r="R622">
        <f ca="1">RANDBETWEEN(2050,3025)/100</f>
        <v>26.25</v>
      </c>
      <c r="S622">
        <f ca="1">RANDBETWEEN(200,320)</f>
        <v>212</v>
      </c>
      <c r="T622">
        <f t="shared" ca="1" si="249"/>
        <v>19.98</v>
      </c>
      <c r="U622">
        <f ca="1">RANDBETWEEN(80,120)</f>
        <v>118</v>
      </c>
      <c r="V622">
        <f ca="1">RANDBETWEEN(2050,2625)/100</f>
        <v>23.56</v>
      </c>
      <c r="W622">
        <f ca="1">RANDBETWEEN(10,25)/100</f>
        <v>0.14000000000000001</v>
      </c>
      <c r="X622">
        <f ca="1">RANDBETWEEN(10,95)/100</f>
        <v>0.56000000000000005</v>
      </c>
      <c r="Y622">
        <f ca="1">RANDBETWEEN(5050,6025)/1000</f>
        <v>5.5739999999999998</v>
      </c>
      <c r="Z622">
        <f ca="1">RANDBETWEEN(2050,3025)/1000</f>
        <v>2.4060000000000001</v>
      </c>
      <c r="AA622">
        <f ca="1">RANDBETWEEN(300,400)</f>
        <v>332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f ca="1">RANDBETWEEN(150,325)/100</f>
        <v>2.1800000000000002</v>
      </c>
      <c r="AL622">
        <f ca="1">RANDBETWEEN(150,225)/100</f>
        <v>2.14</v>
      </c>
      <c r="AM622">
        <v>0</v>
      </c>
    </row>
    <row r="623" spans="1:39" x14ac:dyDescent="0.25">
      <c r="A623">
        <v>621</v>
      </c>
      <c r="B623">
        <v>1</v>
      </c>
      <c r="C623">
        <f t="shared" ref="C623:C686" ca="1" si="250">RANDBETWEEN(1,25)</f>
        <v>2</v>
      </c>
      <c r="D623">
        <v>0</v>
      </c>
      <c r="E623">
        <f t="shared" ref="E623:E686" ca="1" si="251">RANDBETWEEN(80,120)</f>
        <v>118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f t="shared" ca="1" si="249"/>
        <v>14.35</v>
      </c>
      <c r="R623">
        <f t="shared" ref="R623:R686" ca="1" si="252">RANDBETWEEN(2050,3025)/100</f>
        <v>21.33</v>
      </c>
      <c r="S623">
        <f t="shared" ref="S623:S686" ca="1" si="253">RANDBETWEEN(200,320)</f>
        <v>251</v>
      </c>
      <c r="T623">
        <f t="shared" ca="1" si="249"/>
        <v>15.27</v>
      </c>
      <c r="U623">
        <f t="shared" ref="U623:U686" ca="1" si="254">RANDBETWEEN(80,120)</f>
        <v>107</v>
      </c>
      <c r="V623">
        <f t="shared" ref="V623:V686" ca="1" si="255">RANDBETWEEN(2050,2625)/100</f>
        <v>22.3</v>
      </c>
      <c r="W623">
        <f t="shared" ref="W623:W686" ca="1" si="256">RANDBETWEEN(10,25)/100</f>
        <v>0.22</v>
      </c>
      <c r="X623">
        <f t="shared" ref="X623:X686" ca="1" si="257">RANDBETWEEN(10,95)/100</f>
        <v>0.71</v>
      </c>
      <c r="Y623">
        <f t="shared" ref="Y623:Y686" ca="1" si="258">RANDBETWEEN(5050,6025)/1000</f>
        <v>5.468</v>
      </c>
      <c r="Z623">
        <f t="shared" ref="Z623:Z686" ca="1" si="259">RANDBETWEEN(2050,3025)/1000</f>
        <v>2.39</v>
      </c>
      <c r="AA623">
        <f t="shared" ref="AA623:AA686" ca="1" si="260">RANDBETWEEN(300,400)</f>
        <v>338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f t="shared" ref="AK623:AK686" ca="1" si="261">RANDBETWEEN(150,325)/100</f>
        <v>3.07</v>
      </c>
      <c r="AL623">
        <f t="shared" ref="AL623:AL686" ca="1" si="262">RANDBETWEEN(150,225)/100</f>
        <v>1.56</v>
      </c>
      <c r="AM623">
        <v>0</v>
      </c>
    </row>
    <row r="624" spans="1:39" x14ac:dyDescent="0.25">
      <c r="A624">
        <v>622</v>
      </c>
      <c r="B624">
        <v>1</v>
      </c>
      <c r="C624">
        <f t="shared" ca="1" si="250"/>
        <v>5</v>
      </c>
      <c r="D624">
        <v>0</v>
      </c>
      <c r="E624">
        <f t="shared" ca="1" si="251"/>
        <v>99</v>
      </c>
      <c r="F624">
        <v>0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ca="1" si="249"/>
        <v>11.04</v>
      </c>
      <c r="R624">
        <f t="shared" ca="1" si="252"/>
        <v>21.95</v>
      </c>
      <c r="S624">
        <f t="shared" ca="1" si="253"/>
        <v>262</v>
      </c>
      <c r="T624">
        <f t="shared" ca="1" si="249"/>
        <v>16.82</v>
      </c>
      <c r="U624">
        <f t="shared" ca="1" si="254"/>
        <v>101</v>
      </c>
      <c r="V624">
        <f t="shared" ca="1" si="255"/>
        <v>20.84</v>
      </c>
      <c r="W624">
        <f t="shared" ca="1" si="256"/>
        <v>0.2</v>
      </c>
      <c r="X624">
        <f t="shared" ca="1" si="257"/>
        <v>0.88</v>
      </c>
      <c r="Y624">
        <f t="shared" ca="1" si="258"/>
        <v>5.6639999999999997</v>
      </c>
      <c r="Z624">
        <f t="shared" ca="1" si="259"/>
        <v>2.8410000000000002</v>
      </c>
      <c r="AA624">
        <f t="shared" ca="1" si="260"/>
        <v>301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f t="shared" ca="1" si="261"/>
        <v>2.2799999999999998</v>
      </c>
      <c r="AL624">
        <f t="shared" ca="1" si="262"/>
        <v>1.62</v>
      </c>
      <c r="AM624">
        <v>0</v>
      </c>
    </row>
    <row r="625" spans="1:39" x14ac:dyDescent="0.25">
      <c r="A625">
        <v>623</v>
      </c>
      <c r="B625">
        <v>1</v>
      </c>
      <c r="C625">
        <f t="shared" ca="1" si="250"/>
        <v>4</v>
      </c>
      <c r="D625">
        <v>0</v>
      </c>
      <c r="E625">
        <f t="shared" ca="1" si="251"/>
        <v>92</v>
      </c>
      <c r="F625">
        <v>0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f t="shared" ca="1" si="249"/>
        <v>14.77</v>
      </c>
      <c r="R625">
        <f t="shared" ca="1" si="252"/>
        <v>22.77</v>
      </c>
      <c r="S625">
        <f t="shared" ca="1" si="253"/>
        <v>247</v>
      </c>
      <c r="T625">
        <f t="shared" ca="1" si="249"/>
        <v>14.16</v>
      </c>
      <c r="U625">
        <f t="shared" ca="1" si="254"/>
        <v>88</v>
      </c>
      <c r="V625">
        <f t="shared" ca="1" si="255"/>
        <v>23</v>
      </c>
      <c r="W625">
        <f t="shared" ca="1" si="256"/>
        <v>0.18</v>
      </c>
      <c r="X625">
        <f t="shared" ca="1" si="257"/>
        <v>0.13</v>
      </c>
      <c r="Y625">
        <f t="shared" ca="1" si="258"/>
        <v>5.548</v>
      </c>
      <c r="Z625">
        <f t="shared" ca="1" si="259"/>
        <v>2.4969999999999999</v>
      </c>
      <c r="AA625">
        <f t="shared" ca="1" si="260"/>
        <v>372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f t="shared" ca="1" si="261"/>
        <v>2.5499999999999998</v>
      </c>
      <c r="AL625">
        <f t="shared" ca="1" si="262"/>
        <v>1.85</v>
      </c>
      <c r="AM625">
        <v>0</v>
      </c>
    </row>
    <row r="626" spans="1:39" x14ac:dyDescent="0.25">
      <c r="A626">
        <v>624</v>
      </c>
      <c r="B626">
        <v>1</v>
      </c>
      <c r="C626">
        <f t="shared" ca="1" si="250"/>
        <v>13</v>
      </c>
      <c r="D626">
        <v>0</v>
      </c>
      <c r="E626">
        <f t="shared" ca="1" si="251"/>
        <v>92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f t="shared" ca="1" si="249"/>
        <v>18.25</v>
      </c>
      <c r="R626">
        <f t="shared" ca="1" si="252"/>
        <v>29.21</v>
      </c>
      <c r="S626">
        <f t="shared" ca="1" si="253"/>
        <v>314</v>
      </c>
      <c r="T626">
        <f t="shared" ca="1" si="249"/>
        <v>12.66</v>
      </c>
      <c r="U626">
        <f t="shared" ca="1" si="254"/>
        <v>100</v>
      </c>
      <c r="V626">
        <f t="shared" ca="1" si="255"/>
        <v>25.97</v>
      </c>
      <c r="W626">
        <f t="shared" ca="1" si="256"/>
        <v>0.23</v>
      </c>
      <c r="X626">
        <f t="shared" ca="1" si="257"/>
        <v>0.37</v>
      </c>
      <c r="Y626">
        <f t="shared" ca="1" si="258"/>
        <v>5.0780000000000003</v>
      </c>
      <c r="Z626">
        <f t="shared" ca="1" si="259"/>
        <v>2.972</v>
      </c>
      <c r="AA626">
        <f t="shared" ca="1" si="260"/>
        <v>389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f t="shared" ca="1" si="261"/>
        <v>1.65</v>
      </c>
      <c r="AL626">
        <f t="shared" ca="1" si="262"/>
        <v>2.25</v>
      </c>
      <c r="AM626">
        <v>0</v>
      </c>
    </row>
    <row r="627" spans="1:39" x14ac:dyDescent="0.25">
      <c r="A627">
        <v>625</v>
      </c>
      <c r="B627">
        <v>1</v>
      </c>
      <c r="C627">
        <f t="shared" ca="1" si="250"/>
        <v>23</v>
      </c>
      <c r="D627">
        <v>0</v>
      </c>
      <c r="E627">
        <f t="shared" ca="1" si="251"/>
        <v>105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 t="shared" ca="1" si="249"/>
        <v>17.239999999999998</v>
      </c>
      <c r="R627">
        <f t="shared" ca="1" si="252"/>
        <v>26.81</v>
      </c>
      <c r="S627">
        <f t="shared" ca="1" si="253"/>
        <v>251</v>
      </c>
      <c r="T627">
        <f t="shared" ca="1" si="249"/>
        <v>18.55</v>
      </c>
      <c r="U627">
        <f t="shared" ca="1" si="254"/>
        <v>116</v>
      </c>
      <c r="V627">
        <f t="shared" ca="1" si="255"/>
        <v>24.36</v>
      </c>
      <c r="W627">
        <f t="shared" ca="1" si="256"/>
        <v>0.22</v>
      </c>
      <c r="X627">
        <f t="shared" ca="1" si="257"/>
        <v>0.51</v>
      </c>
      <c r="Y627">
        <f t="shared" ca="1" si="258"/>
        <v>5.9189999999999996</v>
      </c>
      <c r="Z627">
        <f t="shared" ca="1" si="259"/>
        <v>2.0819999999999999</v>
      </c>
      <c r="AA627">
        <f t="shared" ca="1" si="260"/>
        <v>331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f t="shared" ca="1" si="261"/>
        <v>1.59</v>
      </c>
      <c r="AL627">
        <f t="shared" ca="1" si="262"/>
        <v>2.1800000000000002</v>
      </c>
      <c r="AM627">
        <v>0</v>
      </c>
    </row>
    <row r="628" spans="1:39" x14ac:dyDescent="0.25">
      <c r="A628">
        <v>626</v>
      </c>
      <c r="B628">
        <v>1</v>
      </c>
      <c r="C628">
        <f t="shared" ca="1" si="250"/>
        <v>10</v>
      </c>
      <c r="D628">
        <v>0</v>
      </c>
      <c r="E628">
        <f t="shared" ca="1" si="251"/>
        <v>106</v>
      </c>
      <c r="F628">
        <v>0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ca="1" si="249"/>
        <v>15.97</v>
      </c>
      <c r="R628">
        <f t="shared" ca="1" si="252"/>
        <v>29.53</v>
      </c>
      <c r="S628">
        <f t="shared" ca="1" si="253"/>
        <v>237</v>
      </c>
      <c r="T628">
        <f t="shared" ca="1" si="249"/>
        <v>16.37</v>
      </c>
      <c r="U628">
        <f t="shared" ca="1" si="254"/>
        <v>102</v>
      </c>
      <c r="V628">
        <f t="shared" ca="1" si="255"/>
        <v>25.33</v>
      </c>
      <c r="W628">
        <f t="shared" ca="1" si="256"/>
        <v>0.18</v>
      </c>
      <c r="X628">
        <f t="shared" ca="1" si="257"/>
        <v>0.75</v>
      </c>
      <c r="Y628">
        <f t="shared" ca="1" si="258"/>
        <v>5.4550000000000001</v>
      </c>
      <c r="Z628">
        <f t="shared" ca="1" si="259"/>
        <v>2.2360000000000002</v>
      </c>
      <c r="AA628">
        <f t="shared" ca="1" si="260"/>
        <v>314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f t="shared" ca="1" si="261"/>
        <v>2.68</v>
      </c>
      <c r="AL628">
        <f t="shared" ca="1" si="262"/>
        <v>2.15</v>
      </c>
      <c r="AM628">
        <v>0</v>
      </c>
    </row>
    <row r="629" spans="1:39" x14ac:dyDescent="0.25">
      <c r="A629">
        <v>627</v>
      </c>
      <c r="B629">
        <v>1</v>
      </c>
      <c r="C629">
        <f t="shared" ca="1" si="250"/>
        <v>15</v>
      </c>
      <c r="D629">
        <v>0</v>
      </c>
      <c r="E629">
        <f t="shared" ca="1" si="251"/>
        <v>100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f t="shared" ca="1" si="249"/>
        <v>16.62</v>
      </c>
      <c r="R629">
        <f t="shared" ca="1" si="252"/>
        <v>27.2</v>
      </c>
      <c r="S629">
        <f t="shared" ca="1" si="253"/>
        <v>299</v>
      </c>
      <c r="T629">
        <f t="shared" ca="1" si="249"/>
        <v>12.59</v>
      </c>
      <c r="U629">
        <f t="shared" ca="1" si="254"/>
        <v>101</v>
      </c>
      <c r="V629">
        <f t="shared" ca="1" si="255"/>
        <v>22.43</v>
      </c>
      <c r="W629">
        <f t="shared" ca="1" si="256"/>
        <v>0.23</v>
      </c>
      <c r="X629">
        <f t="shared" ca="1" si="257"/>
        <v>0.91</v>
      </c>
      <c r="Y629">
        <f t="shared" ca="1" si="258"/>
        <v>5.2530000000000001</v>
      </c>
      <c r="Z629">
        <f t="shared" ca="1" si="259"/>
        <v>3.0230000000000001</v>
      </c>
      <c r="AA629">
        <f t="shared" ca="1" si="260"/>
        <v>323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f t="shared" ca="1" si="261"/>
        <v>1.81</v>
      </c>
      <c r="AL629">
        <f t="shared" ca="1" si="262"/>
        <v>2.1</v>
      </c>
      <c r="AM629">
        <v>0</v>
      </c>
    </row>
    <row r="630" spans="1:39" x14ac:dyDescent="0.25">
      <c r="A630">
        <v>628</v>
      </c>
      <c r="B630">
        <v>1</v>
      </c>
      <c r="C630">
        <f t="shared" ca="1" si="250"/>
        <v>11</v>
      </c>
      <c r="D630">
        <v>0</v>
      </c>
      <c r="E630">
        <f t="shared" ca="1" si="251"/>
        <v>109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f t="shared" ca="1" si="249"/>
        <v>19.93</v>
      </c>
      <c r="R630">
        <f t="shared" ca="1" si="252"/>
        <v>24.93</v>
      </c>
      <c r="S630">
        <f t="shared" ca="1" si="253"/>
        <v>220</v>
      </c>
      <c r="T630">
        <f t="shared" ca="1" si="249"/>
        <v>19.09</v>
      </c>
      <c r="U630">
        <f t="shared" ca="1" si="254"/>
        <v>117</v>
      </c>
      <c r="V630">
        <f t="shared" ca="1" si="255"/>
        <v>23.66</v>
      </c>
      <c r="W630">
        <f t="shared" ca="1" si="256"/>
        <v>0.14000000000000001</v>
      </c>
      <c r="X630">
        <f t="shared" ca="1" si="257"/>
        <v>0.56999999999999995</v>
      </c>
      <c r="Y630">
        <f t="shared" ca="1" si="258"/>
        <v>5.415</v>
      </c>
      <c r="Z630">
        <f t="shared" ca="1" si="259"/>
        <v>2.9590000000000001</v>
      </c>
      <c r="AA630">
        <f t="shared" ca="1" si="260"/>
        <v>353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f t="shared" ca="1" si="261"/>
        <v>3.1</v>
      </c>
      <c r="AL630">
        <f t="shared" ca="1" si="262"/>
        <v>1.77</v>
      </c>
      <c r="AM630">
        <v>0</v>
      </c>
    </row>
    <row r="631" spans="1:39" x14ac:dyDescent="0.25">
      <c r="A631">
        <v>629</v>
      </c>
      <c r="B631">
        <v>1</v>
      </c>
      <c r="C631">
        <f t="shared" ca="1" si="250"/>
        <v>15</v>
      </c>
      <c r="D631">
        <v>0</v>
      </c>
      <c r="E631">
        <f t="shared" ca="1" si="251"/>
        <v>98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f t="shared" ca="1" si="249"/>
        <v>12.31</v>
      </c>
      <c r="R631">
        <f t="shared" ca="1" si="252"/>
        <v>20.75</v>
      </c>
      <c r="S631">
        <f t="shared" ca="1" si="253"/>
        <v>244</v>
      </c>
      <c r="T631">
        <f t="shared" ca="1" si="249"/>
        <v>14.38</v>
      </c>
      <c r="U631">
        <f t="shared" ca="1" si="254"/>
        <v>80</v>
      </c>
      <c r="V631">
        <f t="shared" ca="1" si="255"/>
        <v>22.48</v>
      </c>
      <c r="W631">
        <f t="shared" ca="1" si="256"/>
        <v>0.25</v>
      </c>
      <c r="X631">
        <f t="shared" ca="1" si="257"/>
        <v>0.81</v>
      </c>
      <c r="Y631">
        <f t="shared" ca="1" si="258"/>
        <v>5.5940000000000003</v>
      </c>
      <c r="Z631">
        <f t="shared" ca="1" si="259"/>
        <v>3.0110000000000001</v>
      </c>
      <c r="AA631">
        <f t="shared" ca="1" si="260"/>
        <v>354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f t="shared" ca="1" si="261"/>
        <v>3.11</v>
      </c>
      <c r="AL631">
        <f t="shared" ca="1" si="262"/>
        <v>2.0499999999999998</v>
      </c>
      <c r="AM631">
        <v>0</v>
      </c>
    </row>
    <row r="632" spans="1:39" x14ac:dyDescent="0.25">
      <c r="A632">
        <v>630</v>
      </c>
      <c r="B632">
        <v>1</v>
      </c>
      <c r="C632">
        <f t="shared" ca="1" si="250"/>
        <v>15</v>
      </c>
      <c r="D632">
        <v>0</v>
      </c>
      <c r="E632">
        <f t="shared" ca="1" si="251"/>
        <v>111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f t="shared" ca="1" si="249"/>
        <v>14.6</v>
      </c>
      <c r="R632">
        <f t="shared" ca="1" si="252"/>
        <v>27.87</v>
      </c>
      <c r="S632">
        <f t="shared" ca="1" si="253"/>
        <v>235</v>
      </c>
      <c r="T632">
        <f t="shared" ca="1" si="249"/>
        <v>14.34</v>
      </c>
      <c r="U632">
        <f t="shared" ca="1" si="254"/>
        <v>114</v>
      </c>
      <c r="V632">
        <f t="shared" ca="1" si="255"/>
        <v>21.52</v>
      </c>
      <c r="W632">
        <f t="shared" ca="1" si="256"/>
        <v>0.25</v>
      </c>
      <c r="X632">
        <f t="shared" ca="1" si="257"/>
        <v>0.95</v>
      </c>
      <c r="Y632">
        <f t="shared" ca="1" si="258"/>
        <v>5.7290000000000001</v>
      </c>
      <c r="Z632">
        <f t="shared" ca="1" si="259"/>
        <v>2.7810000000000001</v>
      </c>
      <c r="AA632">
        <f t="shared" ca="1" si="260"/>
        <v>349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f t="shared" ca="1" si="261"/>
        <v>1.82</v>
      </c>
      <c r="AL632">
        <f t="shared" ca="1" si="262"/>
        <v>1.94</v>
      </c>
      <c r="AM632">
        <v>0</v>
      </c>
    </row>
    <row r="633" spans="1:39" x14ac:dyDescent="0.25">
      <c r="A633">
        <v>631</v>
      </c>
      <c r="B633">
        <v>1</v>
      </c>
      <c r="C633">
        <f t="shared" ca="1" si="250"/>
        <v>9</v>
      </c>
      <c r="D633">
        <v>0</v>
      </c>
      <c r="E633">
        <f t="shared" ca="1" si="251"/>
        <v>86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f t="shared" ca="1" si="249"/>
        <v>12.99</v>
      </c>
      <c r="R633">
        <f t="shared" ca="1" si="252"/>
        <v>26.1</v>
      </c>
      <c r="S633">
        <f t="shared" ca="1" si="253"/>
        <v>249</v>
      </c>
      <c r="T633">
        <f t="shared" ca="1" si="249"/>
        <v>11.54</v>
      </c>
      <c r="U633">
        <f t="shared" ca="1" si="254"/>
        <v>107</v>
      </c>
      <c r="V633">
        <f t="shared" ca="1" si="255"/>
        <v>23.55</v>
      </c>
      <c r="W633">
        <f t="shared" ca="1" si="256"/>
        <v>0.16</v>
      </c>
      <c r="X633">
        <f t="shared" ca="1" si="257"/>
        <v>0.65</v>
      </c>
      <c r="Y633">
        <f t="shared" ca="1" si="258"/>
        <v>5.2969999999999997</v>
      </c>
      <c r="Z633">
        <f t="shared" ca="1" si="259"/>
        <v>2.4359999999999999</v>
      </c>
      <c r="AA633">
        <f t="shared" ca="1" si="260"/>
        <v>365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f t="shared" ca="1" si="261"/>
        <v>2.37</v>
      </c>
      <c r="AL633">
        <f t="shared" ca="1" si="262"/>
        <v>1.73</v>
      </c>
      <c r="AM633">
        <v>0</v>
      </c>
    </row>
    <row r="634" spans="1:39" x14ac:dyDescent="0.25">
      <c r="A634">
        <v>632</v>
      </c>
      <c r="B634">
        <v>1</v>
      </c>
      <c r="C634">
        <f t="shared" ca="1" si="250"/>
        <v>20</v>
      </c>
      <c r="D634">
        <v>0</v>
      </c>
      <c r="E634">
        <f t="shared" ca="1" si="251"/>
        <v>94</v>
      </c>
      <c r="F634">
        <v>0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f t="shared" ca="1" si="249"/>
        <v>10.9</v>
      </c>
      <c r="R634">
        <f t="shared" ca="1" si="252"/>
        <v>24.66</v>
      </c>
      <c r="S634">
        <f t="shared" ca="1" si="253"/>
        <v>279</v>
      </c>
      <c r="T634">
        <f t="shared" ca="1" si="249"/>
        <v>11.21</v>
      </c>
      <c r="U634">
        <f t="shared" ca="1" si="254"/>
        <v>120</v>
      </c>
      <c r="V634">
        <f t="shared" ca="1" si="255"/>
        <v>26.16</v>
      </c>
      <c r="W634">
        <f t="shared" ca="1" si="256"/>
        <v>0.21</v>
      </c>
      <c r="X634">
        <f t="shared" ca="1" si="257"/>
        <v>0.63</v>
      </c>
      <c r="Y634">
        <f t="shared" ca="1" si="258"/>
        <v>5.56</v>
      </c>
      <c r="Z634">
        <f t="shared" ca="1" si="259"/>
        <v>2.548</v>
      </c>
      <c r="AA634">
        <f t="shared" ca="1" si="260"/>
        <v>332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f t="shared" ca="1" si="261"/>
        <v>2.9</v>
      </c>
      <c r="AL634">
        <f t="shared" ca="1" si="262"/>
        <v>1.99</v>
      </c>
      <c r="AM634">
        <v>0</v>
      </c>
    </row>
    <row r="635" spans="1:39" x14ac:dyDescent="0.25">
      <c r="A635">
        <v>633</v>
      </c>
      <c r="B635">
        <v>1</v>
      </c>
      <c r="C635">
        <f t="shared" ca="1" si="250"/>
        <v>23</v>
      </c>
      <c r="D635">
        <v>0</v>
      </c>
      <c r="E635">
        <f t="shared" ca="1" si="251"/>
        <v>107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f t="shared" ca="1" si="249"/>
        <v>13.13</v>
      </c>
      <c r="R635">
        <f t="shared" ca="1" si="252"/>
        <v>27.44</v>
      </c>
      <c r="S635">
        <f t="shared" ca="1" si="253"/>
        <v>293</v>
      </c>
      <c r="T635">
        <f t="shared" ca="1" si="249"/>
        <v>16.12</v>
      </c>
      <c r="U635">
        <f t="shared" ca="1" si="254"/>
        <v>82</v>
      </c>
      <c r="V635">
        <f t="shared" ca="1" si="255"/>
        <v>21.95</v>
      </c>
      <c r="W635">
        <f t="shared" ca="1" si="256"/>
        <v>0.13</v>
      </c>
      <c r="X635">
        <f t="shared" ca="1" si="257"/>
        <v>0.63</v>
      </c>
      <c r="Y635">
        <f t="shared" ca="1" si="258"/>
        <v>5.6390000000000002</v>
      </c>
      <c r="Z635">
        <f t="shared" ca="1" si="259"/>
        <v>2.0670000000000002</v>
      </c>
      <c r="AA635">
        <f t="shared" ca="1" si="260"/>
        <v>376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f t="shared" ca="1" si="261"/>
        <v>3.08</v>
      </c>
      <c r="AL635">
        <f t="shared" ca="1" si="262"/>
        <v>1.62</v>
      </c>
      <c r="AM635">
        <v>0</v>
      </c>
    </row>
    <row r="636" spans="1:39" x14ac:dyDescent="0.25">
      <c r="A636">
        <v>634</v>
      </c>
      <c r="B636">
        <v>1</v>
      </c>
      <c r="C636">
        <f t="shared" ca="1" si="250"/>
        <v>19</v>
      </c>
      <c r="D636">
        <v>0</v>
      </c>
      <c r="E636">
        <f t="shared" ca="1" si="251"/>
        <v>86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f t="shared" ca="1" si="249"/>
        <v>10.67</v>
      </c>
      <c r="R636">
        <f t="shared" ca="1" si="252"/>
        <v>28.63</v>
      </c>
      <c r="S636">
        <f t="shared" ca="1" si="253"/>
        <v>285</v>
      </c>
      <c r="T636">
        <f t="shared" ca="1" si="249"/>
        <v>19.25</v>
      </c>
      <c r="U636">
        <f t="shared" ca="1" si="254"/>
        <v>94</v>
      </c>
      <c r="V636">
        <f t="shared" ca="1" si="255"/>
        <v>22.43</v>
      </c>
      <c r="W636">
        <f t="shared" ca="1" si="256"/>
        <v>0.22</v>
      </c>
      <c r="X636">
        <f t="shared" ca="1" si="257"/>
        <v>0.76</v>
      </c>
      <c r="Y636">
        <f t="shared" ca="1" si="258"/>
        <v>5.5869999999999997</v>
      </c>
      <c r="Z636">
        <f t="shared" ca="1" si="259"/>
        <v>2.355</v>
      </c>
      <c r="AA636">
        <f t="shared" ca="1" si="260"/>
        <v>327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f t="shared" ca="1" si="261"/>
        <v>1.77</v>
      </c>
      <c r="AL636">
        <f t="shared" ca="1" si="262"/>
        <v>1.7</v>
      </c>
      <c r="AM636">
        <v>0</v>
      </c>
    </row>
    <row r="637" spans="1:39" x14ac:dyDescent="0.25">
      <c r="A637">
        <v>635</v>
      </c>
      <c r="B637">
        <v>1</v>
      </c>
      <c r="C637">
        <f t="shared" ca="1" si="250"/>
        <v>7</v>
      </c>
      <c r="D637">
        <v>0</v>
      </c>
      <c r="E637">
        <f t="shared" ca="1" si="251"/>
        <v>112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ca="1" si="249"/>
        <v>16.89</v>
      </c>
      <c r="R637">
        <f t="shared" ca="1" si="252"/>
        <v>24.67</v>
      </c>
      <c r="S637">
        <f t="shared" ca="1" si="253"/>
        <v>214</v>
      </c>
      <c r="T637">
        <f t="shared" ca="1" si="249"/>
        <v>11.02</v>
      </c>
      <c r="U637">
        <f t="shared" ca="1" si="254"/>
        <v>98</v>
      </c>
      <c r="V637">
        <f t="shared" ca="1" si="255"/>
        <v>20.57</v>
      </c>
      <c r="W637">
        <f t="shared" ca="1" si="256"/>
        <v>0.1</v>
      </c>
      <c r="X637">
        <f t="shared" ca="1" si="257"/>
        <v>0.6</v>
      </c>
      <c r="Y637">
        <f t="shared" ca="1" si="258"/>
        <v>5.4219999999999997</v>
      </c>
      <c r="Z637">
        <f t="shared" ca="1" si="259"/>
        <v>2.1880000000000002</v>
      </c>
      <c r="AA637">
        <f t="shared" ca="1" si="260"/>
        <v>373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f t="shared" ca="1" si="261"/>
        <v>2.0299999999999998</v>
      </c>
      <c r="AL637">
        <f t="shared" ca="1" si="262"/>
        <v>2.14</v>
      </c>
      <c r="AM637">
        <v>0</v>
      </c>
    </row>
    <row r="638" spans="1:39" x14ac:dyDescent="0.25">
      <c r="A638">
        <v>636</v>
      </c>
      <c r="B638">
        <v>1</v>
      </c>
      <c r="C638">
        <f t="shared" ca="1" si="250"/>
        <v>6</v>
      </c>
      <c r="D638">
        <v>0</v>
      </c>
      <c r="E638">
        <f t="shared" ca="1" si="251"/>
        <v>86</v>
      </c>
      <c r="F638">
        <v>0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f t="shared" ref="Q638:T694" ca="1" si="263">RANDBETWEEN(1050,2025)/100</f>
        <v>11.89</v>
      </c>
      <c r="R638">
        <f t="shared" ca="1" si="252"/>
        <v>23.13</v>
      </c>
      <c r="S638">
        <f t="shared" ca="1" si="253"/>
        <v>270</v>
      </c>
      <c r="T638">
        <f t="shared" ca="1" si="263"/>
        <v>16.57</v>
      </c>
      <c r="U638">
        <f t="shared" ca="1" si="254"/>
        <v>108</v>
      </c>
      <c r="V638">
        <f t="shared" ca="1" si="255"/>
        <v>25.67</v>
      </c>
      <c r="W638">
        <f t="shared" ca="1" si="256"/>
        <v>0.15</v>
      </c>
      <c r="X638">
        <f t="shared" ca="1" si="257"/>
        <v>0.3</v>
      </c>
      <c r="Y638">
        <f t="shared" ca="1" si="258"/>
        <v>5.085</v>
      </c>
      <c r="Z638">
        <f t="shared" ca="1" si="259"/>
        <v>2.7839999999999998</v>
      </c>
      <c r="AA638">
        <f t="shared" ca="1" si="260"/>
        <v>398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f t="shared" ca="1" si="261"/>
        <v>2.74</v>
      </c>
      <c r="AL638">
        <f t="shared" ca="1" si="262"/>
        <v>2.2200000000000002</v>
      </c>
      <c r="AM638">
        <v>0</v>
      </c>
    </row>
    <row r="639" spans="1:39" x14ac:dyDescent="0.25">
      <c r="A639">
        <v>637</v>
      </c>
      <c r="B639">
        <v>1</v>
      </c>
      <c r="C639">
        <f t="shared" ca="1" si="250"/>
        <v>14</v>
      </c>
      <c r="D639">
        <v>0</v>
      </c>
      <c r="E639">
        <f t="shared" ca="1" si="251"/>
        <v>92</v>
      </c>
      <c r="F639">
        <v>0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ca="1" si="263"/>
        <v>12.02</v>
      </c>
      <c r="R639">
        <f t="shared" ca="1" si="252"/>
        <v>29.26</v>
      </c>
      <c r="S639">
        <f t="shared" ca="1" si="253"/>
        <v>216</v>
      </c>
      <c r="T639">
        <f t="shared" ca="1" si="263"/>
        <v>19.37</v>
      </c>
      <c r="U639">
        <f t="shared" ca="1" si="254"/>
        <v>103</v>
      </c>
      <c r="V639">
        <f t="shared" ca="1" si="255"/>
        <v>24.33</v>
      </c>
      <c r="W639">
        <f t="shared" ca="1" si="256"/>
        <v>0.17</v>
      </c>
      <c r="X639">
        <f t="shared" ca="1" si="257"/>
        <v>0.4</v>
      </c>
      <c r="Y639">
        <f t="shared" ca="1" si="258"/>
        <v>5.4779999999999998</v>
      </c>
      <c r="Z639">
        <f t="shared" ca="1" si="259"/>
        <v>2.8359999999999999</v>
      </c>
      <c r="AA639">
        <f t="shared" ca="1" si="260"/>
        <v>342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f t="shared" ca="1" si="261"/>
        <v>2.15</v>
      </c>
      <c r="AL639">
        <f t="shared" ca="1" si="262"/>
        <v>1.86</v>
      </c>
      <c r="AM639">
        <v>0</v>
      </c>
    </row>
    <row r="640" spans="1:39" x14ac:dyDescent="0.25">
      <c r="A640">
        <v>638</v>
      </c>
      <c r="B640">
        <v>1</v>
      </c>
      <c r="C640">
        <f t="shared" ca="1" si="250"/>
        <v>6</v>
      </c>
      <c r="D640">
        <v>0</v>
      </c>
      <c r="E640">
        <f t="shared" ca="1" si="251"/>
        <v>107</v>
      </c>
      <c r="F640">
        <v>0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ca="1" si="263"/>
        <v>10.98</v>
      </c>
      <c r="R640">
        <f t="shared" ca="1" si="252"/>
        <v>25.03</v>
      </c>
      <c r="S640">
        <f t="shared" ca="1" si="253"/>
        <v>216</v>
      </c>
      <c r="T640">
        <f t="shared" ca="1" si="263"/>
        <v>12.84</v>
      </c>
      <c r="U640">
        <f t="shared" ca="1" si="254"/>
        <v>91</v>
      </c>
      <c r="V640">
        <f t="shared" ca="1" si="255"/>
        <v>23.64</v>
      </c>
      <c r="W640">
        <f t="shared" ca="1" si="256"/>
        <v>0.22</v>
      </c>
      <c r="X640">
        <f t="shared" ca="1" si="257"/>
        <v>0.21</v>
      </c>
      <c r="Y640">
        <f t="shared" ca="1" si="258"/>
        <v>5.4480000000000004</v>
      </c>
      <c r="Z640">
        <f t="shared" ca="1" si="259"/>
        <v>2.17</v>
      </c>
      <c r="AA640">
        <f t="shared" ca="1" si="260"/>
        <v>342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f t="shared" ca="1" si="261"/>
        <v>1.93</v>
      </c>
      <c r="AL640">
        <f t="shared" ca="1" si="262"/>
        <v>2.0299999999999998</v>
      </c>
      <c r="AM640">
        <v>0</v>
      </c>
    </row>
    <row r="641" spans="1:39" x14ac:dyDescent="0.25">
      <c r="A641">
        <v>639</v>
      </c>
      <c r="B641">
        <v>1</v>
      </c>
      <c r="C641">
        <f t="shared" ca="1" si="250"/>
        <v>23</v>
      </c>
      <c r="D641">
        <v>0</v>
      </c>
      <c r="E641">
        <f t="shared" ca="1" si="251"/>
        <v>90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ca="1" si="263"/>
        <v>14.29</v>
      </c>
      <c r="R641">
        <f t="shared" ca="1" si="252"/>
        <v>25.64</v>
      </c>
      <c r="S641">
        <f t="shared" ca="1" si="253"/>
        <v>207</v>
      </c>
      <c r="T641">
        <f t="shared" ca="1" si="263"/>
        <v>16.05</v>
      </c>
      <c r="U641">
        <f t="shared" ca="1" si="254"/>
        <v>82</v>
      </c>
      <c r="V641">
        <f t="shared" ca="1" si="255"/>
        <v>20.63</v>
      </c>
      <c r="W641">
        <f t="shared" ca="1" si="256"/>
        <v>0.21</v>
      </c>
      <c r="X641">
        <f t="shared" ca="1" si="257"/>
        <v>0.72</v>
      </c>
      <c r="Y641">
        <f t="shared" ca="1" si="258"/>
        <v>5.3129999999999997</v>
      </c>
      <c r="Z641">
        <f t="shared" ca="1" si="259"/>
        <v>2.59</v>
      </c>
      <c r="AA641">
        <f t="shared" ca="1" si="260"/>
        <v>389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f t="shared" ca="1" si="261"/>
        <v>1.73</v>
      </c>
      <c r="AL641">
        <f t="shared" ca="1" si="262"/>
        <v>1.91</v>
      </c>
      <c r="AM641">
        <v>0</v>
      </c>
    </row>
    <row r="642" spans="1:39" x14ac:dyDescent="0.25">
      <c r="A642">
        <v>640</v>
      </c>
      <c r="B642">
        <v>1</v>
      </c>
      <c r="C642">
        <f t="shared" ca="1" si="250"/>
        <v>2</v>
      </c>
      <c r="D642">
        <v>0</v>
      </c>
      <c r="E642">
        <f t="shared" ca="1" si="251"/>
        <v>85</v>
      </c>
      <c r="F642">
        <v>0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ca="1" si="263"/>
        <v>10.65</v>
      </c>
      <c r="R642">
        <f t="shared" ca="1" si="252"/>
        <v>26.93</v>
      </c>
      <c r="S642">
        <f t="shared" ca="1" si="253"/>
        <v>238</v>
      </c>
      <c r="T642">
        <f t="shared" ca="1" si="263"/>
        <v>13.78</v>
      </c>
      <c r="U642">
        <f t="shared" ca="1" si="254"/>
        <v>89</v>
      </c>
      <c r="V642">
        <f t="shared" ca="1" si="255"/>
        <v>23.31</v>
      </c>
      <c r="W642">
        <f t="shared" ca="1" si="256"/>
        <v>0.14000000000000001</v>
      </c>
      <c r="X642">
        <f t="shared" ca="1" si="257"/>
        <v>0.16</v>
      </c>
      <c r="Y642">
        <f t="shared" ca="1" si="258"/>
        <v>5.476</v>
      </c>
      <c r="Z642">
        <f t="shared" ca="1" si="259"/>
        <v>2.2610000000000001</v>
      </c>
      <c r="AA642">
        <f t="shared" ca="1" si="260"/>
        <v>343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f t="shared" ca="1" si="261"/>
        <v>2.9</v>
      </c>
      <c r="AL642">
        <f t="shared" ca="1" si="262"/>
        <v>2.04</v>
      </c>
      <c r="AM642">
        <v>0</v>
      </c>
    </row>
    <row r="643" spans="1:39" x14ac:dyDescent="0.25">
      <c r="A643">
        <v>641</v>
      </c>
      <c r="B643">
        <v>1</v>
      </c>
      <c r="C643">
        <f t="shared" ca="1" si="250"/>
        <v>3</v>
      </c>
      <c r="D643">
        <v>0</v>
      </c>
      <c r="E643">
        <f t="shared" ca="1" si="251"/>
        <v>88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f t="shared" ca="1" si="263"/>
        <v>14.65</v>
      </c>
      <c r="R643">
        <f t="shared" ca="1" si="252"/>
        <v>26.78</v>
      </c>
      <c r="S643">
        <f t="shared" ca="1" si="253"/>
        <v>217</v>
      </c>
      <c r="T643">
        <f t="shared" ca="1" si="263"/>
        <v>17.64</v>
      </c>
      <c r="U643">
        <f t="shared" ca="1" si="254"/>
        <v>93</v>
      </c>
      <c r="V643">
        <f t="shared" ca="1" si="255"/>
        <v>21.53</v>
      </c>
      <c r="W643">
        <f t="shared" ca="1" si="256"/>
        <v>0.21</v>
      </c>
      <c r="X643">
        <f t="shared" ca="1" si="257"/>
        <v>0.45</v>
      </c>
      <c r="Y643">
        <f t="shared" ca="1" si="258"/>
        <v>5.5890000000000004</v>
      </c>
      <c r="Z643">
        <f t="shared" ca="1" si="259"/>
        <v>2.226</v>
      </c>
      <c r="AA643">
        <f t="shared" ca="1" si="260"/>
        <v>312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f t="shared" ca="1" si="261"/>
        <v>2.7</v>
      </c>
      <c r="AL643">
        <f t="shared" ca="1" si="262"/>
        <v>1.91</v>
      </c>
      <c r="AM643">
        <v>0</v>
      </c>
    </row>
    <row r="644" spans="1:39" x14ac:dyDescent="0.25">
      <c r="A644">
        <v>642</v>
      </c>
      <c r="B644">
        <v>1</v>
      </c>
      <c r="C644">
        <f t="shared" ca="1" si="250"/>
        <v>11</v>
      </c>
      <c r="D644">
        <v>0</v>
      </c>
      <c r="E644">
        <f t="shared" ca="1" si="251"/>
        <v>95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 t="shared" ca="1" si="263"/>
        <v>13.63</v>
      </c>
      <c r="R644">
        <f t="shared" ca="1" si="252"/>
        <v>23.85</v>
      </c>
      <c r="S644">
        <f t="shared" ca="1" si="253"/>
        <v>263</v>
      </c>
      <c r="T644">
        <f t="shared" ca="1" si="263"/>
        <v>18.3</v>
      </c>
      <c r="U644">
        <f t="shared" ca="1" si="254"/>
        <v>112</v>
      </c>
      <c r="V644">
        <f t="shared" ca="1" si="255"/>
        <v>25.37</v>
      </c>
      <c r="W644">
        <f t="shared" ca="1" si="256"/>
        <v>0.15</v>
      </c>
      <c r="X644">
        <f t="shared" ca="1" si="257"/>
        <v>0.45</v>
      </c>
      <c r="Y644">
        <f t="shared" ca="1" si="258"/>
        <v>5.7069999999999999</v>
      </c>
      <c r="Z644">
        <f t="shared" ca="1" si="259"/>
        <v>2.448</v>
      </c>
      <c r="AA644">
        <f t="shared" ca="1" si="260"/>
        <v>338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f t="shared" ca="1" si="261"/>
        <v>2.85</v>
      </c>
      <c r="AL644">
        <f t="shared" ca="1" si="262"/>
        <v>1.81</v>
      </c>
      <c r="AM644">
        <v>0</v>
      </c>
    </row>
    <row r="645" spans="1:39" x14ac:dyDescent="0.25">
      <c r="A645">
        <v>643</v>
      </c>
      <c r="B645">
        <v>1</v>
      </c>
      <c r="C645">
        <f t="shared" ca="1" si="250"/>
        <v>15</v>
      </c>
      <c r="D645">
        <v>0</v>
      </c>
      <c r="E645">
        <f t="shared" ca="1" si="251"/>
        <v>117</v>
      </c>
      <c r="F645">
        <v>0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 t="shared" ca="1" si="263"/>
        <v>10.63</v>
      </c>
      <c r="R645">
        <f t="shared" ca="1" si="252"/>
        <v>29.23</v>
      </c>
      <c r="S645">
        <f t="shared" ca="1" si="253"/>
        <v>292</v>
      </c>
      <c r="T645">
        <f t="shared" ca="1" si="263"/>
        <v>11.68</v>
      </c>
      <c r="U645">
        <f t="shared" ca="1" si="254"/>
        <v>94</v>
      </c>
      <c r="V645">
        <f t="shared" ca="1" si="255"/>
        <v>20.59</v>
      </c>
      <c r="W645">
        <f t="shared" ca="1" si="256"/>
        <v>0.25</v>
      </c>
      <c r="X645">
        <f t="shared" ca="1" si="257"/>
        <v>0.77</v>
      </c>
      <c r="Y645">
        <f t="shared" ca="1" si="258"/>
        <v>5.4930000000000003</v>
      </c>
      <c r="Z645">
        <f t="shared" ca="1" si="259"/>
        <v>2.9929999999999999</v>
      </c>
      <c r="AA645">
        <f t="shared" ca="1" si="260"/>
        <v>332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f t="shared" ca="1" si="261"/>
        <v>3.05</v>
      </c>
      <c r="AL645">
        <f t="shared" ca="1" si="262"/>
        <v>1.9</v>
      </c>
      <c r="AM645">
        <v>0</v>
      </c>
    </row>
    <row r="646" spans="1:39" x14ac:dyDescent="0.25">
      <c r="A646">
        <v>644</v>
      </c>
      <c r="B646">
        <v>1</v>
      </c>
      <c r="C646">
        <f t="shared" ca="1" si="250"/>
        <v>1</v>
      </c>
      <c r="D646">
        <v>0</v>
      </c>
      <c r="E646">
        <f t="shared" ca="1" si="251"/>
        <v>107</v>
      </c>
      <c r="F646">
        <v>0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ca="1" si="263"/>
        <v>17.75</v>
      </c>
      <c r="R646">
        <f t="shared" ca="1" si="252"/>
        <v>27.04</v>
      </c>
      <c r="S646">
        <f t="shared" ca="1" si="253"/>
        <v>268</v>
      </c>
      <c r="T646">
        <f t="shared" ca="1" si="263"/>
        <v>10.85</v>
      </c>
      <c r="U646">
        <f t="shared" ca="1" si="254"/>
        <v>107</v>
      </c>
      <c r="V646">
        <f t="shared" ca="1" si="255"/>
        <v>25.98</v>
      </c>
      <c r="W646">
        <f t="shared" ca="1" si="256"/>
        <v>0.1</v>
      </c>
      <c r="X646">
        <f t="shared" ca="1" si="257"/>
        <v>0.68</v>
      </c>
      <c r="Y646">
        <f t="shared" ca="1" si="258"/>
        <v>5.6689999999999996</v>
      </c>
      <c r="Z646">
        <f t="shared" ca="1" si="259"/>
        <v>2.7149999999999999</v>
      </c>
      <c r="AA646">
        <f t="shared" ca="1" si="260"/>
        <v>362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f t="shared" ca="1" si="261"/>
        <v>1.53</v>
      </c>
      <c r="AL646">
        <f t="shared" ca="1" si="262"/>
        <v>1.5</v>
      </c>
      <c r="AM646">
        <v>0</v>
      </c>
    </row>
    <row r="647" spans="1:39" x14ac:dyDescent="0.25">
      <c r="A647">
        <v>645</v>
      </c>
      <c r="B647">
        <v>1</v>
      </c>
      <c r="C647">
        <f t="shared" ca="1" si="250"/>
        <v>5</v>
      </c>
      <c r="D647">
        <v>0</v>
      </c>
      <c r="E647">
        <f t="shared" ca="1" si="251"/>
        <v>108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f t="shared" ca="1" si="263"/>
        <v>16.170000000000002</v>
      </c>
      <c r="R647">
        <f t="shared" ca="1" si="252"/>
        <v>25.81</v>
      </c>
      <c r="S647">
        <f t="shared" ca="1" si="253"/>
        <v>237</v>
      </c>
      <c r="T647">
        <f t="shared" ca="1" si="263"/>
        <v>19.07</v>
      </c>
      <c r="U647">
        <f t="shared" ca="1" si="254"/>
        <v>104</v>
      </c>
      <c r="V647">
        <f t="shared" ca="1" si="255"/>
        <v>23.9</v>
      </c>
      <c r="W647">
        <f t="shared" ca="1" si="256"/>
        <v>0.2</v>
      </c>
      <c r="X647">
        <f t="shared" ca="1" si="257"/>
        <v>0.16</v>
      </c>
      <c r="Y647">
        <f t="shared" ca="1" si="258"/>
        <v>5.1619999999999999</v>
      </c>
      <c r="Z647">
        <f t="shared" ca="1" si="259"/>
        <v>2.8319999999999999</v>
      </c>
      <c r="AA647">
        <f t="shared" ca="1" si="260"/>
        <v>316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f t="shared" ca="1" si="261"/>
        <v>1.56</v>
      </c>
      <c r="AL647">
        <f t="shared" ca="1" si="262"/>
        <v>1.97</v>
      </c>
      <c r="AM647">
        <v>0</v>
      </c>
    </row>
    <row r="648" spans="1:39" x14ac:dyDescent="0.25">
      <c r="A648">
        <v>646</v>
      </c>
      <c r="B648">
        <v>1</v>
      </c>
      <c r="C648">
        <f t="shared" ca="1" si="250"/>
        <v>18</v>
      </c>
      <c r="D648">
        <v>0</v>
      </c>
      <c r="E648">
        <f t="shared" ca="1" si="251"/>
        <v>89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ca="1" si="263"/>
        <v>20.03</v>
      </c>
      <c r="R648">
        <f t="shared" ca="1" si="252"/>
        <v>22.03</v>
      </c>
      <c r="S648">
        <f t="shared" ca="1" si="253"/>
        <v>297</v>
      </c>
      <c r="T648">
        <f t="shared" ca="1" si="263"/>
        <v>19.98</v>
      </c>
      <c r="U648">
        <f t="shared" ca="1" si="254"/>
        <v>106</v>
      </c>
      <c r="V648">
        <f t="shared" ca="1" si="255"/>
        <v>26.2</v>
      </c>
      <c r="W648">
        <f t="shared" ca="1" si="256"/>
        <v>0.13</v>
      </c>
      <c r="X648">
        <f t="shared" ca="1" si="257"/>
        <v>0.11</v>
      </c>
      <c r="Y648">
        <f t="shared" ca="1" si="258"/>
        <v>5.1130000000000004</v>
      </c>
      <c r="Z648">
        <f t="shared" ca="1" si="259"/>
        <v>2.633</v>
      </c>
      <c r="AA648">
        <f t="shared" ca="1" si="260"/>
        <v>318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f t="shared" ca="1" si="261"/>
        <v>2.31</v>
      </c>
      <c r="AL648">
        <f t="shared" ca="1" si="262"/>
        <v>2.09</v>
      </c>
      <c r="AM648">
        <v>0</v>
      </c>
    </row>
    <row r="649" spans="1:39" x14ac:dyDescent="0.25">
      <c r="A649">
        <v>647</v>
      </c>
      <c r="B649">
        <v>1</v>
      </c>
      <c r="C649">
        <f t="shared" ca="1" si="250"/>
        <v>24</v>
      </c>
      <c r="D649">
        <v>0</v>
      </c>
      <c r="E649">
        <f t="shared" ca="1" si="251"/>
        <v>81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ca="1" si="263"/>
        <v>11.44</v>
      </c>
      <c r="R649">
        <f t="shared" ca="1" si="252"/>
        <v>25.95</v>
      </c>
      <c r="S649">
        <f t="shared" ca="1" si="253"/>
        <v>279</v>
      </c>
      <c r="T649">
        <f t="shared" ca="1" si="263"/>
        <v>15.61</v>
      </c>
      <c r="U649">
        <f t="shared" ca="1" si="254"/>
        <v>102</v>
      </c>
      <c r="V649">
        <f t="shared" ca="1" si="255"/>
        <v>23.3</v>
      </c>
      <c r="W649">
        <f t="shared" ca="1" si="256"/>
        <v>0.24</v>
      </c>
      <c r="X649">
        <f t="shared" ca="1" si="257"/>
        <v>0.91</v>
      </c>
      <c r="Y649">
        <f t="shared" ca="1" si="258"/>
        <v>5.6929999999999996</v>
      </c>
      <c r="Z649">
        <f t="shared" ca="1" si="259"/>
        <v>2.1040000000000001</v>
      </c>
      <c r="AA649">
        <f t="shared" ca="1" si="260"/>
        <v>334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f t="shared" ca="1" si="261"/>
        <v>3.05</v>
      </c>
      <c r="AL649">
        <f t="shared" ca="1" si="262"/>
        <v>2.0699999999999998</v>
      </c>
      <c r="AM649">
        <v>0</v>
      </c>
    </row>
    <row r="650" spans="1:39" x14ac:dyDescent="0.25">
      <c r="A650">
        <v>648</v>
      </c>
      <c r="B650">
        <v>1</v>
      </c>
      <c r="C650">
        <f t="shared" ca="1" si="250"/>
        <v>9</v>
      </c>
      <c r="D650">
        <v>0</v>
      </c>
      <c r="E650">
        <f t="shared" ca="1" si="251"/>
        <v>84</v>
      </c>
      <c r="F650">
        <v>0</v>
      </c>
      <c r="G650">
        <v>1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ca="1" si="263"/>
        <v>10.54</v>
      </c>
      <c r="R650">
        <f t="shared" ca="1" si="252"/>
        <v>23.58</v>
      </c>
      <c r="S650">
        <f t="shared" ca="1" si="253"/>
        <v>218</v>
      </c>
      <c r="T650">
        <f t="shared" ca="1" si="263"/>
        <v>12.16</v>
      </c>
      <c r="U650">
        <f t="shared" ca="1" si="254"/>
        <v>85</v>
      </c>
      <c r="V650">
        <f t="shared" ca="1" si="255"/>
        <v>25.26</v>
      </c>
      <c r="W650">
        <f t="shared" ca="1" si="256"/>
        <v>0.25</v>
      </c>
      <c r="X650">
        <f t="shared" ca="1" si="257"/>
        <v>0.24</v>
      </c>
      <c r="Y650">
        <f t="shared" ca="1" si="258"/>
        <v>5.984</v>
      </c>
      <c r="Z650">
        <f t="shared" ca="1" si="259"/>
        <v>2.5289999999999999</v>
      </c>
      <c r="AA650">
        <f t="shared" ca="1" si="260"/>
        <v>344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f t="shared" ca="1" si="261"/>
        <v>2.84</v>
      </c>
      <c r="AL650">
        <f t="shared" ca="1" si="262"/>
        <v>1.97</v>
      </c>
      <c r="AM650">
        <v>0</v>
      </c>
    </row>
    <row r="651" spans="1:39" x14ac:dyDescent="0.25">
      <c r="A651">
        <v>649</v>
      </c>
      <c r="B651">
        <v>1</v>
      </c>
      <c r="C651">
        <f t="shared" ca="1" si="250"/>
        <v>17</v>
      </c>
      <c r="D651">
        <v>0</v>
      </c>
      <c r="E651">
        <f t="shared" ca="1" si="251"/>
        <v>83</v>
      </c>
      <c r="F651">
        <v>0</v>
      </c>
      <c r="G651">
        <v>1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 t="shared" ca="1" si="263"/>
        <v>16.170000000000002</v>
      </c>
      <c r="R651">
        <f t="shared" ca="1" si="252"/>
        <v>26.89</v>
      </c>
      <c r="S651">
        <f t="shared" ca="1" si="253"/>
        <v>239</v>
      </c>
      <c r="T651">
        <f t="shared" ca="1" si="263"/>
        <v>12.28</v>
      </c>
      <c r="U651">
        <f t="shared" ca="1" si="254"/>
        <v>85</v>
      </c>
      <c r="V651">
        <f t="shared" ca="1" si="255"/>
        <v>22.87</v>
      </c>
      <c r="W651">
        <f t="shared" ca="1" si="256"/>
        <v>0.14000000000000001</v>
      </c>
      <c r="X651">
        <f t="shared" ca="1" si="257"/>
        <v>0.9</v>
      </c>
      <c r="Y651">
        <f t="shared" ca="1" si="258"/>
        <v>5.4630000000000001</v>
      </c>
      <c r="Z651">
        <f t="shared" ca="1" si="259"/>
        <v>2.4529999999999998</v>
      </c>
      <c r="AA651">
        <f t="shared" ca="1" si="260"/>
        <v>316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f t="shared" ca="1" si="261"/>
        <v>2.09</v>
      </c>
      <c r="AL651">
        <f t="shared" ca="1" si="262"/>
        <v>1.79</v>
      </c>
      <c r="AM651">
        <v>0</v>
      </c>
    </row>
    <row r="652" spans="1:39" x14ac:dyDescent="0.25">
      <c r="A652">
        <v>650</v>
      </c>
      <c r="B652">
        <v>1</v>
      </c>
      <c r="C652">
        <f t="shared" ca="1" si="250"/>
        <v>20</v>
      </c>
      <c r="D652">
        <v>0</v>
      </c>
      <c r="E652">
        <f t="shared" ca="1" si="251"/>
        <v>97</v>
      </c>
      <c r="F652">
        <v>0</v>
      </c>
      <c r="G652">
        <v>1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f t="shared" ca="1" si="263"/>
        <v>14.23</v>
      </c>
      <c r="R652">
        <f t="shared" ca="1" si="252"/>
        <v>24.13</v>
      </c>
      <c r="S652">
        <f t="shared" ca="1" si="253"/>
        <v>269</v>
      </c>
      <c r="T652">
        <f t="shared" ca="1" si="263"/>
        <v>18.12</v>
      </c>
      <c r="U652">
        <f t="shared" ca="1" si="254"/>
        <v>109</v>
      </c>
      <c r="V652">
        <f t="shared" ca="1" si="255"/>
        <v>25.56</v>
      </c>
      <c r="W652">
        <f t="shared" ca="1" si="256"/>
        <v>0.16</v>
      </c>
      <c r="X652">
        <f t="shared" ca="1" si="257"/>
        <v>0.72</v>
      </c>
      <c r="Y652">
        <f t="shared" ca="1" si="258"/>
        <v>5.077</v>
      </c>
      <c r="Z652">
        <f t="shared" ca="1" si="259"/>
        <v>2.2120000000000002</v>
      </c>
      <c r="AA652">
        <f t="shared" ca="1" si="260"/>
        <v>327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f t="shared" ca="1" si="261"/>
        <v>2.7</v>
      </c>
      <c r="AL652">
        <f t="shared" ca="1" si="262"/>
        <v>2.11</v>
      </c>
      <c r="AM652">
        <v>0</v>
      </c>
    </row>
    <row r="653" spans="1:39" x14ac:dyDescent="0.25">
      <c r="A653">
        <v>651</v>
      </c>
      <c r="B653">
        <v>1</v>
      </c>
      <c r="C653">
        <f t="shared" ca="1" si="250"/>
        <v>1</v>
      </c>
      <c r="D653">
        <v>0</v>
      </c>
      <c r="E653">
        <f t="shared" ca="1" si="251"/>
        <v>98</v>
      </c>
      <c r="F653">
        <v>0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f t="shared" ca="1" si="263"/>
        <v>12.15</v>
      </c>
      <c r="R653">
        <f t="shared" ca="1" si="252"/>
        <v>28.12</v>
      </c>
      <c r="S653">
        <f t="shared" ca="1" si="253"/>
        <v>296</v>
      </c>
      <c r="T653">
        <f t="shared" ca="1" si="263"/>
        <v>17.190000000000001</v>
      </c>
      <c r="U653">
        <f t="shared" ca="1" si="254"/>
        <v>83</v>
      </c>
      <c r="V653">
        <f t="shared" ca="1" si="255"/>
        <v>23.82</v>
      </c>
      <c r="W653">
        <f t="shared" ca="1" si="256"/>
        <v>0.25</v>
      </c>
      <c r="X653">
        <f t="shared" ca="1" si="257"/>
        <v>0.43</v>
      </c>
      <c r="Y653">
        <f t="shared" ca="1" si="258"/>
        <v>5.6050000000000004</v>
      </c>
      <c r="Z653">
        <f t="shared" ca="1" si="259"/>
        <v>2.8740000000000001</v>
      </c>
      <c r="AA653">
        <f t="shared" ca="1" si="260"/>
        <v>349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f t="shared" ca="1" si="261"/>
        <v>2.97</v>
      </c>
      <c r="AL653">
        <f t="shared" ca="1" si="262"/>
        <v>1.69</v>
      </c>
      <c r="AM653">
        <v>0</v>
      </c>
    </row>
    <row r="654" spans="1:39" x14ac:dyDescent="0.25">
      <c r="A654">
        <v>652</v>
      </c>
      <c r="B654">
        <v>1</v>
      </c>
      <c r="C654">
        <f t="shared" ca="1" si="250"/>
        <v>7</v>
      </c>
      <c r="D654">
        <v>0</v>
      </c>
      <c r="E654">
        <f t="shared" ca="1" si="251"/>
        <v>115</v>
      </c>
      <c r="F654">
        <v>0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f t="shared" ca="1" si="263"/>
        <v>20.079999999999998</v>
      </c>
      <c r="R654">
        <f t="shared" ca="1" si="252"/>
        <v>28.15</v>
      </c>
      <c r="S654">
        <f t="shared" ca="1" si="253"/>
        <v>284</v>
      </c>
      <c r="T654">
        <f t="shared" ca="1" si="263"/>
        <v>15.71</v>
      </c>
      <c r="U654">
        <f t="shared" ca="1" si="254"/>
        <v>115</v>
      </c>
      <c r="V654">
        <f t="shared" ca="1" si="255"/>
        <v>26.14</v>
      </c>
      <c r="W654">
        <f t="shared" ca="1" si="256"/>
        <v>0.19</v>
      </c>
      <c r="X654">
        <f t="shared" ca="1" si="257"/>
        <v>0.82</v>
      </c>
      <c r="Y654">
        <f t="shared" ca="1" si="258"/>
        <v>5.3550000000000004</v>
      </c>
      <c r="Z654">
        <f t="shared" ca="1" si="259"/>
        <v>2.5230000000000001</v>
      </c>
      <c r="AA654">
        <f t="shared" ca="1" si="260"/>
        <v>390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f t="shared" ca="1" si="261"/>
        <v>1.94</v>
      </c>
      <c r="AL654">
        <f t="shared" ca="1" si="262"/>
        <v>1.77</v>
      </c>
      <c r="AM654">
        <v>0</v>
      </c>
    </row>
    <row r="655" spans="1:39" x14ac:dyDescent="0.25">
      <c r="A655">
        <v>653</v>
      </c>
      <c r="B655">
        <v>1</v>
      </c>
      <c r="C655">
        <f t="shared" ca="1" si="250"/>
        <v>4</v>
      </c>
      <c r="D655">
        <v>0</v>
      </c>
      <c r="E655">
        <f t="shared" ca="1" si="251"/>
        <v>110</v>
      </c>
      <c r="F655">
        <v>0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ca="1" si="263"/>
        <v>19</v>
      </c>
      <c r="R655">
        <f t="shared" ca="1" si="252"/>
        <v>27.9</v>
      </c>
      <c r="S655">
        <f t="shared" ca="1" si="253"/>
        <v>288</v>
      </c>
      <c r="T655">
        <f t="shared" ca="1" si="263"/>
        <v>19.170000000000002</v>
      </c>
      <c r="U655">
        <f t="shared" ca="1" si="254"/>
        <v>80</v>
      </c>
      <c r="V655">
        <f t="shared" ca="1" si="255"/>
        <v>24.01</v>
      </c>
      <c r="W655">
        <f t="shared" ca="1" si="256"/>
        <v>0.1</v>
      </c>
      <c r="X655">
        <f t="shared" ca="1" si="257"/>
        <v>0.61</v>
      </c>
      <c r="Y655">
        <f t="shared" ca="1" si="258"/>
        <v>5.585</v>
      </c>
      <c r="Z655">
        <f t="shared" ca="1" si="259"/>
        <v>2.411</v>
      </c>
      <c r="AA655">
        <f t="shared" ca="1" si="260"/>
        <v>366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f t="shared" ca="1" si="261"/>
        <v>2.38</v>
      </c>
      <c r="AL655">
        <f t="shared" ca="1" si="262"/>
        <v>1.82</v>
      </c>
      <c r="AM655">
        <v>0</v>
      </c>
    </row>
    <row r="656" spans="1:39" x14ac:dyDescent="0.25">
      <c r="A656">
        <v>654</v>
      </c>
      <c r="B656">
        <v>1</v>
      </c>
      <c r="C656">
        <f t="shared" ca="1" si="250"/>
        <v>6</v>
      </c>
      <c r="D656">
        <v>0</v>
      </c>
      <c r="E656">
        <f t="shared" ca="1" si="251"/>
        <v>100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ca="1" si="263"/>
        <v>17.61</v>
      </c>
      <c r="R656">
        <f t="shared" ca="1" si="252"/>
        <v>25.56</v>
      </c>
      <c r="S656">
        <f t="shared" ca="1" si="253"/>
        <v>251</v>
      </c>
      <c r="T656">
        <f t="shared" ca="1" si="263"/>
        <v>11.84</v>
      </c>
      <c r="U656">
        <f t="shared" ca="1" si="254"/>
        <v>82</v>
      </c>
      <c r="V656">
        <f t="shared" ca="1" si="255"/>
        <v>21.97</v>
      </c>
      <c r="W656">
        <f t="shared" ca="1" si="256"/>
        <v>0.17</v>
      </c>
      <c r="X656">
        <f t="shared" ca="1" si="257"/>
        <v>0.57999999999999996</v>
      </c>
      <c r="Y656">
        <f t="shared" ca="1" si="258"/>
        <v>5.5339999999999998</v>
      </c>
      <c r="Z656">
        <f t="shared" ca="1" si="259"/>
        <v>2.6160000000000001</v>
      </c>
      <c r="AA656">
        <f t="shared" ca="1" si="260"/>
        <v>322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f t="shared" ca="1" si="261"/>
        <v>2.5299999999999998</v>
      </c>
      <c r="AL656">
        <f t="shared" ca="1" si="262"/>
        <v>1.83</v>
      </c>
      <c r="AM656">
        <v>0</v>
      </c>
    </row>
    <row r="657" spans="1:39" x14ac:dyDescent="0.25">
      <c r="A657">
        <v>655</v>
      </c>
      <c r="B657">
        <v>1</v>
      </c>
      <c r="C657">
        <f t="shared" ca="1" si="250"/>
        <v>7</v>
      </c>
      <c r="D657">
        <v>0</v>
      </c>
      <c r="E657">
        <f t="shared" ca="1" si="251"/>
        <v>84</v>
      </c>
      <c r="F657">
        <v>0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ca="1" si="263"/>
        <v>11.89</v>
      </c>
      <c r="R657">
        <f t="shared" ca="1" si="252"/>
        <v>26.93</v>
      </c>
      <c r="S657">
        <f t="shared" ca="1" si="253"/>
        <v>293</v>
      </c>
      <c r="T657">
        <f t="shared" ca="1" si="263"/>
        <v>20.05</v>
      </c>
      <c r="U657">
        <f t="shared" ca="1" si="254"/>
        <v>106</v>
      </c>
      <c r="V657">
        <f t="shared" ca="1" si="255"/>
        <v>21.62</v>
      </c>
      <c r="W657">
        <f t="shared" ca="1" si="256"/>
        <v>0.17</v>
      </c>
      <c r="X657">
        <f t="shared" ca="1" si="257"/>
        <v>0.16</v>
      </c>
      <c r="Y657">
        <f t="shared" ca="1" si="258"/>
        <v>5.133</v>
      </c>
      <c r="Z657">
        <f t="shared" ca="1" si="259"/>
        <v>2.5310000000000001</v>
      </c>
      <c r="AA657">
        <f t="shared" ca="1" si="260"/>
        <v>339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f t="shared" ca="1" si="261"/>
        <v>1.99</v>
      </c>
      <c r="AL657">
        <f t="shared" ca="1" si="262"/>
        <v>1.9</v>
      </c>
      <c r="AM657">
        <v>0</v>
      </c>
    </row>
    <row r="658" spans="1:39" x14ac:dyDescent="0.25">
      <c r="A658">
        <v>656</v>
      </c>
      <c r="B658">
        <v>1</v>
      </c>
      <c r="C658">
        <f t="shared" ca="1" si="250"/>
        <v>21</v>
      </c>
      <c r="D658">
        <v>0</v>
      </c>
      <c r="E658">
        <f t="shared" ca="1" si="251"/>
        <v>96</v>
      </c>
      <c r="F658">
        <v>0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f t="shared" ca="1" si="263"/>
        <v>16.78</v>
      </c>
      <c r="R658">
        <f t="shared" ca="1" si="252"/>
        <v>27.53</v>
      </c>
      <c r="S658">
        <f t="shared" ca="1" si="253"/>
        <v>247</v>
      </c>
      <c r="T658">
        <f t="shared" ca="1" si="263"/>
        <v>18.02</v>
      </c>
      <c r="U658">
        <f t="shared" ca="1" si="254"/>
        <v>120</v>
      </c>
      <c r="V658">
        <f t="shared" ca="1" si="255"/>
        <v>20.65</v>
      </c>
      <c r="W658">
        <f t="shared" ca="1" si="256"/>
        <v>0.12</v>
      </c>
      <c r="X658">
        <f t="shared" ca="1" si="257"/>
        <v>0.95</v>
      </c>
      <c r="Y658">
        <f t="shared" ca="1" si="258"/>
        <v>5.4820000000000002</v>
      </c>
      <c r="Z658">
        <f t="shared" ca="1" si="259"/>
        <v>2.7509999999999999</v>
      </c>
      <c r="AA658">
        <f t="shared" ca="1" si="260"/>
        <v>368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f t="shared" ca="1" si="261"/>
        <v>1.76</v>
      </c>
      <c r="AL658">
        <f t="shared" ca="1" si="262"/>
        <v>1.79</v>
      </c>
      <c r="AM658">
        <v>0</v>
      </c>
    </row>
    <row r="659" spans="1:39" x14ac:dyDescent="0.25">
      <c r="A659">
        <v>657</v>
      </c>
      <c r="B659">
        <v>1</v>
      </c>
      <c r="C659">
        <f t="shared" ca="1" si="250"/>
        <v>23</v>
      </c>
      <c r="D659">
        <v>0</v>
      </c>
      <c r="E659">
        <f t="shared" ca="1" si="251"/>
        <v>81</v>
      </c>
      <c r="F659">
        <v>0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ca="1" si="263"/>
        <v>14.5</v>
      </c>
      <c r="R659">
        <f t="shared" ca="1" si="252"/>
        <v>27.27</v>
      </c>
      <c r="S659">
        <f t="shared" ca="1" si="253"/>
        <v>259</v>
      </c>
      <c r="T659">
        <f t="shared" ca="1" si="263"/>
        <v>15.03</v>
      </c>
      <c r="U659">
        <f t="shared" ca="1" si="254"/>
        <v>81</v>
      </c>
      <c r="V659">
        <f t="shared" ca="1" si="255"/>
        <v>22.77</v>
      </c>
      <c r="W659">
        <f t="shared" ca="1" si="256"/>
        <v>0.15</v>
      </c>
      <c r="X659">
        <f t="shared" ca="1" si="257"/>
        <v>0.82</v>
      </c>
      <c r="Y659">
        <f t="shared" ca="1" si="258"/>
        <v>5.7389999999999999</v>
      </c>
      <c r="Z659">
        <f t="shared" ca="1" si="259"/>
        <v>2.294</v>
      </c>
      <c r="AA659">
        <f t="shared" ca="1" si="260"/>
        <v>399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f t="shared" ca="1" si="261"/>
        <v>2.44</v>
      </c>
      <c r="AL659">
        <f t="shared" ca="1" si="262"/>
        <v>1.85</v>
      </c>
      <c r="AM659">
        <v>0</v>
      </c>
    </row>
    <row r="660" spans="1:39" x14ac:dyDescent="0.25">
      <c r="A660">
        <v>658</v>
      </c>
      <c r="B660">
        <v>1</v>
      </c>
      <c r="C660">
        <f t="shared" ca="1" si="250"/>
        <v>25</v>
      </c>
      <c r="D660">
        <v>0</v>
      </c>
      <c r="E660">
        <f t="shared" ca="1" si="251"/>
        <v>119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f t="shared" ca="1" si="263"/>
        <v>12.48</v>
      </c>
      <c r="R660">
        <f t="shared" ca="1" si="252"/>
        <v>25.6</v>
      </c>
      <c r="S660">
        <f t="shared" ca="1" si="253"/>
        <v>302</v>
      </c>
      <c r="T660">
        <f t="shared" ca="1" si="263"/>
        <v>16.57</v>
      </c>
      <c r="U660">
        <f t="shared" ca="1" si="254"/>
        <v>100</v>
      </c>
      <c r="V660">
        <f t="shared" ca="1" si="255"/>
        <v>24.71</v>
      </c>
      <c r="W660">
        <f t="shared" ca="1" si="256"/>
        <v>0.16</v>
      </c>
      <c r="X660">
        <f t="shared" ca="1" si="257"/>
        <v>0.26</v>
      </c>
      <c r="Y660">
        <f t="shared" ca="1" si="258"/>
        <v>5.6870000000000003</v>
      </c>
      <c r="Z660">
        <f t="shared" ca="1" si="259"/>
        <v>2.4590000000000001</v>
      </c>
      <c r="AA660">
        <f t="shared" ca="1" si="260"/>
        <v>303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f t="shared" ca="1" si="261"/>
        <v>1.86</v>
      </c>
      <c r="AL660">
        <f t="shared" ca="1" si="262"/>
        <v>2</v>
      </c>
      <c r="AM660">
        <v>0</v>
      </c>
    </row>
    <row r="661" spans="1:39" x14ac:dyDescent="0.25">
      <c r="A661">
        <v>659</v>
      </c>
      <c r="B661">
        <v>1</v>
      </c>
      <c r="C661">
        <f t="shared" ca="1" si="250"/>
        <v>3</v>
      </c>
      <c r="D661">
        <v>0</v>
      </c>
      <c r="E661">
        <f t="shared" ca="1" si="251"/>
        <v>115</v>
      </c>
      <c r="F661">
        <v>0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f t="shared" ca="1" si="263"/>
        <v>14.06</v>
      </c>
      <c r="R661">
        <f t="shared" ca="1" si="252"/>
        <v>24.49</v>
      </c>
      <c r="S661">
        <f t="shared" ca="1" si="253"/>
        <v>249</v>
      </c>
      <c r="T661">
        <f t="shared" ca="1" si="263"/>
        <v>12.75</v>
      </c>
      <c r="U661">
        <f t="shared" ca="1" si="254"/>
        <v>86</v>
      </c>
      <c r="V661">
        <f t="shared" ca="1" si="255"/>
        <v>22.43</v>
      </c>
      <c r="W661">
        <f t="shared" ca="1" si="256"/>
        <v>0.16</v>
      </c>
      <c r="X661">
        <f t="shared" ca="1" si="257"/>
        <v>0.56999999999999995</v>
      </c>
      <c r="Y661">
        <f t="shared" ca="1" si="258"/>
        <v>5.7729999999999997</v>
      </c>
      <c r="Z661">
        <f t="shared" ca="1" si="259"/>
        <v>2.7890000000000001</v>
      </c>
      <c r="AA661">
        <f t="shared" ca="1" si="260"/>
        <v>352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f t="shared" ca="1" si="261"/>
        <v>2.2000000000000002</v>
      </c>
      <c r="AL661">
        <f t="shared" ca="1" si="262"/>
        <v>1.52</v>
      </c>
      <c r="AM661">
        <v>0</v>
      </c>
    </row>
    <row r="662" spans="1:39" x14ac:dyDescent="0.25">
      <c r="A662">
        <v>660</v>
      </c>
      <c r="B662">
        <v>1</v>
      </c>
      <c r="C662">
        <f t="shared" ca="1" si="250"/>
        <v>25</v>
      </c>
      <c r="D662">
        <v>0</v>
      </c>
      <c r="E662">
        <f t="shared" ca="1" si="251"/>
        <v>106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f t="shared" ca="1" si="263"/>
        <v>17.989999999999998</v>
      </c>
      <c r="R662">
        <f t="shared" ca="1" si="252"/>
        <v>27.71</v>
      </c>
      <c r="S662">
        <f t="shared" ca="1" si="253"/>
        <v>249</v>
      </c>
      <c r="T662">
        <f t="shared" ca="1" si="263"/>
        <v>15.83</v>
      </c>
      <c r="U662">
        <f t="shared" ca="1" si="254"/>
        <v>104</v>
      </c>
      <c r="V662">
        <f t="shared" ca="1" si="255"/>
        <v>25.28</v>
      </c>
      <c r="W662">
        <f t="shared" ca="1" si="256"/>
        <v>0.18</v>
      </c>
      <c r="X662">
        <f t="shared" ca="1" si="257"/>
        <v>0.2</v>
      </c>
      <c r="Y662">
        <f t="shared" ca="1" si="258"/>
        <v>5.968</v>
      </c>
      <c r="Z662">
        <f t="shared" ca="1" si="259"/>
        <v>2.2839999999999998</v>
      </c>
      <c r="AA662">
        <f t="shared" ca="1" si="260"/>
        <v>317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f t="shared" ca="1" si="261"/>
        <v>2.2000000000000002</v>
      </c>
      <c r="AL662">
        <f t="shared" ca="1" si="262"/>
        <v>1.66</v>
      </c>
      <c r="AM662">
        <v>0</v>
      </c>
    </row>
    <row r="663" spans="1:39" x14ac:dyDescent="0.25">
      <c r="A663">
        <v>661</v>
      </c>
      <c r="B663">
        <v>1</v>
      </c>
      <c r="C663">
        <f t="shared" ca="1" si="250"/>
        <v>8</v>
      </c>
      <c r="D663">
        <v>0</v>
      </c>
      <c r="E663">
        <f t="shared" ca="1" si="251"/>
        <v>88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f t="shared" ca="1" si="263"/>
        <v>13.53</v>
      </c>
      <c r="R663">
        <f t="shared" ca="1" si="252"/>
        <v>28.62</v>
      </c>
      <c r="S663">
        <f t="shared" ca="1" si="253"/>
        <v>265</v>
      </c>
      <c r="T663">
        <f t="shared" ca="1" si="263"/>
        <v>17.5</v>
      </c>
      <c r="U663">
        <f t="shared" ca="1" si="254"/>
        <v>102</v>
      </c>
      <c r="V663">
        <f t="shared" ca="1" si="255"/>
        <v>22.27</v>
      </c>
      <c r="W663">
        <f t="shared" ca="1" si="256"/>
        <v>0.14000000000000001</v>
      </c>
      <c r="X663">
        <f t="shared" ca="1" si="257"/>
        <v>0.37</v>
      </c>
      <c r="Y663">
        <f t="shared" ca="1" si="258"/>
        <v>5.4950000000000001</v>
      </c>
      <c r="Z663">
        <f t="shared" ca="1" si="259"/>
        <v>2.5169999999999999</v>
      </c>
      <c r="AA663">
        <f t="shared" ca="1" si="260"/>
        <v>398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f t="shared" ca="1" si="261"/>
        <v>2.86</v>
      </c>
      <c r="AL663">
        <f t="shared" ca="1" si="262"/>
        <v>1.53</v>
      </c>
      <c r="AM663">
        <v>0</v>
      </c>
    </row>
    <row r="664" spans="1:39" x14ac:dyDescent="0.25">
      <c r="A664">
        <v>662</v>
      </c>
      <c r="B664">
        <v>1</v>
      </c>
      <c r="C664">
        <f t="shared" ca="1" si="250"/>
        <v>14</v>
      </c>
      <c r="D664">
        <v>0</v>
      </c>
      <c r="E664">
        <f t="shared" ca="1" si="251"/>
        <v>114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f t="shared" ca="1" si="263"/>
        <v>16.29</v>
      </c>
      <c r="R664">
        <f t="shared" ca="1" si="252"/>
        <v>22.82</v>
      </c>
      <c r="S664">
        <f t="shared" ca="1" si="253"/>
        <v>310</v>
      </c>
      <c r="T664">
        <f t="shared" ca="1" si="263"/>
        <v>11.27</v>
      </c>
      <c r="U664">
        <f t="shared" ca="1" si="254"/>
        <v>92</v>
      </c>
      <c r="V664">
        <f t="shared" ca="1" si="255"/>
        <v>22.68</v>
      </c>
      <c r="W664">
        <f t="shared" ca="1" si="256"/>
        <v>0.24</v>
      </c>
      <c r="X664">
        <f t="shared" ca="1" si="257"/>
        <v>0.75</v>
      </c>
      <c r="Y664">
        <f t="shared" ca="1" si="258"/>
        <v>5.9420000000000002</v>
      </c>
      <c r="Z664">
        <f t="shared" ca="1" si="259"/>
        <v>2.1920000000000002</v>
      </c>
      <c r="AA664">
        <f t="shared" ca="1" si="260"/>
        <v>351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f t="shared" ca="1" si="261"/>
        <v>3.19</v>
      </c>
      <c r="AL664">
        <f t="shared" ca="1" si="262"/>
        <v>2.1800000000000002</v>
      </c>
      <c r="AM664">
        <v>0</v>
      </c>
    </row>
    <row r="665" spans="1:39" x14ac:dyDescent="0.25">
      <c r="A665">
        <v>663</v>
      </c>
      <c r="B665">
        <v>1</v>
      </c>
      <c r="C665">
        <f t="shared" ca="1" si="250"/>
        <v>24</v>
      </c>
      <c r="D665">
        <v>0</v>
      </c>
      <c r="E665">
        <f t="shared" ca="1" si="251"/>
        <v>89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f t="shared" ca="1" si="263"/>
        <v>12.32</v>
      </c>
      <c r="R665">
        <f t="shared" ca="1" si="252"/>
        <v>25.58</v>
      </c>
      <c r="S665">
        <f t="shared" ca="1" si="253"/>
        <v>263</v>
      </c>
      <c r="T665">
        <f t="shared" ca="1" si="263"/>
        <v>17.579999999999998</v>
      </c>
      <c r="U665">
        <f t="shared" ca="1" si="254"/>
        <v>118</v>
      </c>
      <c r="V665">
        <f t="shared" ca="1" si="255"/>
        <v>24.65</v>
      </c>
      <c r="W665">
        <f t="shared" ca="1" si="256"/>
        <v>0.13</v>
      </c>
      <c r="X665">
        <f t="shared" ca="1" si="257"/>
        <v>0.77</v>
      </c>
      <c r="Y665">
        <f t="shared" ca="1" si="258"/>
        <v>5.1980000000000004</v>
      </c>
      <c r="Z665">
        <f t="shared" ca="1" si="259"/>
        <v>2.1930000000000001</v>
      </c>
      <c r="AA665">
        <f t="shared" ca="1" si="260"/>
        <v>314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f t="shared" ca="1" si="261"/>
        <v>1.98</v>
      </c>
      <c r="AL665">
        <f t="shared" ca="1" si="262"/>
        <v>1.89</v>
      </c>
      <c r="AM665">
        <v>0</v>
      </c>
    </row>
    <row r="666" spans="1:39" x14ac:dyDescent="0.25">
      <c r="A666">
        <v>664</v>
      </c>
      <c r="B666">
        <v>1</v>
      </c>
      <c r="C666">
        <f t="shared" ca="1" si="250"/>
        <v>9</v>
      </c>
      <c r="D666">
        <v>0</v>
      </c>
      <c r="E666">
        <f t="shared" ca="1" si="251"/>
        <v>112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f t="shared" ca="1" si="263"/>
        <v>17.010000000000002</v>
      </c>
      <c r="R666">
        <f t="shared" ca="1" si="252"/>
        <v>28.88</v>
      </c>
      <c r="S666">
        <f t="shared" ca="1" si="253"/>
        <v>239</v>
      </c>
      <c r="T666">
        <f t="shared" ca="1" si="263"/>
        <v>13.55</v>
      </c>
      <c r="U666">
        <f t="shared" ca="1" si="254"/>
        <v>105</v>
      </c>
      <c r="V666">
        <f t="shared" ca="1" si="255"/>
        <v>22.3</v>
      </c>
      <c r="W666">
        <f t="shared" ca="1" si="256"/>
        <v>0.14000000000000001</v>
      </c>
      <c r="X666">
        <f t="shared" ca="1" si="257"/>
        <v>0.13</v>
      </c>
      <c r="Y666">
        <f t="shared" ca="1" si="258"/>
        <v>5.9390000000000001</v>
      </c>
      <c r="Z666">
        <f t="shared" ca="1" si="259"/>
        <v>2.4329999999999998</v>
      </c>
      <c r="AA666">
        <f t="shared" ca="1" si="260"/>
        <v>354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f t="shared" ca="1" si="261"/>
        <v>1.95</v>
      </c>
      <c r="AL666">
        <f t="shared" ca="1" si="262"/>
        <v>1.53</v>
      </c>
      <c r="AM666">
        <v>0</v>
      </c>
    </row>
    <row r="667" spans="1:39" x14ac:dyDescent="0.25">
      <c r="A667">
        <v>665</v>
      </c>
      <c r="B667">
        <v>1</v>
      </c>
      <c r="C667">
        <f t="shared" ca="1" si="250"/>
        <v>22</v>
      </c>
      <c r="D667">
        <v>0</v>
      </c>
      <c r="E667">
        <f t="shared" ca="1" si="251"/>
        <v>96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f t="shared" ca="1" si="263"/>
        <v>12.42</v>
      </c>
      <c r="R667">
        <f t="shared" ca="1" si="252"/>
        <v>28.33</v>
      </c>
      <c r="S667">
        <f t="shared" ca="1" si="253"/>
        <v>288</v>
      </c>
      <c r="T667">
        <f t="shared" ca="1" si="263"/>
        <v>17.09</v>
      </c>
      <c r="U667">
        <f t="shared" ca="1" si="254"/>
        <v>80</v>
      </c>
      <c r="V667">
        <f t="shared" ca="1" si="255"/>
        <v>23.74</v>
      </c>
      <c r="W667">
        <f t="shared" ca="1" si="256"/>
        <v>0.24</v>
      </c>
      <c r="X667">
        <f t="shared" ca="1" si="257"/>
        <v>0.14000000000000001</v>
      </c>
      <c r="Y667">
        <f t="shared" ca="1" si="258"/>
        <v>5.7060000000000004</v>
      </c>
      <c r="Z667">
        <f t="shared" ca="1" si="259"/>
        <v>2.7919999999999998</v>
      </c>
      <c r="AA667">
        <f t="shared" ca="1" si="260"/>
        <v>305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f t="shared" ca="1" si="261"/>
        <v>2.4300000000000002</v>
      </c>
      <c r="AL667">
        <f t="shared" ca="1" si="262"/>
        <v>1.88</v>
      </c>
      <c r="AM667">
        <v>0</v>
      </c>
    </row>
    <row r="668" spans="1:39" x14ac:dyDescent="0.25">
      <c r="A668">
        <v>666</v>
      </c>
      <c r="B668">
        <v>1</v>
      </c>
      <c r="C668">
        <f t="shared" ca="1" si="250"/>
        <v>14</v>
      </c>
      <c r="D668">
        <v>0</v>
      </c>
      <c r="E668">
        <f t="shared" ca="1" si="251"/>
        <v>100</v>
      </c>
      <c r="F668">
        <v>0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 t="shared" ca="1" si="263"/>
        <v>15.72</v>
      </c>
      <c r="R668">
        <f t="shared" ca="1" si="252"/>
        <v>25.78</v>
      </c>
      <c r="S668">
        <f t="shared" ca="1" si="253"/>
        <v>204</v>
      </c>
      <c r="T668">
        <f t="shared" ca="1" si="263"/>
        <v>16.29</v>
      </c>
      <c r="U668">
        <f t="shared" ca="1" si="254"/>
        <v>100</v>
      </c>
      <c r="V668">
        <f t="shared" ca="1" si="255"/>
        <v>22.01</v>
      </c>
      <c r="W668">
        <f t="shared" ca="1" si="256"/>
        <v>0.24</v>
      </c>
      <c r="X668">
        <f t="shared" ca="1" si="257"/>
        <v>0.71</v>
      </c>
      <c r="Y668">
        <f t="shared" ca="1" si="258"/>
        <v>5.6959999999999997</v>
      </c>
      <c r="Z668">
        <f t="shared" ca="1" si="259"/>
        <v>2.1819999999999999</v>
      </c>
      <c r="AA668">
        <f t="shared" ca="1" si="260"/>
        <v>345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f t="shared" ca="1" si="261"/>
        <v>2.78</v>
      </c>
      <c r="AL668">
        <f t="shared" ca="1" si="262"/>
        <v>1.86</v>
      </c>
      <c r="AM668">
        <v>0</v>
      </c>
    </row>
    <row r="669" spans="1:39" x14ac:dyDescent="0.25">
      <c r="A669">
        <v>667</v>
      </c>
      <c r="B669">
        <v>1</v>
      </c>
      <c r="C669">
        <f t="shared" ca="1" si="250"/>
        <v>22</v>
      </c>
      <c r="D669">
        <v>0</v>
      </c>
      <c r="E669">
        <f t="shared" ca="1" si="251"/>
        <v>116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 t="shared" ca="1" si="263"/>
        <v>15.7</v>
      </c>
      <c r="R669">
        <f t="shared" ca="1" si="252"/>
        <v>28.83</v>
      </c>
      <c r="S669">
        <f t="shared" ca="1" si="253"/>
        <v>268</v>
      </c>
      <c r="T669">
        <f t="shared" ca="1" si="263"/>
        <v>11.19</v>
      </c>
      <c r="U669">
        <f t="shared" ca="1" si="254"/>
        <v>113</v>
      </c>
      <c r="V669">
        <f t="shared" ca="1" si="255"/>
        <v>21.42</v>
      </c>
      <c r="W669">
        <f t="shared" ca="1" si="256"/>
        <v>0.23</v>
      </c>
      <c r="X669">
        <f t="shared" ca="1" si="257"/>
        <v>0.61</v>
      </c>
      <c r="Y669">
        <f t="shared" ca="1" si="258"/>
        <v>5.2809999999999997</v>
      </c>
      <c r="Z669">
        <f t="shared" ca="1" si="259"/>
        <v>2.7530000000000001</v>
      </c>
      <c r="AA669">
        <f t="shared" ca="1" si="260"/>
        <v>388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f t="shared" ca="1" si="261"/>
        <v>2.23</v>
      </c>
      <c r="AL669">
        <f t="shared" ca="1" si="262"/>
        <v>1.9</v>
      </c>
      <c r="AM669">
        <v>0</v>
      </c>
    </row>
    <row r="670" spans="1:39" x14ac:dyDescent="0.25">
      <c r="A670">
        <v>668</v>
      </c>
      <c r="B670">
        <v>1</v>
      </c>
      <c r="C670">
        <f t="shared" ca="1" si="250"/>
        <v>19</v>
      </c>
      <c r="D670">
        <v>0</v>
      </c>
      <c r="E670">
        <f t="shared" ca="1" si="251"/>
        <v>89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f t="shared" ca="1" si="263"/>
        <v>16.97</v>
      </c>
      <c r="R670">
        <f t="shared" ca="1" si="252"/>
        <v>22.61</v>
      </c>
      <c r="S670">
        <f t="shared" ca="1" si="253"/>
        <v>266</v>
      </c>
      <c r="T670">
        <f t="shared" ca="1" si="263"/>
        <v>12.39</v>
      </c>
      <c r="U670">
        <f t="shared" ca="1" si="254"/>
        <v>91</v>
      </c>
      <c r="V670">
        <f t="shared" ca="1" si="255"/>
        <v>24.22</v>
      </c>
      <c r="W670">
        <f t="shared" ca="1" si="256"/>
        <v>0.12</v>
      </c>
      <c r="X670">
        <f t="shared" ca="1" si="257"/>
        <v>0.67</v>
      </c>
      <c r="Y670">
        <f t="shared" ca="1" si="258"/>
        <v>5.9710000000000001</v>
      </c>
      <c r="Z670">
        <f t="shared" ca="1" si="259"/>
        <v>2.411</v>
      </c>
      <c r="AA670">
        <f t="shared" ca="1" si="260"/>
        <v>377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f t="shared" ca="1" si="261"/>
        <v>2.09</v>
      </c>
      <c r="AL670">
        <f t="shared" ca="1" si="262"/>
        <v>1.64</v>
      </c>
      <c r="AM670">
        <v>0</v>
      </c>
    </row>
    <row r="671" spans="1:39" x14ac:dyDescent="0.25">
      <c r="A671">
        <v>669</v>
      </c>
      <c r="B671">
        <v>1</v>
      </c>
      <c r="C671">
        <f t="shared" ca="1" si="250"/>
        <v>18</v>
      </c>
      <c r="D671">
        <v>0</v>
      </c>
      <c r="E671">
        <f t="shared" ca="1" si="251"/>
        <v>104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f t="shared" ca="1" si="263"/>
        <v>13.19</v>
      </c>
      <c r="R671">
        <f t="shared" ca="1" si="252"/>
        <v>29.49</v>
      </c>
      <c r="S671">
        <f t="shared" ca="1" si="253"/>
        <v>271</v>
      </c>
      <c r="T671">
        <f t="shared" ca="1" si="263"/>
        <v>17.84</v>
      </c>
      <c r="U671">
        <f t="shared" ca="1" si="254"/>
        <v>83</v>
      </c>
      <c r="V671">
        <f t="shared" ca="1" si="255"/>
        <v>25.16</v>
      </c>
      <c r="W671">
        <f t="shared" ca="1" si="256"/>
        <v>0.19</v>
      </c>
      <c r="X671">
        <f t="shared" ca="1" si="257"/>
        <v>0.83</v>
      </c>
      <c r="Y671">
        <f t="shared" ca="1" si="258"/>
        <v>5.4119999999999999</v>
      </c>
      <c r="Z671">
        <f t="shared" ca="1" si="259"/>
        <v>2.27</v>
      </c>
      <c r="AA671">
        <f t="shared" ca="1" si="260"/>
        <v>307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f t="shared" ca="1" si="261"/>
        <v>2.0299999999999998</v>
      </c>
      <c r="AL671">
        <f t="shared" ca="1" si="262"/>
        <v>1.8</v>
      </c>
      <c r="AM671">
        <v>0</v>
      </c>
    </row>
    <row r="672" spans="1:39" x14ac:dyDescent="0.25">
      <c r="A672">
        <v>670</v>
      </c>
      <c r="B672">
        <v>1</v>
      </c>
      <c r="C672">
        <f t="shared" ca="1" si="250"/>
        <v>20</v>
      </c>
      <c r="D672">
        <v>0</v>
      </c>
      <c r="E672">
        <f t="shared" ca="1" si="251"/>
        <v>114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f t="shared" ca="1" si="263"/>
        <v>13.74</v>
      </c>
      <c r="R672">
        <f t="shared" ca="1" si="252"/>
        <v>27.16</v>
      </c>
      <c r="S672">
        <f t="shared" ca="1" si="253"/>
        <v>244</v>
      </c>
      <c r="T672">
        <f t="shared" ca="1" si="263"/>
        <v>14</v>
      </c>
      <c r="U672">
        <f t="shared" ca="1" si="254"/>
        <v>90</v>
      </c>
      <c r="V672">
        <f t="shared" ca="1" si="255"/>
        <v>25.43</v>
      </c>
      <c r="W672">
        <f t="shared" ca="1" si="256"/>
        <v>0.13</v>
      </c>
      <c r="X672">
        <f t="shared" ca="1" si="257"/>
        <v>0.44</v>
      </c>
      <c r="Y672">
        <f t="shared" ca="1" si="258"/>
        <v>5.9390000000000001</v>
      </c>
      <c r="Z672">
        <f t="shared" ca="1" si="259"/>
        <v>2.3570000000000002</v>
      </c>
      <c r="AA672">
        <f t="shared" ca="1" si="260"/>
        <v>317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f t="shared" ca="1" si="261"/>
        <v>2.4900000000000002</v>
      </c>
      <c r="AL672">
        <f t="shared" ca="1" si="262"/>
        <v>1.86</v>
      </c>
      <c r="AM672">
        <v>0</v>
      </c>
    </row>
    <row r="673" spans="1:39" x14ac:dyDescent="0.25">
      <c r="A673">
        <v>671</v>
      </c>
      <c r="B673">
        <v>1</v>
      </c>
      <c r="C673">
        <f t="shared" ca="1" si="250"/>
        <v>2</v>
      </c>
      <c r="D673">
        <v>0</v>
      </c>
      <c r="E673">
        <f t="shared" ca="1" si="251"/>
        <v>108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f t="shared" ca="1" si="263"/>
        <v>15.72</v>
      </c>
      <c r="R673">
        <f t="shared" ca="1" si="252"/>
        <v>26.64</v>
      </c>
      <c r="S673">
        <f t="shared" ca="1" si="253"/>
        <v>220</v>
      </c>
      <c r="T673">
        <f t="shared" ca="1" si="263"/>
        <v>12.33</v>
      </c>
      <c r="U673">
        <f t="shared" ca="1" si="254"/>
        <v>120</v>
      </c>
      <c r="V673">
        <f t="shared" ca="1" si="255"/>
        <v>24.75</v>
      </c>
      <c r="W673">
        <f t="shared" ca="1" si="256"/>
        <v>0.21</v>
      </c>
      <c r="X673">
        <f t="shared" ca="1" si="257"/>
        <v>0.63</v>
      </c>
      <c r="Y673">
        <f t="shared" ca="1" si="258"/>
        <v>5.3380000000000001</v>
      </c>
      <c r="Z673">
        <f t="shared" ca="1" si="259"/>
        <v>2.4340000000000002</v>
      </c>
      <c r="AA673">
        <f t="shared" ca="1" si="260"/>
        <v>351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f t="shared" ca="1" si="261"/>
        <v>2.9</v>
      </c>
      <c r="AL673">
        <f t="shared" ca="1" si="262"/>
        <v>1.56</v>
      </c>
      <c r="AM673">
        <v>0</v>
      </c>
    </row>
    <row r="674" spans="1:39" x14ac:dyDescent="0.25">
      <c r="A674">
        <v>672</v>
      </c>
      <c r="B674">
        <v>1</v>
      </c>
      <c r="C674">
        <f t="shared" ca="1" si="250"/>
        <v>3</v>
      </c>
      <c r="D674">
        <v>0</v>
      </c>
      <c r="E674">
        <f t="shared" ca="1" si="251"/>
        <v>115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f t="shared" ca="1" si="263"/>
        <v>20.18</v>
      </c>
      <c r="R674">
        <f t="shared" ca="1" si="252"/>
        <v>29.61</v>
      </c>
      <c r="S674">
        <f t="shared" ca="1" si="253"/>
        <v>305</v>
      </c>
      <c r="T674">
        <f t="shared" ca="1" si="263"/>
        <v>16.21</v>
      </c>
      <c r="U674">
        <f t="shared" ca="1" si="254"/>
        <v>87</v>
      </c>
      <c r="V674">
        <f t="shared" ca="1" si="255"/>
        <v>24.19</v>
      </c>
      <c r="W674">
        <f t="shared" ca="1" si="256"/>
        <v>0.16</v>
      </c>
      <c r="X674">
        <f t="shared" ca="1" si="257"/>
        <v>0.12</v>
      </c>
      <c r="Y674">
        <f t="shared" ca="1" si="258"/>
        <v>5.7649999999999997</v>
      </c>
      <c r="Z674">
        <f t="shared" ca="1" si="259"/>
        <v>2.9129999999999998</v>
      </c>
      <c r="AA674">
        <f t="shared" ca="1" si="260"/>
        <v>327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f t="shared" ca="1" si="261"/>
        <v>2.6</v>
      </c>
      <c r="AL674">
        <f t="shared" ca="1" si="262"/>
        <v>1.89</v>
      </c>
      <c r="AM674">
        <v>0</v>
      </c>
    </row>
    <row r="675" spans="1:39" x14ac:dyDescent="0.25">
      <c r="A675">
        <v>673</v>
      </c>
      <c r="B675">
        <v>1</v>
      </c>
      <c r="C675">
        <f t="shared" ca="1" si="250"/>
        <v>4</v>
      </c>
      <c r="D675">
        <v>0</v>
      </c>
      <c r="E675">
        <f t="shared" ca="1" si="251"/>
        <v>84</v>
      </c>
      <c r="F675">
        <v>0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 t="shared" ca="1" si="263"/>
        <v>19.72</v>
      </c>
      <c r="R675">
        <f t="shared" ca="1" si="252"/>
        <v>27.42</v>
      </c>
      <c r="S675">
        <f t="shared" ca="1" si="253"/>
        <v>266</v>
      </c>
      <c r="T675">
        <f t="shared" ca="1" si="263"/>
        <v>10.97</v>
      </c>
      <c r="U675">
        <f t="shared" ca="1" si="254"/>
        <v>113</v>
      </c>
      <c r="V675">
        <f t="shared" ca="1" si="255"/>
        <v>24.03</v>
      </c>
      <c r="W675">
        <f t="shared" ca="1" si="256"/>
        <v>0.23</v>
      </c>
      <c r="X675">
        <f t="shared" ca="1" si="257"/>
        <v>0.79</v>
      </c>
      <c r="Y675">
        <f t="shared" ca="1" si="258"/>
        <v>5.3849999999999998</v>
      </c>
      <c r="Z675">
        <f t="shared" ca="1" si="259"/>
        <v>2.7749999999999999</v>
      </c>
      <c r="AA675">
        <f t="shared" ca="1" si="260"/>
        <v>339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f t="shared" ca="1" si="261"/>
        <v>1.87</v>
      </c>
      <c r="AL675">
        <f t="shared" ca="1" si="262"/>
        <v>1.56</v>
      </c>
      <c r="AM675">
        <v>0</v>
      </c>
    </row>
    <row r="676" spans="1:39" x14ac:dyDescent="0.25">
      <c r="A676">
        <v>674</v>
      </c>
      <c r="B676">
        <v>1</v>
      </c>
      <c r="C676">
        <f t="shared" ca="1" si="250"/>
        <v>11</v>
      </c>
      <c r="D676">
        <v>0</v>
      </c>
      <c r="E676">
        <f t="shared" ca="1" si="251"/>
        <v>118</v>
      </c>
      <c r="F676">
        <v>0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f t="shared" ca="1" si="263"/>
        <v>15.19</v>
      </c>
      <c r="R676">
        <f t="shared" ca="1" si="252"/>
        <v>21.4</v>
      </c>
      <c r="S676">
        <f t="shared" ca="1" si="253"/>
        <v>272</v>
      </c>
      <c r="T676">
        <f t="shared" ca="1" si="263"/>
        <v>15.89</v>
      </c>
      <c r="U676">
        <f t="shared" ca="1" si="254"/>
        <v>92</v>
      </c>
      <c r="V676">
        <f t="shared" ca="1" si="255"/>
        <v>23.63</v>
      </c>
      <c r="W676">
        <f t="shared" ca="1" si="256"/>
        <v>0.24</v>
      </c>
      <c r="X676">
        <f t="shared" ca="1" si="257"/>
        <v>0.87</v>
      </c>
      <c r="Y676">
        <f t="shared" ca="1" si="258"/>
        <v>5.0720000000000001</v>
      </c>
      <c r="Z676">
        <f t="shared" ca="1" si="259"/>
        <v>2.11</v>
      </c>
      <c r="AA676">
        <f t="shared" ca="1" si="260"/>
        <v>325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f t="shared" ca="1" si="261"/>
        <v>2.63</v>
      </c>
      <c r="AL676">
        <f t="shared" ca="1" si="262"/>
        <v>2.2200000000000002</v>
      </c>
      <c r="AM676">
        <v>0</v>
      </c>
    </row>
    <row r="677" spans="1:39" x14ac:dyDescent="0.25">
      <c r="A677">
        <v>675</v>
      </c>
      <c r="B677">
        <v>1</v>
      </c>
      <c r="C677">
        <f t="shared" ca="1" si="250"/>
        <v>13</v>
      </c>
      <c r="D677">
        <v>0</v>
      </c>
      <c r="E677">
        <f t="shared" ca="1" si="251"/>
        <v>113</v>
      </c>
      <c r="F677">
        <v>0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f t="shared" ca="1" si="263"/>
        <v>18.7</v>
      </c>
      <c r="R677">
        <f t="shared" ca="1" si="252"/>
        <v>22.36</v>
      </c>
      <c r="S677">
        <f t="shared" ca="1" si="253"/>
        <v>254</v>
      </c>
      <c r="T677">
        <f t="shared" ca="1" si="263"/>
        <v>14.94</v>
      </c>
      <c r="U677">
        <f t="shared" ca="1" si="254"/>
        <v>92</v>
      </c>
      <c r="V677">
        <f t="shared" ca="1" si="255"/>
        <v>20.6</v>
      </c>
      <c r="W677">
        <f t="shared" ca="1" si="256"/>
        <v>0.1</v>
      </c>
      <c r="X677">
        <f t="shared" ca="1" si="257"/>
        <v>0.83</v>
      </c>
      <c r="Y677">
        <f t="shared" ca="1" si="258"/>
        <v>5.6369999999999996</v>
      </c>
      <c r="Z677">
        <f t="shared" ca="1" si="259"/>
        <v>2.7570000000000001</v>
      </c>
      <c r="AA677">
        <f t="shared" ca="1" si="260"/>
        <v>329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f t="shared" ca="1" si="261"/>
        <v>1.86</v>
      </c>
      <c r="AL677">
        <f t="shared" ca="1" si="262"/>
        <v>1.58</v>
      </c>
      <c r="AM677">
        <v>0</v>
      </c>
    </row>
    <row r="678" spans="1:39" x14ac:dyDescent="0.25">
      <c r="A678">
        <v>676</v>
      </c>
      <c r="B678">
        <v>1</v>
      </c>
      <c r="C678">
        <f t="shared" ca="1" si="250"/>
        <v>9</v>
      </c>
      <c r="D678">
        <v>0</v>
      </c>
      <c r="E678">
        <f t="shared" ca="1" si="251"/>
        <v>81</v>
      </c>
      <c r="F678">
        <v>0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f t="shared" ca="1" si="263"/>
        <v>14.43</v>
      </c>
      <c r="R678">
        <f t="shared" ca="1" si="252"/>
        <v>21.37</v>
      </c>
      <c r="S678">
        <f t="shared" ca="1" si="253"/>
        <v>201</v>
      </c>
      <c r="T678">
        <f t="shared" ca="1" si="263"/>
        <v>19.64</v>
      </c>
      <c r="U678">
        <f t="shared" ca="1" si="254"/>
        <v>86</v>
      </c>
      <c r="V678">
        <f t="shared" ca="1" si="255"/>
        <v>20.94</v>
      </c>
      <c r="W678">
        <f t="shared" ca="1" si="256"/>
        <v>0.18</v>
      </c>
      <c r="X678">
        <f t="shared" ca="1" si="257"/>
        <v>0.34</v>
      </c>
      <c r="Y678">
        <f t="shared" ca="1" si="258"/>
        <v>5.12</v>
      </c>
      <c r="Z678">
        <f t="shared" ca="1" si="259"/>
        <v>2.851</v>
      </c>
      <c r="AA678">
        <f t="shared" ca="1" si="260"/>
        <v>361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f t="shared" ca="1" si="261"/>
        <v>1.51</v>
      </c>
      <c r="AL678">
        <f t="shared" ca="1" si="262"/>
        <v>1.93</v>
      </c>
      <c r="AM678">
        <v>0</v>
      </c>
    </row>
    <row r="679" spans="1:39" x14ac:dyDescent="0.25">
      <c r="A679">
        <v>677</v>
      </c>
      <c r="B679">
        <v>1</v>
      </c>
      <c r="C679">
        <f t="shared" ca="1" si="250"/>
        <v>7</v>
      </c>
      <c r="D679">
        <v>0</v>
      </c>
      <c r="E679">
        <f t="shared" ca="1" si="251"/>
        <v>108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ca="1" si="263"/>
        <v>18.88</v>
      </c>
      <c r="R679">
        <f t="shared" ca="1" si="252"/>
        <v>22.34</v>
      </c>
      <c r="S679">
        <f t="shared" ca="1" si="253"/>
        <v>202</v>
      </c>
      <c r="T679">
        <f t="shared" ca="1" si="263"/>
        <v>15.84</v>
      </c>
      <c r="U679">
        <f t="shared" ca="1" si="254"/>
        <v>117</v>
      </c>
      <c r="V679">
        <f t="shared" ca="1" si="255"/>
        <v>21.79</v>
      </c>
      <c r="W679">
        <f t="shared" ca="1" si="256"/>
        <v>0.21</v>
      </c>
      <c r="X679">
        <f t="shared" ca="1" si="257"/>
        <v>0.54</v>
      </c>
      <c r="Y679">
        <f t="shared" ca="1" si="258"/>
        <v>5.2830000000000004</v>
      </c>
      <c r="Z679">
        <f t="shared" ca="1" si="259"/>
        <v>2.7879999999999998</v>
      </c>
      <c r="AA679">
        <f t="shared" ca="1" si="260"/>
        <v>302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f t="shared" ca="1" si="261"/>
        <v>1.77</v>
      </c>
      <c r="AL679">
        <f t="shared" ca="1" si="262"/>
        <v>1.58</v>
      </c>
      <c r="AM679">
        <v>0</v>
      </c>
    </row>
    <row r="680" spans="1:39" x14ac:dyDescent="0.25">
      <c r="A680">
        <v>678</v>
      </c>
      <c r="B680">
        <v>1</v>
      </c>
      <c r="C680">
        <f t="shared" ca="1" si="250"/>
        <v>17</v>
      </c>
      <c r="D680">
        <v>0</v>
      </c>
      <c r="E680">
        <f t="shared" ca="1" si="251"/>
        <v>93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 t="shared" ca="1" si="263"/>
        <v>17.7</v>
      </c>
      <c r="R680">
        <f t="shared" ca="1" si="252"/>
        <v>30.01</v>
      </c>
      <c r="S680">
        <f t="shared" ca="1" si="253"/>
        <v>248</v>
      </c>
      <c r="T680">
        <f t="shared" ca="1" si="263"/>
        <v>12.22</v>
      </c>
      <c r="U680">
        <f t="shared" ca="1" si="254"/>
        <v>88</v>
      </c>
      <c r="V680">
        <f t="shared" ca="1" si="255"/>
        <v>22.05</v>
      </c>
      <c r="W680">
        <f t="shared" ca="1" si="256"/>
        <v>0.18</v>
      </c>
      <c r="X680">
        <f t="shared" ca="1" si="257"/>
        <v>0.31</v>
      </c>
      <c r="Y680">
        <f t="shared" ca="1" si="258"/>
        <v>5.7919999999999998</v>
      </c>
      <c r="Z680">
        <f t="shared" ca="1" si="259"/>
        <v>2.5030000000000001</v>
      </c>
      <c r="AA680">
        <f t="shared" ca="1" si="260"/>
        <v>328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f t="shared" ca="1" si="261"/>
        <v>2.89</v>
      </c>
      <c r="AL680">
        <f t="shared" ca="1" si="262"/>
        <v>2.23</v>
      </c>
      <c r="AM680">
        <v>0</v>
      </c>
    </row>
    <row r="681" spans="1:39" x14ac:dyDescent="0.25">
      <c r="A681">
        <v>679</v>
      </c>
      <c r="B681">
        <v>1</v>
      </c>
      <c r="C681">
        <f t="shared" ca="1" si="250"/>
        <v>14</v>
      </c>
      <c r="D681">
        <v>0</v>
      </c>
      <c r="E681">
        <f t="shared" ca="1" si="251"/>
        <v>97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ca="1" si="263"/>
        <v>19.72</v>
      </c>
      <c r="R681">
        <f t="shared" ca="1" si="252"/>
        <v>22.04</v>
      </c>
      <c r="S681">
        <f t="shared" ca="1" si="253"/>
        <v>276</v>
      </c>
      <c r="T681">
        <f t="shared" ca="1" si="263"/>
        <v>15.45</v>
      </c>
      <c r="U681">
        <f t="shared" ca="1" si="254"/>
        <v>112</v>
      </c>
      <c r="V681">
        <f t="shared" ca="1" si="255"/>
        <v>21.22</v>
      </c>
      <c r="W681">
        <f t="shared" ca="1" si="256"/>
        <v>0.15</v>
      </c>
      <c r="X681">
        <f t="shared" ca="1" si="257"/>
        <v>0.52</v>
      </c>
      <c r="Y681">
        <f t="shared" ca="1" si="258"/>
        <v>5.6879999999999997</v>
      </c>
      <c r="Z681">
        <f t="shared" ca="1" si="259"/>
        <v>2.1259999999999999</v>
      </c>
      <c r="AA681">
        <f t="shared" ca="1" si="260"/>
        <v>303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f t="shared" ca="1" si="261"/>
        <v>2.83</v>
      </c>
      <c r="AL681">
        <f t="shared" ca="1" si="262"/>
        <v>1.62</v>
      </c>
      <c r="AM681">
        <v>0</v>
      </c>
    </row>
    <row r="682" spans="1:39" x14ac:dyDescent="0.25">
      <c r="A682">
        <v>680</v>
      </c>
      <c r="B682">
        <v>1</v>
      </c>
      <c r="C682">
        <f t="shared" ca="1" si="250"/>
        <v>21</v>
      </c>
      <c r="D682">
        <v>0</v>
      </c>
      <c r="E682">
        <f t="shared" ca="1" si="251"/>
        <v>120</v>
      </c>
      <c r="F682">
        <v>0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f t="shared" ca="1" si="263"/>
        <v>20.190000000000001</v>
      </c>
      <c r="R682">
        <f t="shared" ca="1" si="252"/>
        <v>25.62</v>
      </c>
      <c r="S682">
        <f t="shared" ca="1" si="253"/>
        <v>282</v>
      </c>
      <c r="T682">
        <f t="shared" ca="1" si="263"/>
        <v>18.29</v>
      </c>
      <c r="U682">
        <f t="shared" ca="1" si="254"/>
        <v>85</v>
      </c>
      <c r="V682">
        <f t="shared" ca="1" si="255"/>
        <v>23.9</v>
      </c>
      <c r="W682">
        <f t="shared" ca="1" si="256"/>
        <v>0.19</v>
      </c>
      <c r="X682">
        <f t="shared" ca="1" si="257"/>
        <v>0.78</v>
      </c>
      <c r="Y682">
        <f t="shared" ca="1" si="258"/>
        <v>5.4359999999999999</v>
      </c>
      <c r="Z682">
        <f t="shared" ca="1" si="259"/>
        <v>2.8479999999999999</v>
      </c>
      <c r="AA682">
        <f t="shared" ca="1" si="260"/>
        <v>336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f t="shared" ca="1" si="261"/>
        <v>3.18</v>
      </c>
      <c r="AL682">
        <f t="shared" ca="1" si="262"/>
        <v>2.04</v>
      </c>
      <c r="AM682">
        <v>0</v>
      </c>
    </row>
    <row r="683" spans="1:39" x14ac:dyDescent="0.25">
      <c r="A683">
        <v>681</v>
      </c>
      <c r="B683">
        <v>1</v>
      </c>
      <c r="C683">
        <f t="shared" ca="1" si="250"/>
        <v>16</v>
      </c>
      <c r="D683">
        <v>0</v>
      </c>
      <c r="E683">
        <f t="shared" ca="1" si="251"/>
        <v>114</v>
      </c>
      <c r="F683">
        <v>0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f t="shared" ca="1" si="263"/>
        <v>11.44</v>
      </c>
      <c r="R683">
        <f t="shared" ca="1" si="252"/>
        <v>29.56</v>
      </c>
      <c r="S683">
        <f t="shared" ca="1" si="253"/>
        <v>245</v>
      </c>
      <c r="T683">
        <f t="shared" ca="1" si="263"/>
        <v>14.95</v>
      </c>
      <c r="U683">
        <f t="shared" ca="1" si="254"/>
        <v>120</v>
      </c>
      <c r="V683">
        <f t="shared" ca="1" si="255"/>
        <v>22.85</v>
      </c>
      <c r="W683">
        <f t="shared" ca="1" si="256"/>
        <v>0.13</v>
      </c>
      <c r="X683">
        <f t="shared" ca="1" si="257"/>
        <v>0.72</v>
      </c>
      <c r="Y683">
        <f t="shared" ca="1" si="258"/>
        <v>5.2649999999999997</v>
      </c>
      <c r="Z683">
        <f t="shared" ca="1" si="259"/>
        <v>2.8220000000000001</v>
      </c>
      <c r="AA683">
        <f t="shared" ca="1" si="260"/>
        <v>310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f t="shared" ca="1" si="261"/>
        <v>1.59</v>
      </c>
      <c r="AL683">
        <f t="shared" ca="1" si="262"/>
        <v>1.73</v>
      </c>
      <c r="AM683">
        <v>0</v>
      </c>
    </row>
    <row r="684" spans="1:39" x14ac:dyDescent="0.25">
      <c r="A684">
        <v>682</v>
      </c>
      <c r="B684">
        <v>1</v>
      </c>
      <c r="C684">
        <f t="shared" ca="1" si="250"/>
        <v>10</v>
      </c>
      <c r="D684">
        <v>0</v>
      </c>
      <c r="E684">
        <f t="shared" ca="1" si="251"/>
        <v>82</v>
      </c>
      <c r="F684">
        <v>0</v>
      </c>
      <c r="G684">
        <v>1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f t="shared" ca="1" si="263"/>
        <v>15.88</v>
      </c>
      <c r="R684">
        <f t="shared" ca="1" si="252"/>
        <v>22.95</v>
      </c>
      <c r="S684">
        <f t="shared" ca="1" si="253"/>
        <v>269</v>
      </c>
      <c r="T684">
        <f t="shared" ca="1" si="263"/>
        <v>15.47</v>
      </c>
      <c r="U684">
        <f t="shared" ca="1" si="254"/>
        <v>109</v>
      </c>
      <c r="V684">
        <f t="shared" ca="1" si="255"/>
        <v>22.38</v>
      </c>
      <c r="W684">
        <f t="shared" ca="1" si="256"/>
        <v>0.25</v>
      </c>
      <c r="X684">
        <f t="shared" ca="1" si="257"/>
        <v>0.48</v>
      </c>
      <c r="Y684">
        <f t="shared" ca="1" si="258"/>
        <v>5.9880000000000004</v>
      </c>
      <c r="Z684">
        <f t="shared" ca="1" si="259"/>
        <v>2.1589999999999998</v>
      </c>
      <c r="AA684">
        <f t="shared" ca="1" si="260"/>
        <v>377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f t="shared" ca="1" si="261"/>
        <v>1.9</v>
      </c>
      <c r="AL684">
        <f t="shared" ca="1" si="262"/>
        <v>1.92</v>
      </c>
      <c r="AM684">
        <v>0</v>
      </c>
    </row>
    <row r="685" spans="1:39" x14ac:dyDescent="0.25">
      <c r="A685">
        <v>683</v>
      </c>
      <c r="B685">
        <v>1</v>
      </c>
      <c r="C685">
        <f t="shared" ca="1" si="250"/>
        <v>14</v>
      </c>
      <c r="D685">
        <v>0</v>
      </c>
      <c r="E685">
        <f t="shared" ca="1" si="251"/>
        <v>106</v>
      </c>
      <c r="F685">
        <v>0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f t="shared" ca="1" si="263"/>
        <v>18.96</v>
      </c>
      <c r="R685">
        <f t="shared" ca="1" si="252"/>
        <v>27.86</v>
      </c>
      <c r="S685">
        <f t="shared" ca="1" si="253"/>
        <v>270</v>
      </c>
      <c r="T685">
        <f t="shared" ca="1" si="263"/>
        <v>17.350000000000001</v>
      </c>
      <c r="U685">
        <f t="shared" ca="1" si="254"/>
        <v>118</v>
      </c>
      <c r="V685">
        <f t="shared" ca="1" si="255"/>
        <v>22.44</v>
      </c>
      <c r="W685">
        <f t="shared" ca="1" si="256"/>
        <v>0.23</v>
      </c>
      <c r="X685">
        <f t="shared" ca="1" si="257"/>
        <v>0.78</v>
      </c>
      <c r="Y685">
        <f t="shared" ca="1" si="258"/>
        <v>5.1379999999999999</v>
      </c>
      <c r="Z685">
        <f t="shared" ca="1" si="259"/>
        <v>2.6549999999999998</v>
      </c>
      <c r="AA685">
        <f t="shared" ca="1" si="260"/>
        <v>333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f t="shared" ca="1" si="261"/>
        <v>2.36</v>
      </c>
      <c r="AL685">
        <f t="shared" ca="1" si="262"/>
        <v>1.62</v>
      </c>
      <c r="AM685">
        <v>0</v>
      </c>
    </row>
    <row r="686" spans="1:39" x14ac:dyDescent="0.25">
      <c r="A686">
        <v>684</v>
      </c>
      <c r="B686">
        <v>1</v>
      </c>
      <c r="C686">
        <f t="shared" ca="1" si="250"/>
        <v>18</v>
      </c>
      <c r="D686">
        <v>0</v>
      </c>
      <c r="E686">
        <f t="shared" ca="1" si="251"/>
        <v>119</v>
      </c>
      <c r="F686">
        <v>0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f t="shared" ca="1" si="263"/>
        <v>11.08</v>
      </c>
      <c r="R686">
        <f t="shared" ca="1" si="252"/>
        <v>26.93</v>
      </c>
      <c r="S686">
        <f t="shared" ca="1" si="253"/>
        <v>293</v>
      </c>
      <c r="T686">
        <f t="shared" ca="1" si="263"/>
        <v>15.69</v>
      </c>
      <c r="U686">
        <f t="shared" ca="1" si="254"/>
        <v>109</v>
      </c>
      <c r="V686">
        <f t="shared" ca="1" si="255"/>
        <v>26.18</v>
      </c>
      <c r="W686">
        <f t="shared" ca="1" si="256"/>
        <v>0.25</v>
      </c>
      <c r="X686">
        <f t="shared" ca="1" si="257"/>
        <v>0.27</v>
      </c>
      <c r="Y686">
        <f t="shared" ca="1" si="258"/>
        <v>5.0529999999999999</v>
      </c>
      <c r="Z686">
        <f t="shared" ca="1" si="259"/>
        <v>2.552</v>
      </c>
      <c r="AA686">
        <f t="shared" ca="1" si="260"/>
        <v>353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f t="shared" ca="1" si="261"/>
        <v>2.98</v>
      </c>
      <c r="AL686">
        <f t="shared" ca="1" si="262"/>
        <v>1.78</v>
      </c>
      <c r="AM686">
        <v>0</v>
      </c>
    </row>
    <row r="687" spans="1:39" x14ac:dyDescent="0.25">
      <c r="A687">
        <v>685</v>
      </c>
      <c r="B687">
        <v>1</v>
      </c>
      <c r="C687">
        <f t="shared" ref="C687:C694" ca="1" si="264">RANDBETWEEN(1,25)</f>
        <v>20</v>
      </c>
      <c r="D687">
        <v>0</v>
      </c>
      <c r="E687">
        <f t="shared" ref="E687:E694" ca="1" si="265">RANDBETWEEN(80,120)</f>
        <v>83</v>
      </c>
      <c r="F687">
        <v>0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 t="shared" ca="1" si="263"/>
        <v>20.09</v>
      </c>
      <c r="R687">
        <f t="shared" ref="R687:R694" ca="1" si="266">RANDBETWEEN(2050,3025)/100</f>
        <v>26.41</v>
      </c>
      <c r="S687">
        <f t="shared" ref="S687:S694" ca="1" si="267">RANDBETWEEN(200,320)</f>
        <v>238</v>
      </c>
      <c r="T687">
        <f t="shared" ca="1" si="263"/>
        <v>17.309999999999999</v>
      </c>
      <c r="U687">
        <f t="shared" ref="U687:U694" ca="1" si="268">RANDBETWEEN(80,120)</f>
        <v>112</v>
      </c>
      <c r="V687">
        <f t="shared" ref="V687:V694" ca="1" si="269">RANDBETWEEN(2050,2625)/100</f>
        <v>22.95</v>
      </c>
      <c r="W687">
        <f t="shared" ref="W687:W694" ca="1" si="270">RANDBETWEEN(10,25)/100</f>
        <v>0.19</v>
      </c>
      <c r="X687">
        <f t="shared" ref="X687:X694" ca="1" si="271">RANDBETWEEN(10,95)/100</f>
        <v>0.68</v>
      </c>
      <c r="Y687">
        <f t="shared" ref="Y687:Y694" ca="1" si="272">RANDBETWEEN(5050,6025)/1000</f>
        <v>5.48</v>
      </c>
      <c r="Z687">
        <f t="shared" ref="Z687:Z694" ca="1" si="273">RANDBETWEEN(2050,3025)/1000</f>
        <v>2.37</v>
      </c>
      <c r="AA687">
        <f t="shared" ref="AA687:AA694" ca="1" si="274">RANDBETWEEN(300,400)</f>
        <v>337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f t="shared" ref="AK687:AK694" ca="1" si="275">RANDBETWEEN(150,325)/100</f>
        <v>1.94</v>
      </c>
      <c r="AL687">
        <f t="shared" ref="AL687:AL694" ca="1" si="276">RANDBETWEEN(150,225)/100</f>
        <v>1.69</v>
      </c>
      <c r="AM687">
        <v>0</v>
      </c>
    </row>
    <row r="688" spans="1:39" x14ac:dyDescent="0.25">
      <c r="A688">
        <v>686</v>
      </c>
      <c r="B688">
        <v>1</v>
      </c>
      <c r="C688">
        <f t="shared" ca="1" si="264"/>
        <v>13</v>
      </c>
      <c r="D688">
        <v>0</v>
      </c>
      <c r="E688">
        <f t="shared" ca="1" si="265"/>
        <v>94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f t="shared" ca="1" si="263"/>
        <v>13.44</v>
      </c>
      <c r="R688">
        <f t="shared" ca="1" si="266"/>
        <v>21.28</v>
      </c>
      <c r="S688">
        <f t="shared" ca="1" si="267"/>
        <v>209</v>
      </c>
      <c r="T688">
        <f t="shared" ca="1" si="263"/>
        <v>18.11</v>
      </c>
      <c r="U688">
        <f t="shared" ca="1" si="268"/>
        <v>105</v>
      </c>
      <c r="V688">
        <f t="shared" ca="1" si="269"/>
        <v>25.65</v>
      </c>
      <c r="W688">
        <f t="shared" ca="1" si="270"/>
        <v>0.25</v>
      </c>
      <c r="X688">
        <f t="shared" ca="1" si="271"/>
        <v>0.47</v>
      </c>
      <c r="Y688">
        <f t="shared" ca="1" si="272"/>
        <v>5.1820000000000004</v>
      </c>
      <c r="Z688">
        <f t="shared" ca="1" si="273"/>
        <v>2.226</v>
      </c>
      <c r="AA688">
        <f t="shared" ca="1" si="274"/>
        <v>332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f t="shared" ca="1" si="275"/>
        <v>1.83</v>
      </c>
      <c r="AL688">
        <f t="shared" ca="1" si="276"/>
        <v>1.73</v>
      </c>
      <c r="AM688">
        <v>0</v>
      </c>
    </row>
    <row r="689" spans="1:39" x14ac:dyDescent="0.25">
      <c r="A689">
        <v>687</v>
      </c>
      <c r="B689">
        <v>1</v>
      </c>
      <c r="C689">
        <f t="shared" ca="1" si="264"/>
        <v>11</v>
      </c>
      <c r="D689">
        <v>0</v>
      </c>
      <c r="E689">
        <f t="shared" ca="1" si="265"/>
        <v>95</v>
      </c>
      <c r="F689">
        <v>0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f t="shared" ca="1" si="263"/>
        <v>16.91</v>
      </c>
      <c r="R689">
        <f t="shared" ca="1" si="266"/>
        <v>28.69</v>
      </c>
      <c r="S689">
        <f t="shared" ca="1" si="267"/>
        <v>256</v>
      </c>
      <c r="T689">
        <f t="shared" ca="1" si="263"/>
        <v>12.28</v>
      </c>
      <c r="U689">
        <f t="shared" ca="1" si="268"/>
        <v>101</v>
      </c>
      <c r="V689">
        <f t="shared" ca="1" si="269"/>
        <v>25.9</v>
      </c>
      <c r="W689">
        <f t="shared" ca="1" si="270"/>
        <v>0.13</v>
      </c>
      <c r="X689">
        <f t="shared" ca="1" si="271"/>
        <v>0.4</v>
      </c>
      <c r="Y689">
        <f t="shared" ca="1" si="272"/>
        <v>5.9169999999999998</v>
      </c>
      <c r="Z689">
        <f t="shared" ca="1" si="273"/>
        <v>2.282</v>
      </c>
      <c r="AA689">
        <f t="shared" ca="1" si="274"/>
        <v>328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f t="shared" ca="1" si="275"/>
        <v>1.97</v>
      </c>
      <c r="AL689">
        <f t="shared" ca="1" si="276"/>
        <v>2.1800000000000002</v>
      </c>
      <c r="AM689">
        <v>0</v>
      </c>
    </row>
    <row r="690" spans="1:39" x14ac:dyDescent="0.25">
      <c r="A690">
        <v>688</v>
      </c>
      <c r="B690">
        <v>1</v>
      </c>
      <c r="C690">
        <f t="shared" ca="1" si="264"/>
        <v>6</v>
      </c>
      <c r="D690">
        <v>0</v>
      </c>
      <c r="E690">
        <f t="shared" ca="1" si="265"/>
        <v>113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 t="shared" ca="1" si="263"/>
        <v>15.54</v>
      </c>
      <c r="R690">
        <f t="shared" ca="1" si="266"/>
        <v>24.42</v>
      </c>
      <c r="S690">
        <f t="shared" ca="1" si="267"/>
        <v>307</v>
      </c>
      <c r="T690">
        <f t="shared" ca="1" si="263"/>
        <v>15.93</v>
      </c>
      <c r="U690">
        <f t="shared" ca="1" si="268"/>
        <v>114</v>
      </c>
      <c r="V690">
        <f t="shared" ca="1" si="269"/>
        <v>26.06</v>
      </c>
      <c r="W690">
        <f t="shared" ca="1" si="270"/>
        <v>0.2</v>
      </c>
      <c r="X690">
        <f t="shared" ca="1" si="271"/>
        <v>0.28999999999999998</v>
      </c>
      <c r="Y690">
        <f t="shared" ca="1" si="272"/>
        <v>5.5179999999999998</v>
      </c>
      <c r="Z690">
        <f t="shared" ca="1" si="273"/>
        <v>2.419</v>
      </c>
      <c r="AA690">
        <f t="shared" ca="1" si="274"/>
        <v>314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f t="shared" ca="1" si="275"/>
        <v>3.21</v>
      </c>
      <c r="AL690">
        <f t="shared" ca="1" si="276"/>
        <v>1.94</v>
      </c>
      <c r="AM690">
        <v>0</v>
      </c>
    </row>
    <row r="691" spans="1:39" x14ac:dyDescent="0.25">
      <c r="A691">
        <v>689</v>
      </c>
      <c r="B691">
        <v>1</v>
      </c>
      <c r="C691">
        <f t="shared" ca="1" si="264"/>
        <v>18</v>
      </c>
      <c r="D691">
        <v>0</v>
      </c>
      <c r="E691">
        <f t="shared" ca="1" si="265"/>
        <v>116</v>
      </c>
      <c r="F691">
        <v>0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f t="shared" ca="1" si="263"/>
        <v>14.59</v>
      </c>
      <c r="R691">
        <f t="shared" ca="1" si="266"/>
        <v>22.48</v>
      </c>
      <c r="S691">
        <f t="shared" ca="1" si="267"/>
        <v>241</v>
      </c>
      <c r="T691">
        <f t="shared" ca="1" si="263"/>
        <v>16.91</v>
      </c>
      <c r="U691">
        <f t="shared" ca="1" si="268"/>
        <v>115</v>
      </c>
      <c r="V691">
        <f t="shared" ca="1" si="269"/>
        <v>23.02</v>
      </c>
      <c r="W691">
        <f t="shared" ca="1" si="270"/>
        <v>0.23</v>
      </c>
      <c r="X691">
        <f t="shared" ca="1" si="271"/>
        <v>0.26</v>
      </c>
      <c r="Y691">
        <f t="shared" ca="1" si="272"/>
        <v>5.08</v>
      </c>
      <c r="Z691">
        <f t="shared" ca="1" si="273"/>
        <v>2.8130000000000002</v>
      </c>
      <c r="AA691">
        <f t="shared" ca="1" si="274"/>
        <v>389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f t="shared" ca="1" si="275"/>
        <v>2.8</v>
      </c>
      <c r="AL691">
        <f t="shared" ca="1" si="276"/>
        <v>1.88</v>
      </c>
      <c r="AM691">
        <v>0</v>
      </c>
    </row>
    <row r="692" spans="1:39" x14ac:dyDescent="0.25">
      <c r="A692">
        <v>690</v>
      </c>
      <c r="B692">
        <v>1</v>
      </c>
      <c r="C692">
        <f t="shared" ca="1" si="264"/>
        <v>12</v>
      </c>
      <c r="D692">
        <v>0</v>
      </c>
      <c r="E692">
        <f t="shared" ca="1" si="265"/>
        <v>87</v>
      </c>
      <c r="F692">
        <v>0</v>
      </c>
      <c r="G692">
        <v>1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f t="shared" ca="1" si="263"/>
        <v>11.78</v>
      </c>
      <c r="R692">
        <f t="shared" ca="1" si="266"/>
        <v>29.23</v>
      </c>
      <c r="S692">
        <f t="shared" ca="1" si="267"/>
        <v>255</v>
      </c>
      <c r="T692">
        <f t="shared" ca="1" si="263"/>
        <v>18.78</v>
      </c>
      <c r="U692">
        <f t="shared" ca="1" si="268"/>
        <v>95</v>
      </c>
      <c r="V692">
        <f t="shared" ca="1" si="269"/>
        <v>26.05</v>
      </c>
      <c r="W692">
        <f t="shared" ca="1" si="270"/>
        <v>0.13</v>
      </c>
      <c r="X692">
        <f t="shared" ca="1" si="271"/>
        <v>0.57999999999999996</v>
      </c>
      <c r="Y692">
        <f t="shared" ca="1" si="272"/>
        <v>5.335</v>
      </c>
      <c r="Z692">
        <f t="shared" ca="1" si="273"/>
        <v>2.109</v>
      </c>
      <c r="AA692">
        <f t="shared" ca="1" si="274"/>
        <v>306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f t="shared" ca="1" si="275"/>
        <v>2.9</v>
      </c>
      <c r="AL692">
        <f t="shared" ca="1" si="276"/>
        <v>1.56</v>
      </c>
      <c r="AM692">
        <v>0</v>
      </c>
    </row>
    <row r="693" spans="1:39" x14ac:dyDescent="0.25">
      <c r="A693">
        <v>691</v>
      </c>
      <c r="B693">
        <v>1</v>
      </c>
      <c r="C693">
        <f t="shared" ca="1" si="264"/>
        <v>24</v>
      </c>
      <c r="D693">
        <v>0</v>
      </c>
      <c r="E693">
        <f t="shared" ca="1" si="265"/>
        <v>112</v>
      </c>
      <c r="F693">
        <v>0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f t="shared" ca="1" si="263"/>
        <v>10.91</v>
      </c>
      <c r="R693">
        <f t="shared" ca="1" si="266"/>
        <v>29.05</v>
      </c>
      <c r="S693">
        <f t="shared" ca="1" si="267"/>
        <v>276</v>
      </c>
      <c r="T693">
        <f t="shared" ca="1" si="263"/>
        <v>17.059999999999999</v>
      </c>
      <c r="U693">
        <f t="shared" ca="1" si="268"/>
        <v>107</v>
      </c>
      <c r="V693">
        <f t="shared" ca="1" si="269"/>
        <v>24.47</v>
      </c>
      <c r="W693">
        <f t="shared" ca="1" si="270"/>
        <v>0.2</v>
      </c>
      <c r="X693">
        <f t="shared" ca="1" si="271"/>
        <v>0.35</v>
      </c>
      <c r="Y693">
        <f t="shared" ca="1" si="272"/>
        <v>5.0789999999999997</v>
      </c>
      <c r="Z693">
        <f t="shared" ca="1" si="273"/>
        <v>2.9849999999999999</v>
      </c>
      <c r="AA693">
        <f t="shared" ca="1" si="274"/>
        <v>372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f t="shared" ca="1" si="275"/>
        <v>2.5099999999999998</v>
      </c>
      <c r="AL693">
        <f t="shared" ca="1" si="276"/>
        <v>1.98</v>
      </c>
      <c r="AM693">
        <v>0</v>
      </c>
    </row>
    <row r="694" spans="1:39" x14ac:dyDescent="0.25">
      <c r="A694">
        <v>692</v>
      </c>
      <c r="B694">
        <v>1</v>
      </c>
      <c r="C694">
        <f t="shared" ca="1" si="264"/>
        <v>18</v>
      </c>
      <c r="D694">
        <v>0</v>
      </c>
      <c r="E694">
        <f t="shared" ca="1" si="265"/>
        <v>110</v>
      </c>
      <c r="F694">
        <v>0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f t="shared" ca="1" si="263"/>
        <v>16.47</v>
      </c>
      <c r="R694">
        <f t="shared" ca="1" si="266"/>
        <v>21.99</v>
      </c>
      <c r="S694">
        <f t="shared" ca="1" si="267"/>
        <v>203</v>
      </c>
      <c r="T694">
        <f t="shared" ca="1" si="263"/>
        <v>10.67</v>
      </c>
      <c r="U694">
        <f t="shared" ca="1" si="268"/>
        <v>94</v>
      </c>
      <c r="V694">
        <f t="shared" ca="1" si="269"/>
        <v>25.49</v>
      </c>
      <c r="W694">
        <f t="shared" ca="1" si="270"/>
        <v>0.16</v>
      </c>
      <c r="X694">
        <f t="shared" ca="1" si="271"/>
        <v>0.54</v>
      </c>
      <c r="Y694">
        <f t="shared" ca="1" si="272"/>
        <v>5.7409999999999997</v>
      </c>
      <c r="Z694">
        <f t="shared" ca="1" si="273"/>
        <v>2.8639999999999999</v>
      </c>
      <c r="AA694">
        <f t="shared" ca="1" si="274"/>
        <v>318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f t="shared" ca="1" si="275"/>
        <v>2.75</v>
      </c>
      <c r="AL694">
        <f t="shared" ca="1" si="276"/>
        <v>1.89</v>
      </c>
      <c r="AM694">
        <v>0</v>
      </c>
    </row>
    <row r="695" spans="1:39" x14ac:dyDescent="0.25">
      <c r="A695">
        <v>693</v>
      </c>
      <c r="B695" s="2">
        <v>1</v>
      </c>
      <c r="C695">
        <f t="shared" ref="C695:C703" ca="1" si="277">RANDBETWEEN(30,40)</f>
        <v>34</v>
      </c>
      <c r="D695">
        <v>0</v>
      </c>
      <c r="E695">
        <f t="shared" ref="E695:E703" ca="1" si="278">RANDBETWEEN(70, 90)</f>
        <v>84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f t="shared" ref="Q695:Q703" ca="1" si="279">RANDBETWEEN(300,450)/100</f>
        <v>4.05</v>
      </c>
      <c r="R695">
        <v>1</v>
      </c>
      <c r="S695">
        <f t="shared" ref="S695:S703" ca="1" si="280">RANDBETWEEN(200, 280)</f>
        <v>264</v>
      </c>
      <c r="T695">
        <v>12.3</v>
      </c>
      <c r="U695">
        <f t="shared" ref="U695:U703" ca="1" si="281">RANDBETWEEN(15, 60)</f>
        <v>40</v>
      </c>
      <c r="V695">
        <f t="shared" ref="V695:V703" ca="1" si="282">RANDBETWEEN(500,1500)/1000</f>
        <v>1.032</v>
      </c>
      <c r="W695">
        <f t="shared" ref="W695:W703" ca="1" si="283">RANDBETWEEN(2050, 3550)/10000</f>
        <v>0.2298</v>
      </c>
      <c r="X695">
        <f t="shared" ref="X695:X703" ca="1" si="284">RANDBETWEEN(30,95)/100</f>
        <v>0.46</v>
      </c>
      <c r="Y695">
        <f t="shared" ref="Y695:Y703" ca="1" si="285">RANDBETWEEN(300,750)/100</f>
        <v>5.76</v>
      </c>
      <c r="Z695">
        <f t="shared" ref="Z695:Z703" ca="1" si="286">RANDBETWEEN(80,200)/100</f>
        <v>1.22</v>
      </c>
      <c r="AA695">
        <f t="shared" ref="AA695:AA703" ca="1" si="287">RANDBETWEEN(120,240)</f>
        <v>171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f t="shared" ref="AK695:AK703" ca="1" si="288">RANDBETWEEN(100,350)/100</f>
        <v>1.26</v>
      </c>
      <c r="AL695">
        <f t="shared" ref="AL695:AL703" ca="1" si="289">RANDBETWEEN(200,300)/100</f>
        <v>2.68</v>
      </c>
      <c r="AM695">
        <v>1</v>
      </c>
    </row>
    <row r="696" spans="1:39" x14ac:dyDescent="0.25">
      <c r="A696">
        <v>694</v>
      </c>
      <c r="B696" s="2">
        <v>1</v>
      </c>
      <c r="C696">
        <f t="shared" ca="1" si="277"/>
        <v>31</v>
      </c>
      <c r="D696">
        <v>0</v>
      </c>
      <c r="E696">
        <f t="shared" ca="1" si="278"/>
        <v>73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f t="shared" ca="1" si="279"/>
        <v>4.3099999999999996</v>
      </c>
      <c r="R696">
        <v>1</v>
      </c>
      <c r="S696">
        <f t="shared" ca="1" si="280"/>
        <v>274</v>
      </c>
      <c r="T696">
        <v>12.3</v>
      </c>
      <c r="U696">
        <f t="shared" ca="1" si="281"/>
        <v>16</v>
      </c>
      <c r="V696">
        <f t="shared" ca="1" si="282"/>
        <v>1.1659999999999999</v>
      </c>
      <c r="W696">
        <f t="shared" ca="1" si="283"/>
        <v>0.28739999999999999</v>
      </c>
      <c r="X696">
        <f t="shared" ca="1" si="284"/>
        <v>0.82</v>
      </c>
      <c r="Y696">
        <f t="shared" ca="1" si="285"/>
        <v>6.56</v>
      </c>
      <c r="Z696">
        <f t="shared" ca="1" si="286"/>
        <v>1.96</v>
      </c>
      <c r="AA696">
        <f t="shared" ca="1" si="287"/>
        <v>183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f t="shared" ca="1" si="288"/>
        <v>3.5</v>
      </c>
      <c r="AL696">
        <f t="shared" ca="1" si="289"/>
        <v>2.12</v>
      </c>
      <c r="AM696">
        <v>1</v>
      </c>
    </row>
    <row r="697" spans="1:39" x14ac:dyDescent="0.25">
      <c r="A697">
        <v>695</v>
      </c>
      <c r="B697" s="2">
        <v>1</v>
      </c>
      <c r="C697">
        <f t="shared" ca="1" si="277"/>
        <v>40</v>
      </c>
      <c r="D697">
        <v>0</v>
      </c>
      <c r="E697">
        <f t="shared" ca="1" si="278"/>
        <v>70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f t="shared" ca="1" si="279"/>
        <v>4.05</v>
      </c>
      <c r="R697">
        <v>1</v>
      </c>
      <c r="S697">
        <f t="shared" ca="1" si="280"/>
        <v>208</v>
      </c>
      <c r="T697">
        <v>12.3</v>
      </c>
      <c r="U697">
        <f t="shared" ca="1" si="281"/>
        <v>44</v>
      </c>
      <c r="V697">
        <f t="shared" ca="1" si="282"/>
        <v>1.24</v>
      </c>
      <c r="W697">
        <f t="shared" ca="1" si="283"/>
        <v>0.33</v>
      </c>
      <c r="X697">
        <f t="shared" ca="1" si="284"/>
        <v>0.94</v>
      </c>
      <c r="Y697">
        <f t="shared" ca="1" si="285"/>
        <v>3.46</v>
      </c>
      <c r="Z697">
        <f t="shared" ca="1" si="286"/>
        <v>1.76</v>
      </c>
      <c r="AA697">
        <f t="shared" ca="1" si="287"/>
        <v>235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f t="shared" ca="1" si="288"/>
        <v>2.0699999999999998</v>
      </c>
      <c r="AL697">
        <f t="shared" ca="1" si="289"/>
        <v>2.29</v>
      </c>
      <c r="AM697">
        <v>1</v>
      </c>
    </row>
    <row r="698" spans="1:39" x14ac:dyDescent="0.25">
      <c r="A698">
        <v>696</v>
      </c>
      <c r="B698" s="2">
        <v>1</v>
      </c>
      <c r="C698">
        <f t="shared" ca="1" si="277"/>
        <v>34</v>
      </c>
      <c r="D698">
        <v>0</v>
      </c>
      <c r="E698">
        <f t="shared" ca="1" si="278"/>
        <v>83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f t="shared" ca="1" si="279"/>
        <v>3.77</v>
      </c>
      <c r="R698">
        <v>1</v>
      </c>
      <c r="S698">
        <f t="shared" ca="1" si="280"/>
        <v>263</v>
      </c>
      <c r="T698">
        <v>12.3</v>
      </c>
      <c r="U698">
        <f t="shared" ca="1" si="281"/>
        <v>40</v>
      </c>
      <c r="V698">
        <f t="shared" ca="1" si="282"/>
        <v>1.46</v>
      </c>
      <c r="W698">
        <f t="shared" ca="1" si="283"/>
        <v>0.2535</v>
      </c>
      <c r="X698">
        <f t="shared" ca="1" si="284"/>
        <v>0.4</v>
      </c>
      <c r="Y698">
        <f t="shared" ca="1" si="285"/>
        <v>4.6100000000000003</v>
      </c>
      <c r="Z698">
        <f t="shared" ca="1" si="286"/>
        <v>0.92</v>
      </c>
      <c r="AA698">
        <f t="shared" ca="1" si="287"/>
        <v>138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f t="shared" ca="1" si="288"/>
        <v>1.44</v>
      </c>
      <c r="AL698">
        <f t="shared" ca="1" si="289"/>
        <v>2.77</v>
      </c>
      <c r="AM698">
        <v>1</v>
      </c>
    </row>
    <row r="699" spans="1:39" x14ac:dyDescent="0.25">
      <c r="A699">
        <v>697</v>
      </c>
      <c r="B699" s="2">
        <v>1</v>
      </c>
      <c r="C699">
        <f t="shared" ca="1" si="277"/>
        <v>40</v>
      </c>
      <c r="D699">
        <v>0</v>
      </c>
      <c r="E699">
        <f t="shared" ca="1" si="278"/>
        <v>76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f t="shared" ca="1" si="279"/>
        <v>4.4800000000000004</v>
      </c>
      <c r="R699">
        <v>1</v>
      </c>
      <c r="S699">
        <f t="shared" ca="1" si="280"/>
        <v>255</v>
      </c>
      <c r="T699">
        <v>12.3</v>
      </c>
      <c r="U699">
        <f t="shared" ca="1" si="281"/>
        <v>20</v>
      </c>
      <c r="V699">
        <f t="shared" ca="1" si="282"/>
        <v>1.2</v>
      </c>
      <c r="W699">
        <f t="shared" ca="1" si="283"/>
        <v>0.29270000000000002</v>
      </c>
      <c r="X699">
        <f t="shared" ca="1" si="284"/>
        <v>0.4</v>
      </c>
      <c r="Y699">
        <f t="shared" ca="1" si="285"/>
        <v>6.75</v>
      </c>
      <c r="Z699">
        <f t="shared" ca="1" si="286"/>
        <v>1.51</v>
      </c>
      <c r="AA699">
        <f t="shared" ca="1" si="287"/>
        <v>154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f t="shared" ca="1" si="288"/>
        <v>2.0699999999999998</v>
      </c>
      <c r="AL699">
        <f t="shared" ca="1" si="289"/>
        <v>2.25</v>
      </c>
      <c r="AM699">
        <v>1</v>
      </c>
    </row>
    <row r="700" spans="1:39" x14ac:dyDescent="0.25">
      <c r="A700">
        <v>698</v>
      </c>
      <c r="B700" s="2">
        <v>1</v>
      </c>
      <c r="C700">
        <f t="shared" ca="1" si="277"/>
        <v>32</v>
      </c>
      <c r="D700">
        <v>0</v>
      </c>
      <c r="E700">
        <f t="shared" ca="1" si="278"/>
        <v>72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0</v>
      </c>
      <c r="Q700">
        <f t="shared" ca="1" si="279"/>
        <v>4.3600000000000003</v>
      </c>
      <c r="R700">
        <v>1</v>
      </c>
      <c r="S700">
        <f t="shared" ca="1" si="280"/>
        <v>274</v>
      </c>
      <c r="T700">
        <v>12.3</v>
      </c>
      <c r="U700">
        <f t="shared" ca="1" si="281"/>
        <v>17</v>
      </c>
      <c r="V700">
        <f t="shared" ca="1" si="282"/>
        <v>1.1200000000000001</v>
      </c>
      <c r="W700">
        <f t="shared" ca="1" si="283"/>
        <v>0.25</v>
      </c>
      <c r="X700">
        <f t="shared" ca="1" si="284"/>
        <v>0.47</v>
      </c>
      <c r="Y700">
        <f t="shared" ca="1" si="285"/>
        <v>7.43</v>
      </c>
      <c r="Z700">
        <f t="shared" ca="1" si="286"/>
        <v>1.66</v>
      </c>
      <c r="AA700">
        <f t="shared" ca="1" si="287"/>
        <v>198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f t="shared" ca="1" si="288"/>
        <v>1.0900000000000001</v>
      </c>
      <c r="AL700">
        <f t="shared" ca="1" si="289"/>
        <v>2.12</v>
      </c>
      <c r="AM700">
        <v>1</v>
      </c>
    </row>
    <row r="701" spans="1:39" x14ac:dyDescent="0.25">
      <c r="A701">
        <v>699</v>
      </c>
      <c r="B701" s="2">
        <v>1</v>
      </c>
      <c r="C701">
        <f t="shared" ca="1" si="277"/>
        <v>34</v>
      </c>
      <c r="D701">
        <v>0</v>
      </c>
      <c r="E701">
        <f t="shared" ca="1" si="278"/>
        <v>90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f t="shared" ca="1" si="279"/>
        <v>4.47</v>
      </c>
      <c r="R701">
        <v>1</v>
      </c>
      <c r="S701">
        <f t="shared" ca="1" si="280"/>
        <v>255</v>
      </c>
      <c r="T701">
        <v>12.3</v>
      </c>
      <c r="U701">
        <f t="shared" ca="1" si="281"/>
        <v>27</v>
      </c>
      <c r="V701">
        <f t="shared" ca="1" si="282"/>
        <v>0.85399999999999998</v>
      </c>
      <c r="W701">
        <f t="shared" ca="1" si="283"/>
        <v>0.27289999999999998</v>
      </c>
      <c r="X701">
        <f t="shared" ca="1" si="284"/>
        <v>0.9</v>
      </c>
      <c r="Y701">
        <f t="shared" ca="1" si="285"/>
        <v>7.27</v>
      </c>
      <c r="Z701">
        <f t="shared" ca="1" si="286"/>
        <v>1.31</v>
      </c>
      <c r="AA701">
        <f t="shared" ca="1" si="287"/>
        <v>127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f t="shared" ca="1" si="288"/>
        <v>2.33</v>
      </c>
      <c r="AL701">
        <f t="shared" ca="1" si="289"/>
        <v>2.79</v>
      </c>
      <c r="AM701">
        <v>1</v>
      </c>
    </row>
    <row r="702" spans="1:39" x14ac:dyDescent="0.25">
      <c r="A702">
        <v>700</v>
      </c>
      <c r="B702" s="2">
        <v>1</v>
      </c>
      <c r="C702">
        <f t="shared" ca="1" si="277"/>
        <v>34</v>
      </c>
      <c r="D702">
        <v>0</v>
      </c>
      <c r="E702">
        <f t="shared" ca="1" si="278"/>
        <v>84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f t="shared" ca="1" si="279"/>
        <v>3.57</v>
      </c>
      <c r="R702">
        <v>1</v>
      </c>
      <c r="S702">
        <f t="shared" ca="1" si="280"/>
        <v>240</v>
      </c>
      <c r="T702">
        <v>12.3</v>
      </c>
      <c r="U702">
        <f t="shared" ca="1" si="281"/>
        <v>31</v>
      </c>
      <c r="V702">
        <f t="shared" ca="1" si="282"/>
        <v>1.133</v>
      </c>
      <c r="W702">
        <f t="shared" ca="1" si="283"/>
        <v>0.30059999999999998</v>
      </c>
      <c r="X702">
        <f t="shared" ca="1" si="284"/>
        <v>0.59</v>
      </c>
      <c r="Y702">
        <f t="shared" ca="1" si="285"/>
        <v>6.98</v>
      </c>
      <c r="Z702">
        <f t="shared" ca="1" si="286"/>
        <v>1.45</v>
      </c>
      <c r="AA702">
        <f t="shared" ca="1" si="287"/>
        <v>224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f t="shared" ca="1" si="288"/>
        <v>1.23</v>
      </c>
      <c r="AL702">
        <f t="shared" ca="1" si="289"/>
        <v>2.94</v>
      </c>
      <c r="AM702">
        <v>1</v>
      </c>
    </row>
    <row r="703" spans="1:39" x14ac:dyDescent="0.25">
      <c r="A703">
        <v>701</v>
      </c>
      <c r="B703" s="2">
        <v>1</v>
      </c>
      <c r="C703">
        <f t="shared" ca="1" si="277"/>
        <v>39</v>
      </c>
      <c r="D703">
        <v>0</v>
      </c>
      <c r="E703">
        <f t="shared" ca="1" si="278"/>
        <v>90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0</v>
      </c>
      <c r="Q703">
        <f t="shared" ca="1" si="279"/>
        <v>3.1</v>
      </c>
      <c r="R703">
        <v>1</v>
      </c>
      <c r="S703">
        <f t="shared" ca="1" si="280"/>
        <v>215</v>
      </c>
      <c r="T703">
        <v>12.3</v>
      </c>
      <c r="U703">
        <f t="shared" ca="1" si="281"/>
        <v>58</v>
      </c>
      <c r="V703">
        <f t="shared" ca="1" si="282"/>
        <v>0.84499999999999997</v>
      </c>
      <c r="W703">
        <f t="shared" ca="1" si="283"/>
        <v>0.23</v>
      </c>
      <c r="X703">
        <f t="shared" ca="1" si="284"/>
        <v>0.93</v>
      </c>
      <c r="Y703">
        <f t="shared" ca="1" si="285"/>
        <v>3.59</v>
      </c>
      <c r="Z703">
        <f t="shared" ca="1" si="286"/>
        <v>1.97</v>
      </c>
      <c r="AA703">
        <f t="shared" ca="1" si="287"/>
        <v>159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f t="shared" ca="1" si="288"/>
        <v>2.38</v>
      </c>
      <c r="AL703">
        <f t="shared" ca="1" si="289"/>
        <v>2.84</v>
      </c>
      <c r="AM703">
        <v>1</v>
      </c>
    </row>
    <row r="704" spans="1:39" x14ac:dyDescent="0.25">
      <c r="A704">
        <v>702</v>
      </c>
      <c r="B704" s="2">
        <v>0</v>
      </c>
      <c r="C704">
        <f t="shared" ref="C704:C734" ca="1" si="290">RANDBETWEEN(55,70)</f>
        <v>65</v>
      </c>
      <c r="D704">
        <v>1</v>
      </c>
      <c r="E704">
        <f t="shared" ref="E704:E734" ca="1" si="291">RANDBETWEEN(70, 99)</f>
        <v>80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1</v>
      </c>
      <c r="N704">
        <v>0</v>
      </c>
      <c r="O704">
        <v>0</v>
      </c>
      <c r="P704">
        <v>1</v>
      </c>
      <c r="Q704">
        <f t="shared" ref="Q704:Q734" ca="1" si="292">RANDBETWEEN(50050, 60550)/10000</f>
        <v>5.5145999999999997</v>
      </c>
      <c r="R704">
        <f t="shared" ref="R704:R734" ca="1" si="293">RANDBETWEEN(1000,2000)/1000</f>
        <v>1.9930000000000001</v>
      </c>
      <c r="S704">
        <f t="shared" ref="S704:S734" ca="1" si="294">RANDBETWEEN(20000, 28000)/100</f>
        <v>252.55</v>
      </c>
      <c r="T704">
        <f t="shared" ref="T704:T734" ca="1" si="295">RANDBETWEEN(10000,20000)/1000</f>
        <v>13.449</v>
      </c>
      <c r="U704">
        <f t="shared" ref="U704:U734" ca="1" si="296">RANDBETWEEN(3000,4050)/100</f>
        <v>32.35</v>
      </c>
      <c r="V704">
        <f t="shared" ref="V704:V734" ca="1" si="297">RANDBETWEEN(7000,9000)/1000</f>
        <v>7.25</v>
      </c>
      <c r="W704">
        <f t="shared" ref="W704:W734" ca="1" si="298">RANDBETWEEN(1050, 2050)/10000</f>
        <v>0.129</v>
      </c>
      <c r="X704">
        <f t="shared" ref="X704:X734" ca="1" si="299">RANDBETWEEN(6050, 9050)/10000</f>
        <v>0.6915</v>
      </c>
      <c r="Y704">
        <f t="shared" ref="Y704:Y734" ca="1" si="300">RANDBETWEEN(300,550)/100</f>
        <v>4.5</v>
      </c>
      <c r="Z704">
        <f t="shared" ref="Z704:Z734" ca="1" si="301">RANDBETWEEN(30,95)/100</f>
        <v>0.94</v>
      </c>
      <c r="AA704">
        <f t="shared" ref="AA704:AA734" ca="1" si="302">RANDBETWEEN(120,200)</f>
        <v>127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f t="shared" ref="AK704:AK734" ca="1" si="303">RANDBETWEEN(25500, 30500)/10000</f>
        <v>2.5629</v>
      </c>
      <c r="AL704">
        <f t="shared" ref="AL704:AL734" ca="1" si="304">RANDBETWEEN(350,500)/100</f>
        <v>4.05</v>
      </c>
      <c r="AM704">
        <v>1</v>
      </c>
    </row>
    <row r="705" spans="1:39" x14ac:dyDescent="0.25">
      <c r="A705">
        <v>703</v>
      </c>
      <c r="B705" s="2">
        <v>0</v>
      </c>
      <c r="C705">
        <f t="shared" ca="1" si="290"/>
        <v>70</v>
      </c>
      <c r="D705">
        <v>1</v>
      </c>
      <c r="E705">
        <f t="shared" ca="1" si="291"/>
        <v>94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1</v>
      </c>
      <c r="N705">
        <v>0</v>
      </c>
      <c r="O705">
        <v>0</v>
      </c>
      <c r="P705">
        <v>1</v>
      </c>
      <c r="Q705">
        <f t="shared" ca="1" si="292"/>
        <v>5.9874000000000001</v>
      </c>
      <c r="R705">
        <f t="shared" ca="1" si="293"/>
        <v>1.907</v>
      </c>
      <c r="S705">
        <f t="shared" ca="1" si="294"/>
        <v>240.59</v>
      </c>
      <c r="T705">
        <f t="shared" ca="1" si="295"/>
        <v>18.667999999999999</v>
      </c>
      <c r="U705">
        <f t="shared" ca="1" si="296"/>
        <v>35.14</v>
      </c>
      <c r="V705">
        <f t="shared" ca="1" si="297"/>
        <v>8.44</v>
      </c>
      <c r="W705">
        <f t="shared" ca="1" si="298"/>
        <v>0.12529999999999999</v>
      </c>
      <c r="X705">
        <f t="shared" ca="1" si="299"/>
        <v>0.70430000000000004</v>
      </c>
      <c r="Y705">
        <f t="shared" ca="1" si="300"/>
        <v>3.1</v>
      </c>
      <c r="Z705">
        <f t="shared" ca="1" si="301"/>
        <v>0.59</v>
      </c>
      <c r="AA705">
        <f t="shared" ca="1" si="302"/>
        <v>194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f t="shared" ca="1" si="303"/>
        <v>2.9664000000000001</v>
      </c>
      <c r="AL705">
        <f t="shared" ca="1" si="304"/>
        <v>3.87</v>
      </c>
      <c r="AM705">
        <v>1</v>
      </c>
    </row>
    <row r="706" spans="1:39" x14ac:dyDescent="0.25">
      <c r="A706">
        <v>704</v>
      </c>
      <c r="B706" s="2">
        <v>0</v>
      </c>
      <c r="C706">
        <f t="shared" ca="1" si="290"/>
        <v>59</v>
      </c>
      <c r="D706">
        <v>1</v>
      </c>
      <c r="E706">
        <f t="shared" ca="1" si="291"/>
        <v>92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1</v>
      </c>
      <c r="N706">
        <v>0</v>
      </c>
      <c r="O706">
        <v>0</v>
      </c>
      <c r="P706">
        <v>1</v>
      </c>
      <c r="Q706">
        <f t="shared" ca="1" si="292"/>
        <v>5.8288000000000002</v>
      </c>
      <c r="R706">
        <f t="shared" ca="1" si="293"/>
        <v>1.655</v>
      </c>
      <c r="S706">
        <f t="shared" ca="1" si="294"/>
        <v>262.82</v>
      </c>
      <c r="T706">
        <f t="shared" ca="1" si="295"/>
        <v>10.443</v>
      </c>
      <c r="U706">
        <f t="shared" ca="1" si="296"/>
        <v>30.18</v>
      </c>
      <c r="V706">
        <f t="shared" ca="1" si="297"/>
        <v>8.5890000000000004</v>
      </c>
      <c r="W706">
        <f t="shared" ca="1" si="298"/>
        <v>0.12889999999999999</v>
      </c>
      <c r="X706">
        <f t="shared" ca="1" si="299"/>
        <v>0.66549999999999998</v>
      </c>
      <c r="Y706">
        <f t="shared" ca="1" si="300"/>
        <v>5.13</v>
      </c>
      <c r="Z706">
        <f t="shared" ca="1" si="301"/>
        <v>0.62</v>
      </c>
      <c r="AA706">
        <f t="shared" ca="1" si="302"/>
        <v>150</v>
      </c>
      <c r="AB706">
        <v>1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f t="shared" ca="1" si="303"/>
        <v>2.9617</v>
      </c>
      <c r="AL706">
        <f t="shared" ca="1" si="304"/>
        <v>4.04</v>
      </c>
      <c r="AM706">
        <v>1</v>
      </c>
    </row>
    <row r="707" spans="1:39" x14ac:dyDescent="0.25">
      <c r="A707">
        <v>705</v>
      </c>
      <c r="B707" s="2">
        <v>0</v>
      </c>
      <c r="C707">
        <f t="shared" ca="1" si="290"/>
        <v>69</v>
      </c>
      <c r="D707">
        <v>1</v>
      </c>
      <c r="E707">
        <f t="shared" ca="1" si="291"/>
        <v>84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1</v>
      </c>
      <c r="N707">
        <v>0</v>
      </c>
      <c r="O707">
        <v>0</v>
      </c>
      <c r="P707">
        <v>1</v>
      </c>
      <c r="Q707">
        <f t="shared" ca="1" si="292"/>
        <v>5.4297000000000004</v>
      </c>
      <c r="R707">
        <f t="shared" ca="1" si="293"/>
        <v>1.639</v>
      </c>
      <c r="S707">
        <f t="shared" ca="1" si="294"/>
        <v>232.96</v>
      </c>
      <c r="T707">
        <f t="shared" ca="1" si="295"/>
        <v>12.891</v>
      </c>
      <c r="U707">
        <f t="shared" ca="1" si="296"/>
        <v>33.130000000000003</v>
      </c>
      <c r="V707">
        <f t="shared" ca="1" si="297"/>
        <v>7.0830000000000002</v>
      </c>
      <c r="W707">
        <f t="shared" ca="1" si="298"/>
        <v>0.1769</v>
      </c>
      <c r="X707">
        <f t="shared" ca="1" si="299"/>
        <v>0.7903</v>
      </c>
      <c r="Y707">
        <f t="shared" ca="1" si="300"/>
        <v>3.72</v>
      </c>
      <c r="Z707">
        <f t="shared" ca="1" si="301"/>
        <v>0.92</v>
      </c>
      <c r="AA707">
        <f t="shared" ca="1" si="302"/>
        <v>150</v>
      </c>
      <c r="AB707">
        <v>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f t="shared" ca="1" si="303"/>
        <v>2.6282999999999999</v>
      </c>
      <c r="AL707">
        <f t="shared" ca="1" si="304"/>
        <v>3.59</v>
      </c>
      <c r="AM707">
        <v>1</v>
      </c>
    </row>
    <row r="708" spans="1:39" x14ac:dyDescent="0.25">
      <c r="A708">
        <v>706</v>
      </c>
      <c r="B708" s="2">
        <v>0</v>
      </c>
      <c r="C708">
        <f t="shared" ca="1" si="290"/>
        <v>69</v>
      </c>
      <c r="D708">
        <v>1</v>
      </c>
      <c r="E708">
        <f t="shared" ca="1" si="291"/>
        <v>93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1</v>
      </c>
      <c r="N708">
        <v>0</v>
      </c>
      <c r="O708">
        <v>0</v>
      </c>
      <c r="P708">
        <v>1</v>
      </c>
      <c r="Q708">
        <f t="shared" ca="1" si="292"/>
        <v>5.3832000000000004</v>
      </c>
      <c r="R708">
        <f t="shared" ca="1" si="293"/>
        <v>1.069</v>
      </c>
      <c r="S708">
        <f t="shared" ca="1" si="294"/>
        <v>252.8</v>
      </c>
      <c r="T708">
        <f t="shared" ca="1" si="295"/>
        <v>11.192</v>
      </c>
      <c r="U708">
        <f t="shared" ca="1" si="296"/>
        <v>36.92</v>
      </c>
      <c r="V708">
        <f t="shared" ca="1" si="297"/>
        <v>7.0049999999999999</v>
      </c>
      <c r="W708">
        <f t="shared" ca="1" si="298"/>
        <v>0.12559999999999999</v>
      </c>
      <c r="X708">
        <f t="shared" ca="1" si="299"/>
        <v>0.62539999999999996</v>
      </c>
      <c r="Y708">
        <f t="shared" ca="1" si="300"/>
        <v>4.6100000000000003</v>
      </c>
      <c r="Z708">
        <f t="shared" ca="1" si="301"/>
        <v>0.85</v>
      </c>
      <c r="AA708">
        <f t="shared" ca="1" si="302"/>
        <v>154</v>
      </c>
      <c r="AB708">
        <v>1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f t="shared" ca="1" si="303"/>
        <v>2.7688999999999999</v>
      </c>
      <c r="AL708">
        <f t="shared" ca="1" si="304"/>
        <v>4.25</v>
      </c>
      <c r="AM708">
        <v>1</v>
      </c>
    </row>
    <row r="709" spans="1:39" x14ac:dyDescent="0.25">
      <c r="A709">
        <v>707</v>
      </c>
      <c r="B709" s="2">
        <v>0</v>
      </c>
      <c r="C709">
        <f t="shared" ca="1" si="290"/>
        <v>69</v>
      </c>
      <c r="D709">
        <v>1</v>
      </c>
      <c r="E709">
        <f t="shared" ca="1" si="291"/>
        <v>89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1</v>
      </c>
      <c r="N709">
        <v>0</v>
      </c>
      <c r="O709">
        <v>0</v>
      </c>
      <c r="P709">
        <v>1</v>
      </c>
      <c r="Q709">
        <f t="shared" ca="1" si="292"/>
        <v>5.1990999999999996</v>
      </c>
      <c r="R709">
        <f t="shared" ca="1" si="293"/>
        <v>1.044</v>
      </c>
      <c r="S709">
        <f t="shared" ca="1" si="294"/>
        <v>258.25</v>
      </c>
      <c r="T709">
        <f t="shared" ca="1" si="295"/>
        <v>18.116</v>
      </c>
      <c r="U709">
        <f t="shared" ca="1" si="296"/>
        <v>30.68</v>
      </c>
      <c r="V709">
        <f t="shared" ca="1" si="297"/>
        <v>7.1029999999999998</v>
      </c>
      <c r="W709">
        <f t="shared" ca="1" si="298"/>
        <v>0.1754</v>
      </c>
      <c r="X709">
        <f t="shared" ca="1" si="299"/>
        <v>0.62539999999999996</v>
      </c>
      <c r="Y709">
        <f t="shared" ca="1" si="300"/>
        <v>4.5999999999999996</v>
      </c>
      <c r="Z709">
        <f t="shared" ca="1" si="301"/>
        <v>0.74</v>
      </c>
      <c r="AA709">
        <f t="shared" ca="1" si="302"/>
        <v>179</v>
      </c>
      <c r="AB709">
        <v>1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f t="shared" ca="1" si="303"/>
        <v>2.7383000000000002</v>
      </c>
      <c r="AL709">
        <f t="shared" ca="1" si="304"/>
        <v>3.81</v>
      </c>
      <c r="AM709">
        <v>1</v>
      </c>
    </row>
    <row r="710" spans="1:39" x14ac:dyDescent="0.25">
      <c r="A710">
        <v>708</v>
      </c>
      <c r="B710" s="2">
        <v>0</v>
      </c>
      <c r="C710">
        <f t="shared" ca="1" si="290"/>
        <v>57</v>
      </c>
      <c r="D710">
        <v>1</v>
      </c>
      <c r="E710">
        <f t="shared" ca="1" si="291"/>
        <v>90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f t="shared" ca="1" si="292"/>
        <v>6.0248999999999997</v>
      </c>
      <c r="R710">
        <f t="shared" ca="1" si="293"/>
        <v>1.496</v>
      </c>
      <c r="S710">
        <f t="shared" ca="1" si="294"/>
        <v>221.94</v>
      </c>
      <c r="T710">
        <f t="shared" ca="1" si="295"/>
        <v>16.187999999999999</v>
      </c>
      <c r="U710">
        <f t="shared" ca="1" si="296"/>
        <v>35.11</v>
      </c>
      <c r="V710">
        <f t="shared" ca="1" si="297"/>
        <v>8.1820000000000004</v>
      </c>
      <c r="W710">
        <f t="shared" ca="1" si="298"/>
        <v>0.12859999999999999</v>
      </c>
      <c r="X710">
        <f t="shared" ca="1" si="299"/>
        <v>0.87949999999999995</v>
      </c>
      <c r="Y710">
        <f t="shared" ca="1" si="300"/>
        <v>3</v>
      </c>
      <c r="Z710">
        <f t="shared" ca="1" si="301"/>
        <v>0.54</v>
      </c>
      <c r="AA710">
        <f t="shared" ca="1" si="302"/>
        <v>148</v>
      </c>
      <c r="AB710">
        <v>1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f t="shared" ca="1" si="303"/>
        <v>3.0162</v>
      </c>
      <c r="AL710">
        <f t="shared" ca="1" si="304"/>
        <v>3.77</v>
      </c>
      <c r="AM710">
        <v>1</v>
      </c>
    </row>
    <row r="711" spans="1:39" x14ac:dyDescent="0.25">
      <c r="A711">
        <v>709</v>
      </c>
      <c r="B711" s="2">
        <v>0</v>
      </c>
      <c r="C711">
        <f t="shared" ca="1" si="290"/>
        <v>66</v>
      </c>
      <c r="D711">
        <v>1</v>
      </c>
      <c r="E711">
        <f t="shared" ca="1" si="291"/>
        <v>70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1</v>
      </c>
      <c r="N711">
        <v>0</v>
      </c>
      <c r="O711">
        <v>0</v>
      </c>
      <c r="P711">
        <v>1</v>
      </c>
      <c r="Q711">
        <f t="shared" ca="1" si="292"/>
        <v>5.3273999999999999</v>
      </c>
      <c r="R711">
        <f t="shared" ca="1" si="293"/>
        <v>1.2709999999999999</v>
      </c>
      <c r="S711">
        <f t="shared" ca="1" si="294"/>
        <v>212.05</v>
      </c>
      <c r="T711">
        <f t="shared" ca="1" si="295"/>
        <v>19.489000000000001</v>
      </c>
      <c r="U711">
        <f t="shared" ca="1" si="296"/>
        <v>38.68</v>
      </c>
      <c r="V711">
        <f t="shared" ca="1" si="297"/>
        <v>8.36</v>
      </c>
      <c r="W711">
        <f t="shared" ca="1" si="298"/>
        <v>0.1431</v>
      </c>
      <c r="X711">
        <f t="shared" ca="1" si="299"/>
        <v>0.6583</v>
      </c>
      <c r="Y711">
        <f t="shared" ca="1" si="300"/>
        <v>3.47</v>
      </c>
      <c r="Z711">
        <f t="shared" ca="1" si="301"/>
        <v>0.94</v>
      </c>
      <c r="AA711">
        <f t="shared" ca="1" si="302"/>
        <v>184</v>
      </c>
      <c r="AB711">
        <v>1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f t="shared" ca="1" si="303"/>
        <v>2.6943999999999999</v>
      </c>
      <c r="AL711">
        <f t="shared" ca="1" si="304"/>
        <v>4.93</v>
      </c>
      <c r="AM711">
        <v>1</v>
      </c>
    </row>
    <row r="712" spans="1:39" x14ac:dyDescent="0.25">
      <c r="A712">
        <v>710</v>
      </c>
      <c r="B712" s="2">
        <v>0</v>
      </c>
      <c r="C712">
        <f t="shared" ca="1" si="290"/>
        <v>60</v>
      </c>
      <c r="D712">
        <v>1</v>
      </c>
      <c r="E712">
        <f t="shared" ca="1" si="291"/>
        <v>98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1</v>
      </c>
      <c r="N712">
        <v>0</v>
      </c>
      <c r="O712">
        <v>0</v>
      </c>
      <c r="P712">
        <v>1</v>
      </c>
      <c r="Q712">
        <f t="shared" ca="1" si="292"/>
        <v>5.7415000000000003</v>
      </c>
      <c r="R712">
        <f t="shared" ca="1" si="293"/>
        <v>1.9930000000000001</v>
      </c>
      <c r="S712">
        <f t="shared" ca="1" si="294"/>
        <v>252.86</v>
      </c>
      <c r="T712">
        <f t="shared" ca="1" si="295"/>
        <v>11.803000000000001</v>
      </c>
      <c r="U712">
        <f t="shared" ca="1" si="296"/>
        <v>30.2</v>
      </c>
      <c r="V712">
        <f t="shared" ca="1" si="297"/>
        <v>7.3659999999999997</v>
      </c>
      <c r="W712">
        <f t="shared" ca="1" si="298"/>
        <v>0.16089999999999999</v>
      </c>
      <c r="X712">
        <f t="shared" ca="1" si="299"/>
        <v>0.63580000000000003</v>
      </c>
      <c r="Y712">
        <f t="shared" ca="1" si="300"/>
        <v>3.66</v>
      </c>
      <c r="Z712">
        <f t="shared" ca="1" si="301"/>
        <v>0.43</v>
      </c>
      <c r="AA712">
        <f t="shared" ca="1" si="302"/>
        <v>124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f t="shared" ca="1" si="303"/>
        <v>2.7559999999999998</v>
      </c>
      <c r="AL712">
        <f t="shared" ca="1" si="304"/>
        <v>4.4400000000000004</v>
      </c>
      <c r="AM712">
        <v>1</v>
      </c>
    </row>
    <row r="713" spans="1:39" x14ac:dyDescent="0.25">
      <c r="A713">
        <v>711</v>
      </c>
      <c r="B713" s="2">
        <v>0</v>
      </c>
      <c r="C713">
        <f t="shared" ca="1" si="290"/>
        <v>67</v>
      </c>
      <c r="D713">
        <v>1</v>
      </c>
      <c r="E713">
        <f t="shared" ca="1" si="291"/>
        <v>83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1</v>
      </c>
      <c r="N713">
        <v>0</v>
      </c>
      <c r="O713">
        <v>0</v>
      </c>
      <c r="P713">
        <v>1</v>
      </c>
      <c r="Q713">
        <f t="shared" ca="1" si="292"/>
        <v>5.9819000000000004</v>
      </c>
      <c r="R713">
        <f t="shared" ca="1" si="293"/>
        <v>1.54</v>
      </c>
      <c r="S713">
        <f t="shared" ca="1" si="294"/>
        <v>236.7</v>
      </c>
      <c r="T713">
        <f t="shared" ca="1" si="295"/>
        <v>14.791</v>
      </c>
      <c r="U713">
        <f t="shared" ca="1" si="296"/>
        <v>35.9</v>
      </c>
      <c r="V713">
        <f t="shared" ca="1" si="297"/>
        <v>7.6189999999999998</v>
      </c>
      <c r="W713">
        <f t="shared" ca="1" si="298"/>
        <v>0.1585</v>
      </c>
      <c r="X713">
        <f t="shared" ca="1" si="299"/>
        <v>0.63119999999999998</v>
      </c>
      <c r="Y713">
        <f t="shared" ca="1" si="300"/>
        <v>4.08</v>
      </c>
      <c r="Z713">
        <f t="shared" ca="1" si="301"/>
        <v>0.44</v>
      </c>
      <c r="AA713">
        <f t="shared" ca="1" si="302"/>
        <v>197</v>
      </c>
      <c r="AB713">
        <v>1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f t="shared" ca="1" si="303"/>
        <v>2.9889000000000001</v>
      </c>
      <c r="AL713">
        <f t="shared" ca="1" si="304"/>
        <v>4.34</v>
      </c>
      <c r="AM713">
        <v>1</v>
      </c>
    </row>
    <row r="714" spans="1:39" x14ac:dyDescent="0.25">
      <c r="A714">
        <v>712</v>
      </c>
      <c r="B714" s="2">
        <v>0</v>
      </c>
      <c r="C714">
        <f t="shared" ca="1" si="290"/>
        <v>62</v>
      </c>
      <c r="D714">
        <v>1</v>
      </c>
      <c r="E714">
        <f t="shared" ca="1" si="291"/>
        <v>75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1</v>
      </c>
      <c r="Q714">
        <f t="shared" ca="1" si="292"/>
        <v>5.7210999999999999</v>
      </c>
      <c r="R714">
        <f t="shared" ca="1" si="293"/>
        <v>1.43</v>
      </c>
      <c r="S714">
        <f t="shared" ca="1" si="294"/>
        <v>242.35</v>
      </c>
      <c r="T714">
        <f t="shared" ca="1" si="295"/>
        <v>12.9</v>
      </c>
      <c r="U714">
        <f t="shared" ca="1" si="296"/>
        <v>37.25</v>
      </c>
      <c r="V714">
        <f t="shared" ca="1" si="297"/>
        <v>7.3739999999999997</v>
      </c>
      <c r="W714">
        <f t="shared" ca="1" si="298"/>
        <v>0.10780000000000001</v>
      </c>
      <c r="X714">
        <f t="shared" ca="1" si="299"/>
        <v>0.63880000000000003</v>
      </c>
      <c r="Y714">
        <f t="shared" ca="1" si="300"/>
        <v>4.4000000000000004</v>
      </c>
      <c r="Z714">
        <f t="shared" ca="1" si="301"/>
        <v>0.32</v>
      </c>
      <c r="AA714">
        <f t="shared" ca="1" si="302"/>
        <v>156</v>
      </c>
      <c r="AB714">
        <v>1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f t="shared" ca="1" si="303"/>
        <v>2.6162999999999998</v>
      </c>
      <c r="AL714">
        <f t="shared" ca="1" si="304"/>
        <v>4.79</v>
      </c>
      <c r="AM714">
        <v>1</v>
      </c>
    </row>
    <row r="715" spans="1:39" x14ac:dyDescent="0.25">
      <c r="A715">
        <v>713</v>
      </c>
      <c r="B715" s="2">
        <v>0</v>
      </c>
      <c r="C715">
        <f t="shared" ca="1" si="290"/>
        <v>60</v>
      </c>
      <c r="D715">
        <v>1</v>
      </c>
      <c r="E715">
        <f t="shared" ca="1" si="291"/>
        <v>99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1</v>
      </c>
      <c r="N715">
        <v>0</v>
      </c>
      <c r="O715">
        <v>0</v>
      </c>
      <c r="P715">
        <v>1</v>
      </c>
      <c r="Q715">
        <f t="shared" ca="1" si="292"/>
        <v>5.4722999999999997</v>
      </c>
      <c r="R715">
        <f t="shared" ca="1" si="293"/>
        <v>1.3740000000000001</v>
      </c>
      <c r="S715">
        <f t="shared" ca="1" si="294"/>
        <v>260.18</v>
      </c>
      <c r="T715">
        <f t="shared" ca="1" si="295"/>
        <v>15.353</v>
      </c>
      <c r="U715">
        <f t="shared" ca="1" si="296"/>
        <v>37.979999999999997</v>
      </c>
      <c r="V715">
        <f t="shared" ca="1" si="297"/>
        <v>7.3159999999999998</v>
      </c>
      <c r="W715">
        <f t="shared" ca="1" si="298"/>
        <v>0.15559999999999999</v>
      </c>
      <c r="X715">
        <f t="shared" ca="1" si="299"/>
        <v>0.89239999999999997</v>
      </c>
      <c r="Y715">
        <f t="shared" ca="1" si="300"/>
        <v>3.56</v>
      </c>
      <c r="Z715">
        <f t="shared" ca="1" si="301"/>
        <v>0.39</v>
      </c>
      <c r="AA715">
        <f t="shared" ca="1" si="302"/>
        <v>177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f t="shared" ca="1" si="303"/>
        <v>2.9174000000000002</v>
      </c>
      <c r="AL715">
        <f t="shared" ca="1" si="304"/>
        <v>4.8499999999999996</v>
      </c>
      <c r="AM715">
        <v>1</v>
      </c>
    </row>
    <row r="716" spans="1:39" x14ac:dyDescent="0.25">
      <c r="A716">
        <v>714</v>
      </c>
      <c r="B716" s="2">
        <v>0</v>
      </c>
      <c r="C716">
        <f t="shared" ca="1" si="290"/>
        <v>68</v>
      </c>
      <c r="D716">
        <v>1</v>
      </c>
      <c r="E716">
        <f t="shared" ca="1" si="291"/>
        <v>71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0</v>
      </c>
      <c r="P716">
        <v>1</v>
      </c>
      <c r="Q716">
        <f t="shared" ca="1" si="292"/>
        <v>5.1952999999999996</v>
      </c>
      <c r="R716">
        <f t="shared" ca="1" si="293"/>
        <v>1.6679999999999999</v>
      </c>
      <c r="S716">
        <f t="shared" ca="1" si="294"/>
        <v>258.98</v>
      </c>
      <c r="T716">
        <f t="shared" ca="1" si="295"/>
        <v>12.272</v>
      </c>
      <c r="U716">
        <f t="shared" ca="1" si="296"/>
        <v>33.86</v>
      </c>
      <c r="V716">
        <f t="shared" ca="1" si="297"/>
        <v>7.532</v>
      </c>
      <c r="W716">
        <f t="shared" ca="1" si="298"/>
        <v>0.14649999999999999</v>
      </c>
      <c r="X716">
        <f t="shared" ca="1" si="299"/>
        <v>0.82269999999999999</v>
      </c>
      <c r="Y716">
        <f t="shared" ca="1" si="300"/>
        <v>3.06</v>
      </c>
      <c r="Z716">
        <f t="shared" ca="1" si="301"/>
        <v>0.81</v>
      </c>
      <c r="AA716">
        <f t="shared" ca="1" si="302"/>
        <v>124</v>
      </c>
      <c r="AB716">
        <v>1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f t="shared" ca="1" si="303"/>
        <v>2.9277000000000002</v>
      </c>
      <c r="AL716">
        <f t="shared" ca="1" si="304"/>
        <v>4.88</v>
      </c>
      <c r="AM716">
        <v>1</v>
      </c>
    </row>
    <row r="717" spans="1:39" x14ac:dyDescent="0.25">
      <c r="A717">
        <v>715</v>
      </c>
      <c r="B717" s="2">
        <v>0</v>
      </c>
      <c r="C717">
        <f t="shared" ca="1" si="290"/>
        <v>70</v>
      </c>
      <c r="D717">
        <v>1</v>
      </c>
      <c r="E717">
        <f t="shared" ca="1" si="291"/>
        <v>71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1</v>
      </c>
      <c r="N717">
        <v>0</v>
      </c>
      <c r="O717">
        <v>0</v>
      </c>
      <c r="P717">
        <v>1</v>
      </c>
      <c r="Q717">
        <f t="shared" ca="1" si="292"/>
        <v>5.4794999999999998</v>
      </c>
      <c r="R717">
        <f t="shared" ca="1" si="293"/>
        <v>1.7430000000000001</v>
      </c>
      <c r="S717">
        <f t="shared" ca="1" si="294"/>
        <v>211.52</v>
      </c>
      <c r="T717">
        <f t="shared" ca="1" si="295"/>
        <v>10.377000000000001</v>
      </c>
      <c r="U717">
        <f t="shared" ca="1" si="296"/>
        <v>38.409999999999997</v>
      </c>
      <c r="V717">
        <f t="shared" ca="1" si="297"/>
        <v>8.8689999999999998</v>
      </c>
      <c r="W717">
        <f t="shared" ca="1" si="298"/>
        <v>0.1244</v>
      </c>
      <c r="X717">
        <f t="shared" ca="1" si="299"/>
        <v>0.66959999999999997</v>
      </c>
      <c r="Y717">
        <f t="shared" ca="1" si="300"/>
        <v>3.58</v>
      </c>
      <c r="Z717">
        <f t="shared" ca="1" si="301"/>
        <v>0.51</v>
      </c>
      <c r="AA717">
        <f t="shared" ca="1" si="302"/>
        <v>124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f t="shared" ca="1" si="303"/>
        <v>2.5941999999999998</v>
      </c>
      <c r="AL717">
        <f t="shared" ca="1" si="304"/>
        <v>3.79</v>
      </c>
      <c r="AM717">
        <v>1</v>
      </c>
    </row>
    <row r="718" spans="1:39" x14ac:dyDescent="0.25">
      <c r="A718">
        <v>716</v>
      </c>
      <c r="B718" s="2">
        <v>0</v>
      </c>
      <c r="C718">
        <f t="shared" ca="1" si="290"/>
        <v>67</v>
      </c>
      <c r="D718">
        <v>1</v>
      </c>
      <c r="E718">
        <f t="shared" ca="1" si="291"/>
        <v>96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1</v>
      </c>
      <c r="N718">
        <v>0</v>
      </c>
      <c r="O718">
        <v>0</v>
      </c>
      <c r="P718">
        <v>1</v>
      </c>
      <c r="Q718">
        <f t="shared" ca="1" si="292"/>
        <v>6.0538999999999996</v>
      </c>
      <c r="R718">
        <f t="shared" ca="1" si="293"/>
        <v>1.7769999999999999</v>
      </c>
      <c r="S718">
        <f t="shared" ca="1" si="294"/>
        <v>226.51</v>
      </c>
      <c r="T718">
        <f t="shared" ca="1" si="295"/>
        <v>19.001999999999999</v>
      </c>
      <c r="U718">
        <f t="shared" ca="1" si="296"/>
        <v>32.33</v>
      </c>
      <c r="V718">
        <f t="shared" ca="1" si="297"/>
        <v>8.1509999999999998</v>
      </c>
      <c r="W718">
        <f t="shared" ca="1" si="298"/>
        <v>0.1666</v>
      </c>
      <c r="X718">
        <f t="shared" ca="1" si="299"/>
        <v>0.84840000000000004</v>
      </c>
      <c r="Y718">
        <f t="shared" ca="1" si="300"/>
        <v>5.16</v>
      </c>
      <c r="Z718">
        <f t="shared" ca="1" si="301"/>
        <v>0.46</v>
      </c>
      <c r="AA718">
        <f t="shared" ca="1" si="302"/>
        <v>198</v>
      </c>
      <c r="AB718">
        <v>1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f t="shared" ca="1" si="303"/>
        <v>2.7448999999999999</v>
      </c>
      <c r="AL718">
        <f t="shared" ca="1" si="304"/>
        <v>4.1900000000000004</v>
      </c>
      <c r="AM718">
        <v>1</v>
      </c>
    </row>
    <row r="719" spans="1:39" x14ac:dyDescent="0.25">
      <c r="A719">
        <v>717</v>
      </c>
      <c r="B719" s="2">
        <v>0</v>
      </c>
      <c r="C719">
        <f t="shared" ca="1" si="290"/>
        <v>61</v>
      </c>
      <c r="D719">
        <v>1</v>
      </c>
      <c r="E719">
        <f t="shared" ca="1" si="291"/>
        <v>94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1</v>
      </c>
      <c r="N719">
        <v>0</v>
      </c>
      <c r="O719">
        <v>0</v>
      </c>
      <c r="P719">
        <v>1</v>
      </c>
      <c r="Q719">
        <f t="shared" ca="1" si="292"/>
        <v>5.3018999999999998</v>
      </c>
      <c r="R719">
        <f t="shared" ca="1" si="293"/>
        <v>1.86</v>
      </c>
      <c r="S719">
        <f t="shared" ca="1" si="294"/>
        <v>211.09</v>
      </c>
      <c r="T719">
        <f t="shared" ca="1" si="295"/>
        <v>18.619</v>
      </c>
      <c r="U719">
        <f t="shared" ca="1" si="296"/>
        <v>39.47</v>
      </c>
      <c r="V719">
        <f t="shared" ca="1" si="297"/>
        <v>7.8819999999999997</v>
      </c>
      <c r="W719">
        <f t="shared" ca="1" si="298"/>
        <v>0.19109999999999999</v>
      </c>
      <c r="X719">
        <f t="shared" ca="1" si="299"/>
        <v>0.79559999999999997</v>
      </c>
      <c r="Y719">
        <f t="shared" ca="1" si="300"/>
        <v>4.33</v>
      </c>
      <c r="Z719">
        <f t="shared" ca="1" si="301"/>
        <v>0.93</v>
      </c>
      <c r="AA719">
        <f t="shared" ca="1" si="302"/>
        <v>178</v>
      </c>
      <c r="AB719">
        <v>1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f t="shared" ca="1" si="303"/>
        <v>2.9573</v>
      </c>
      <c r="AL719">
        <f t="shared" ca="1" si="304"/>
        <v>4.18</v>
      </c>
      <c r="AM719">
        <v>1</v>
      </c>
    </row>
    <row r="720" spans="1:39" x14ac:dyDescent="0.25">
      <c r="A720">
        <v>718</v>
      </c>
      <c r="B720" s="2">
        <v>0</v>
      </c>
      <c r="C720">
        <f t="shared" ca="1" si="290"/>
        <v>64</v>
      </c>
      <c r="D720">
        <v>1</v>
      </c>
      <c r="E720">
        <f t="shared" ca="1" si="291"/>
        <v>95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1</v>
      </c>
      <c r="N720">
        <v>0</v>
      </c>
      <c r="O720">
        <v>0</v>
      </c>
      <c r="P720">
        <v>1</v>
      </c>
      <c r="Q720">
        <f t="shared" ca="1" si="292"/>
        <v>5.9615</v>
      </c>
      <c r="R720">
        <f t="shared" ca="1" si="293"/>
        <v>1.919</v>
      </c>
      <c r="S720">
        <f t="shared" ca="1" si="294"/>
        <v>213.4</v>
      </c>
      <c r="T720">
        <f t="shared" ca="1" si="295"/>
        <v>18.34</v>
      </c>
      <c r="U720">
        <f t="shared" ca="1" si="296"/>
        <v>35.68</v>
      </c>
      <c r="V720">
        <f t="shared" ca="1" si="297"/>
        <v>8.0619999999999994</v>
      </c>
      <c r="W720">
        <f t="shared" ca="1" si="298"/>
        <v>0.1744</v>
      </c>
      <c r="X720">
        <f t="shared" ca="1" si="299"/>
        <v>0.83289999999999997</v>
      </c>
      <c r="Y720">
        <f t="shared" ca="1" si="300"/>
        <v>4.57</v>
      </c>
      <c r="Z720">
        <f t="shared" ca="1" si="301"/>
        <v>0.73</v>
      </c>
      <c r="AA720">
        <f t="shared" ca="1" si="302"/>
        <v>198</v>
      </c>
      <c r="AB720">
        <v>1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f t="shared" ca="1" si="303"/>
        <v>2.6543000000000001</v>
      </c>
      <c r="AL720">
        <f t="shared" ca="1" si="304"/>
        <v>4.8099999999999996</v>
      </c>
      <c r="AM720">
        <v>1</v>
      </c>
    </row>
    <row r="721" spans="1:39" x14ac:dyDescent="0.25">
      <c r="A721">
        <v>719</v>
      </c>
      <c r="B721" s="2">
        <v>0</v>
      </c>
      <c r="C721">
        <f t="shared" ca="1" si="290"/>
        <v>67</v>
      </c>
      <c r="D721">
        <v>1</v>
      </c>
      <c r="E721">
        <f t="shared" ca="1" si="291"/>
        <v>81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1</v>
      </c>
      <c r="N721">
        <v>0</v>
      </c>
      <c r="O721">
        <v>0</v>
      </c>
      <c r="P721">
        <v>1</v>
      </c>
      <c r="Q721">
        <f t="shared" ca="1" si="292"/>
        <v>6.0290999999999997</v>
      </c>
      <c r="R721">
        <f t="shared" ca="1" si="293"/>
        <v>1.6950000000000001</v>
      </c>
      <c r="S721">
        <f t="shared" ca="1" si="294"/>
        <v>207.97</v>
      </c>
      <c r="T721">
        <f t="shared" ca="1" si="295"/>
        <v>12.488</v>
      </c>
      <c r="U721">
        <f t="shared" ca="1" si="296"/>
        <v>37.229999999999997</v>
      </c>
      <c r="V721">
        <f t="shared" ca="1" si="297"/>
        <v>8.4870000000000001</v>
      </c>
      <c r="W721">
        <f t="shared" ca="1" si="298"/>
        <v>0.20039999999999999</v>
      </c>
      <c r="X721">
        <f t="shared" ca="1" si="299"/>
        <v>0.7117</v>
      </c>
      <c r="Y721">
        <f t="shared" ca="1" si="300"/>
        <v>3.07</v>
      </c>
      <c r="Z721">
        <f t="shared" ca="1" si="301"/>
        <v>0.75</v>
      </c>
      <c r="AA721">
        <f t="shared" ca="1" si="302"/>
        <v>196</v>
      </c>
      <c r="AB721">
        <v>1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f t="shared" ca="1" si="303"/>
        <v>2.7174</v>
      </c>
      <c r="AL721">
        <f t="shared" ca="1" si="304"/>
        <v>4.58</v>
      </c>
      <c r="AM721">
        <v>1</v>
      </c>
    </row>
    <row r="722" spans="1:39" x14ac:dyDescent="0.25">
      <c r="A722">
        <v>720</v>
      </c>
      <c r="B722" s="2">
        <v>0</v>
      </c>
      <c r="C722">
        <f t="shared" ca="1" si="290"/>
        <v>63</v>
      </c>
      <c r="D722">
        <v>1</v>
      </c>
      <c r="E722">
        <f t="shared" ca="1" si="291"/>
        <v>80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1</v>
      </c>
      <c r="N722">
        <v>0</v>
      </c>
      <c r="O722">
        <v>0</v>
      </c>
      <c r="P722">
        <v>1</v>
      </c>
      <c r="Q722">
        <f t="shared" ca="1" si="292"/>
        <v>5.26</v>
      </c>
      <c r="R722">
        <f t="shared" ca="1" si="293"/>
        <v>1.7909999999999999</v>
      </c>
      <c r="S722">
        <f t="shared" ca="1" si="294"/>
        <v>246.32</v>
      </c>
      <c r="T722">
        <f t="shared" ca="1" si="295"/>
        <v>16.908999999999999</v>
      </c>
      <c r="U722">
        <f t="shared" ca="1" si="296"/>
        <v>34.1</v>
      </c>
      <c r="V722">
        <f t="shared" ca="1" si="297"/>
        <v>8.5429999999999993</v>
      </c>
      <c r="W722">
        <f t="shared" ca="1" si="298"/>
        <v>0.13100000000000001</v>
      </c>
      <c r="X722">
        <f t="shared" ca="1" si="299"/>
        <v>0.64749999999999996</v>
      </c>
      <c r="Y722">
        <f t="shared" ca="1" si="300"/>
        <v>3.68</v>
      </c>
      <c r="Z722">
        <f t="shared" ca="1" si="301"/>
        <v>0.53</v>
      </c>
      <c r="AA722">
        <f t="shared" ca="1" si="302"/>
        <v>141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f t="shared" ca="1" si="303"/>
        <v>2.8376999999999999</v>
      </c>
      <c r="AL722">
        <f t="shared" ca="1" si="304"/>
        <v>4.04</v>
      </c>
      <c r="AM722">
        <v>1</v>
      </c>
    </row>
    <row r="723" spans="1:39" x14ac:dyDescent="0.25">
      <c r="A723">
        <v>721</v>
      </c>
      <c r="B723" s="2">
        <v>0</v>
      </c>
      <c r="C723">
        <f t="shared" ca="1" si="290"/>
        <v>58</v>
      </c>
      <c r="D723">
        <v>1</v>
      </c>
      <c r="E723">
        <f t="shared" ca="1" si="291"/>
        <v>94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1</v>
      </c>
      <c r="Q723">
        <f t="shared" ca="1" si="292"/>
        <v>5.5675999999999997</v>
      </c>
      <c r="R723">
        <f t="shared" ca="1" si="293"/>
        <v>1.046</v>
      </c>
      <c r="S723">
        <f t="shared" ca="1" si="294"/>
        <v>215.31</v>
      </c>
      <c r="T723">
        <f t="shared" ca="1" si="295"/>
        <v>14.829000000000001</v>
      </c>
      <c r="U723">
        <f t="shared" ca="1" si="296"/>
        <v>40.22</v>
      </c>
      <c r="V723">
        <f t="shared" ca="1" si="297"/>
        <v>7.7370000000000001</v>
      </c>
      <c r="W723">
        <f t="shared" ca="1" si="298"/>
        <v>0.1986</v>
      </c>
      <c r="X723">
        <f t="shared" ca="1" si="299"/>
        <v>0.80389999999999995</v>
      </c>
      <c r="Y723">
        <f t="shared" ca="1" si="300"/>
        <v>4.5199999999999996</v>
      </c>
      <c r="Z723">
        <f t="shared" ca="1" si="301"/>
        <v>0.95</v>
      </c>
      <c r="AA723">
        <f t="shared" ca="1" si="302"/>
        <v>198</v>
      </c>
      <c r="AB723">
        <v>1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f t="shared" ca="1" si="303"/>
        <v>2.661</v>
      </c>
      <c r="AL723">
        <f t="shared" ca="1" si="304"/>
        <v>3.87</v>
      </c>
      <c r="AM723">
        <v>1</v>
      </c>
    </row>
    <row r="724" spans="1:39" x14ac:dyDescent="0.25">
      <c r="A724">
        <v>722</v>
      </c>
      <c r="B724" s="2">
        <v>0</v>
      </c>
      <c r="C724">
        <f t="shared" ca="1" si="290"/>
        <v>68</v>
      </c>
      <c r="D724">
        <v>1</v>
      </c>
      <c r="E724">
        <f t="shared" ca="1" si="291"/>
        <v>70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1</v>
      </c>
      <c r="N724">
        <v>0</v>
      </c>
      <c r="O724">
        <v>0</v>
      </c>
      <c r="P724">
        <v>1</v>
      </c>
      <c r="Q724">
        <f t="shared" ca="1" si="292"/>
        <v>5.9359000000000002</v>
      </c>
      <c r="R724">
        <f t="shared" ca="1" si="293"/>
        <v>1.343</v>
      </c>
      <c r="S724">
        <f t="shared" ca="1" si="294"/>
        <v>275.36</v>
      </c>
      <c r="T724">
        <f t="shared" ca="1" si="295"/>
        <v>14.759</v>
      </c>
      <c r="U724">
        <f t="shared" ca="1" si="296"/>
        <v>39.33</v>
      </c>
      <c r="V724">
        <f t="shared" ca="1" si="297"/>
        <v>7.8449999999999998</v>
      </c>
      <c r="W724">
        <f t="shared" ca="1" si="298"/>
        <v>0.1242</v>
      </c>
      <c r="X724">
        <f t="shared" ca="1" si="299"/>
        <v>0.7944</v>
      </c>
      <c r="Y724">
        <f t="shared" ca="1" si="300"/>
        <v>3.04</v>
      </c>
      <c r="Z724">
        <f t="shared" ca="1" si="301"/>
        <v>0.54</v>
      </c>
      <c r="AA724">
        <f t="shared" ca="1" si="302"/>
        <v>129</v>
      </c>
      <c r="AB724">
        <v>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f t="shared" ca="1" si="303"/>
        <v>2.7873000000000001</v>
      </c>
      <c r="AL724">
        <f t="shared" ca="1" si="304"/>
        <v>4.21</v>
      </c>
      <c r="AM724">
        <v>1</v>
      </c>
    </row>
    <row r="725" spans="1:39" x14ac:dyDescent="0.25">
      <c r="A725">
        <v>723</v>
      </c>
      <c r="B725" s="2">
        <v>0</v>
      </c>
      <c r="C725">
        <f t="shared" ca="1" si="290"/>
        <v>66</v>
      </c>
      <c r="D725">
        <v>1</v>
      </c>
      <c r="E725">
        <f t="shared" ca="1" si="291"/>
        <v>97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1</v>
      </c>
      <c r="N725">
        <v>0</v>
      </c>
      <c r="O725">
        <v>0</v>
      </c>
      <c r="P725">
        <v>1</v>
      </c>
      <c r="Q725">
        <f t="shared" ca="1" si="292"/>
        <v>6.0101000000000004</v>
      </c>
      <c r="R725">
        <f t="shared" ca="1" si="293"/>
        <v>1.5049999999999999</v>
      </c>
      <c r="S725">
        <f t="shared" ca="1" si="294"/>
        <v>259.83</v>
      </c>
      <c r="T725">
        <f t="shared" ca="1" si="295"/>
        <v>13.79</v>
      </c>
      <c r="U725">
        <f t="shared" ca="1" si="296"/>
        <v>38.130000000000003</v>
      </c>
      <c r="V725">
        <f t="shared" ca="1" si="297"/>
        <v>8.9849999999999994</v>
      </c>
      <c r="W725">
        <f t="shared" ca="1" si="298"/>
        <v>0.1371</v>
      </c>
      <c r="X725">
        <f t="shared" ca="1" si="299"/>
        <v>0.87719999999999998</v>
      </c>
      <c r="Y725">
        <f t="shared" ca="1" si="300"/>
        <v>3.55</v>
      </c>
      <c r="Z725">
        <f t="shared" ca="1" si="301"/>
        <v>0.95</v>
      </c>
      <c r="AA725">
        <f t="shared" ca="1" si="302"/>
        <v>124</v>
      </c>
      <c r="AB725">
        <v>1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f t="shared" ca="1" si="303"/>
        <v>2.9727999999999999</v>
      </c>
      <c r="AL725">
        <f t="shared" ca="1" si="304"/>
        <v>4.9800000000000004</v>
      </c>
      <c r="AM725">
        <v>1</v>
      </c>
    </row>
    <row r="726" spans="1:39" x14ac:dyDescent="0.25">
      <c r="A726">
        <v>724</v>
      </c>
      <c r="B726" s="2">
        <v>0</v>
      </c>
      <c r="C726">
        <f t="shared" ca="1" si="290"/>
        <v>67</v>
      </c>
      <c r="D726">
        <v>1</v>
      </c>
      <c r="E726">
        <f t="shared" ca="1" si="291"/>
        <v>73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1</v>
      </c>
      <c r="N726">
        <v>0</v>
      </c>
      <c r="O726">
        <v>0</v>
      </c>
      <c r="P726">
        <v>1</v>
      </c>
      <c r="Q726">
        <f t="shared" ca="1" si="292"/>
        <v>5.8974000000000002</v>
      </c>
      <c r="R726">
        <f t="shared" ca="1" si="293"/>
        <v>1.9810000000000001</v>
      </c>
      <c r="S726">
        <f t="shared" ca="1" si="294"/>
        <v>240.55</v>
      </c>
      <c r="T726">
        <f t="shared" ca="1" si="295"/>
        <v>13.76</v>
      </c>
      <c r="U726">
        <f t="shared" ca="1" si="296"/>
        <v>34.28</v>
      </c>
      <c r="V726">
        <f t="shared" ca="1" si="297"/>
        <v>8.3279999999999994</v>
      </c>
      <c r="W726">
        <f t="shared" ca="1" si="298"/>
        <v>0.16470000000000001</v>
      </c>
      <c r="X726">
        <f t="shared" ca="1" si="299"/>
        <v>0.68149999999999999</v>
      </c>
      <c r="Y726">
        <f t="shared" ca="1" si="300"/>
        <v>4.67</v>
      </c>
      <c r="Z726">
        <f t="shared" ca="1" si="301"/>
        <v>0.82</v>
      </c>
      <c r="AA726">
        <f t="shared" ca="1" si="302"/>
        <v>165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f t="shared" ca="1" si="303"/>
        <v>2.6177000000000001</v>
      </c>
      <c r="AL726">
        <f t="shared" ca="1" si="304"/>
        <v>4.82</v>
      </c>
      <c r="AM726">
        <v>1</v>
      </c>
    </row>
    <row r="727" spans="1:39" x14ac:dyDescent="0.25">
      <c r="A727">
        <v>725</v>
      </c>
      <c r="B727" s="2">
        <v>0</v>
      </c>
      <c r="C727">
        <f t="shared" ca="1" si="290"/>
        <v>63</v>
      </c>
      <c r="D727">
        <v>1</v>
      </c>
      <c r="E727">
        <f t="shared" ca="1" si="291"/>
        <v>86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1</v>
      </c>
      <c r="N727">
        <v>0</v>
      </c>
      <c r="O727">
        <v>0</v>
      </c>
      <c r="P727">
        <v>1</v>
      </c>
      <c r="Q727">
        <f t="shared" ca="1" si="292"/>
        <v>5.1646000000000001</v>
      </c>
      <c r="R727">
        <f t="shared" ca="1" si="293"/>
        <v>1.373</v>
      </c>
      <c r="S727">
        <f t="shared" ca="1" si="294"/>
        <v>231.95</v>
      </c>
      <c r="T727">
        <f t="shared" ca="1" si="295"/>
        <v>17.166</v>
      </c>
      <c r="U727">
        <f t="shared" ca="1" si="296"/>
        <v>39.53</v>
      </c>
      <c r="V727">
        <f t="shared" ca="1" si="297"/>
        <v>7.2160000000000002</v>
      </c>
      <c r="W727">
        <f t="shared" ca="1" si="298"/>
        <v>0.113</v>
      </c>
      <c r="X727">
        <f t="shared" ca="1" si="299"/>
        <v>0.64439999999999997</v>
      </c>
      <c r="Y727">
        <f t="shared" ca="1" si="300"/>
        <v>3.13</v>
      </c>
      <c r="Z727">
        <f t="shared" ca="1" si="301"/>
        <v>0.61</v>
      </c>
      <c r="AA727">
        <f t="shared" ca="1" si="302"/>
        <v>175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f t="shared" ca="1" si="303"/>
        <v>2.9870000000000001</v>
      </c>
      <c r="AL727">
        <f t="shared" ca="1" si="304"/>
        <v>4.18</v>
      </c>
      <c r="AM727">
        <v>1</v>
      </c>
    </row>
    <row r="728" spans="1:39" x14ac:dyDescent="0.25">
      <c r="A728">
        <v>726</v>
      </c>
      <c r="B728" s="2">
        <v>0</v>
      </c>
      <c r="C728">
        <f t="shared" ca="1" si="290"/>
        <v>64</v>
      </c>
      <c r="D728">
        <v>1</v>
      </c>
      <c r="E728">
        <f t="shared" ca="1" si="291"/>
        <v>90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1</v>
      </c>
      <c r="N728">
        <v>0</v>
      </c>
      <c r="O728">
        <v>0</v>
      </c>
      <c r="P728">
        <v>1</v>
      </c>
      <c r="Q728">
        <f t="shared" ca="1" si="292"/>
        <v>5.0742000000000003</v>
      </c>
      <c r="R728">
        <f t="shared" ca="1" si="293"/>
        <v>1.5</v>
      </c>
      <c r="S728">
        <f t="shared" ca="1" si="294"/>
        <v>272.57</v>
      </c>
      <c r="T728">
        <f t="shared" ca="1" si="295"/>
        <v>19.788</v>
      </c>
      <c r="U728">
        <f t="shared" ca="1" si="296"/>
        <v>35.93</v>
      </c>
      <c r="V728">
        <f t="shared" ca="1" si="297"/>
        <v>8.8510000000000009</v>
      </c>
      <c r="W728">
        <f t="shared" ca="1" si="298"/>
        <v>0.15959999999999999</v>
      </c>
      <c r="X728">
        <f t="shared" ca="1" si="299"/>
        <v>0.63790000000000002</v>
      </c>
      <c r="Y728">
        <f t="shared" ca="1" si="300"/>
        <v>4.66</v>
      </c>
      <c r="Z728">
        <f t="shared" ca="1" si="301"/>
        <v>0.7</v>
      </c>
      <c r="AA728">
        <f t="shared" ca="1" si="302"/>
        <v>145</v>
      </c>
      <c r="AB728">
        <v>1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f t="shared" ca="1" si="303"/>
        <v>3.0356000000000001</v>
      </c>
      <c r="AL728">
        <f t="shared" ca="1" si="304"/>
        <v>4.03</v>
      </c>
      <c r="AM728">
        <v>1</v>
      </c>
    </row>
    <row r="729" spans="1:39" x14ac:dyDescent="0.25">
      <c r="A729">
        <v>727</v>
      </c>
      <c r="B729" s="2">
        <v>0</v>
      </c>
      <c r="C729">
        <f t="shared" ca="1" si="290"/>
        <v>61</v>
      </c>
      <c r="D729">
        <v>1</v>
      </c>
      <c r="E729">
        <f t="shared" ca="1" si="291"/>
        <v>95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0</v>
      </c>
      <c r="P729">
        <v>1</v>
      </c>
      <c r="Q729">
        <f t="shared" ca="1" si="292"/>
        <v>5.2115</v>
      </c>
      <c r="R729">
        <f t="shared" ca="1" si="293"/>
        <v>1.514</v>
      </c>
      <c r="S729">
        <f t="shared" ca="1" si="294"/>
        <v>264.72000000000003</v>
      </c>
      <c r="T729">
        <f t="shared" ca="1" si="295"/>
        <v>14.436999999999999</v>
      </c>
      <c r="U729">
        <f t="shared" ca="1" si="296"/>
        <v>33.03</v>
      </c>
      <c r="V729">
        <f t="shared" ca="1" si="297"/>
        <v>8.1989999999999998</v>
      </c>
      <c r="W729">
        <f t="shared" ca="1" si="298"/>
        <v>0.18579999999999999</v>
      </c>
      <c r="X729">
        <f t="shared" ca="1" si="299"/>
        <v>0.74329999999999996</v>
      </c>
      <c r="Y729">
        <f t="shared" ca="1" si="300"/>
        <v>4.68</v>
      </c>
      <c r="Z729">
        <f t="shared" ca="1" si="301"/>
        <v>0.39</v>
      </c>
      <c r="AA729">
        <f t="shared" ca="1" si="302"/>
        <v>187</v>
      </c>
      <c r="AB729">
        <v>1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f t="shared" ca="1" si="303"/>
        <v>2.6474000000000002</v>
      </c>
      <c r="AL729">
        <f t="shared" ca="1" si="304"/>
        <v>4.1399999999999997</v>
      </c>
      <c r="AM729">
        <v>1</v>
      </c>
    </row>
    <row r="730" spans="1:39" x14ac:dyDescent="0.25">
      <c r="A730">
        <v>728</v>
      </c>
      <c r="B730" s="2">
        <v>0</v>
      </c>
      <c r="C730">
        <f t="shared" ca="1" si="290"/>
        <v>70</v>
      </c>
      <c r="D730">
        <v>1</v>
      </c>
      <c r="E730">
        <f t="shared" ca="1" si="291"/>
        <v>96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1</v>
      </c>
      <c r="N730">
        <v>0</v>
      </c>
      <c r="O730">
        <v>0</v>
      </c>
      <c r="P730">
        <v>1</v>
      </c>
      <c r="Q730">
        <f t="shared" ca="1" si="292"/>
        <v>5.5747</v>
      </c>
      <c r="R730">
        <f t="shared" ca="1" si="293"/>
        <v>1.395</v>
      </c>
      <c r="S730">
        <f t="shared" ca="1" si="294"/>
        <v>200.06</v>
      </c>
      <c r="T730">
        <f t="shared" ca="1" si="295"/>
        <v>12.833</v>
      </c>
      <c r="U730">
        <f t="shared" ca="1" si="296"/>
        <v>30.53</v>
      </c>
      <c r="V730">
        <f t="shared" ca="1" si="297"/>
        <v>7.62</v>
      </c>
      <c r="W730">
        <f t="shared" ca="1" si="298"/>
        <v>0.1303</v>
      </c>
      <c r="X730">
        <f t="shared" ca="1" si="299"/>
        <v>0.7702</v>
      </c>
      <c r="Y730">
        <f t="shared" ca="1" si="300"/>
        <v>3.8</v>
      </c>
      <c r="Z730">
        <f t="shared" ca="1" si="301"/>
        <v>0.8</v>
      </c>
      <c r="AA730">
        <f t="shared" ca="1" si="302"/>
        <v>187</v>
      </c>
      <c r="AB730">
        <v>1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f t="shared" ca="1" si="303"/>
        <v>2.6141000000000001</v>
      </c>
      <c r="AL730">
        <f t="shared" ca="1" si="304"/>
        <v>3.54</v>
      </c>
      <c r="AM730">
        <v>1</v>
      </c>
    </row>
    <row r="731" spans="1:39" x14ac:dyDescent="0.25">
      <c r="A731">
        <v>729</v>
      </c>
      <c r="B731" s="2">
        <v>0</v>
      </c>
      <c r="C731">
        <f t="shared" ca="1" si="290"/>
        <v>70</v>
      </c>
      <c r="D731">
        <v>1</v>
      </c>
      <c r="E731">
        <f t="shared" ca="1" si="291"/>
        <v>72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0</v>
      </c>
      <c r="P731">
        <v>1</v>
      </c>
      <c r="Q731">
        <f t="shared" ca="1" si="292"/>
        <v>5.2432999999999996</v>
      </c>
      <c r="R731">
        <f t="shared" ca="1" si="293"/>
        <v>1.03</v>
      </c>
      <c r="S731">
        <f t="shared" ca="1" si="294"/>
        <v>214.87</v>
      </c>
      <c r="T731">
        <f t="shared" ca="1" si="295"/>
        <v>12.6</v>
      </c>
      <c r="U731">
        <f t="shared" ca="1" si="296"/>
        <v>33.479999999999997</v>
      </c>
      <c r="V731">
        <f t="shared" ca="1" si="297"/>
        <v>7.3179999999999996</v>
      </c>
      <c r="W731">
        <f t="shared" ca="1" si="298"/>
        <v>0.10979999999999999</v>
      </c>
      <c r="X731">
        <f t="shared" ca="1" si="299"/>
        <v>0.84319999999999995</v>
      </c>
      <c r="Y731">
        <f t="shared" ca="1" si="300"/>
        <v>3.43</v>
      </c>
      <c r="Z731">
        <f t="shared" ca="1" si="301"/>
        <v>0.63</v>
      </c>
      <c r="AA731">
        <f t="shared" ca="1" si="302"/>
        <v>142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f t="shared" ca="1" si="303"/>
        <v>2.8382999999999998</v>
      </c>
      <c r="AL731">
        <f t="shared" ca="1" si="304"/>
        <v>4.5199999999999996</v>
      </c>
      <c r="AM731">
        <v>1</v>
      </c>
    </row>
    <row r="732" spans="1:39" x14ac:dyDescent="0.25">
      <c r="A732">
        <v>730</v>
      </c>
      <c r="B732" s="2">
        <v>0</v>
      </c>
      <c r="C732">
        <f t="shared" ca="1" si="290"/>
        <v>60</v>
      </c>
      <c r="D732">
        <v>1</v>
      </c>
      <c r="E732">
        <f t="shared" ca="1" si="291"/>
        <v>89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1</v>
      </c>
      <c r="N732">
        <v>0</v>
      </c>
      <c r="O732">
        <v>0</v>
      </c>
      <c r="P732">
        <v>1</v>
      </c>
      <c r="Q732">
        <f t="shared" ca="1" si="292"/>
        <v>5.3224999999999998</v>
      </c>
      <c r="R732">
        <f t="shared" ca="1" si="293"/>
        <v>1.8360000000000001</v>
      </c>
      <c r="S732">
        <f t="shared" ca="1" si="294"/>
        <v>215.46</v>
      </c>
      <c r="T732">
        <f t="shared" ca="1" si="295"/>
        <v>16.882000000000001</v>
      </c>
      <c r="U732">
        <f t="shared" ca="1" si="296"/>
        <v>30.85</v>
      </c>
      <c r="V732">
        <f t="shared" ca="1" si="297"/>
        <v>7.6230000000000002</v>
      </c>
      <c r="W732">
        <f t="shared" ca="1" si="298"/>
        <v>0.15010000000000001</v>
      </c>
      <c r="X732">
        <f t="shared" ca="1" si="299"/>
        <v>0.7097</v>
      </c>
      <c r="Y732">
        <f t="shared" ca="1" si="300"/>
        <v>4.05</v>
      </c>
      <c r="Z732">
        <f t="shared" ca="1" si="301"/>
        <v>0.6</v>
      </c>
      <c r="AA732">
        <f t="shared" ca="1" si="302"/>
        <v>195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f t="shared" ca="1" si="303"/>
        <v>3.0127000000000002</v>
      </c>
      <c r="AL732">
        <f t="shared" ca="1" si="304"/>
        <v>4.9800000000000004</v>
      </c>
      <c r="AM732">
        <v>1</v>
      </c>
    </row>
    <row r="733" spans="1:39" x14ac:dyDescent="0.25">
      <c r="A733">
        <v>731</v>
      </c>
      <c r="B733" s="2">
        <v>0</v>
      </c>
      <c r="C733">
        <f t="shared" ca="1" si="290"/>
        <v>68</v>
      </c>
      <c r="D733">
        <v>1</v>
      </c>
      <c r="E733">
        <f t="shared" ca="1" si="291"/>
        <v>85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1</v>
      </c>
      <c r="N733">
        <v>0</v>
      </c>
      <c r="O733">
        <v>0</v>
      </c>
      <c r="P733">
        <v>1</v>
      </c>
      <c r="Q733">
        <f t="shared" ca="1" si="292"/>
        <v>5.2687999999999997</v>
      </c>
      <c r="R733">
        <f t="shared" ca="1" si="293"/>
        <v>1.9490000000000001</v>
      </c>
      <c r="S733">
        <f t="shared" ca="1" si="294"/>
        <v>200.82</v>
      </c>
      <c r="T733">
        <f t="shared" ca="1" si="295"/>
        <v>18.62</v>
      </c>
      <c r="U733">
        <f t="shared" ca="1" si="296"/>
        <v>34.28</v>
      </c>
      <c r="V733">
        <f t="shared" ca="1" si="297"/>
        <v>8.141</v>
      </c>
      <c r="W733">
        <f t="shared" ca="1" si="298"/>
        <v>0.1434</v>
      </c>
      <c r="X733">
        <f t="shared" ca="1" si="299"/>
        <v>0.63229999999999997</v>
      </c>
      <c r="Y733">
        <f t="shared" ca="1" si="300"/>
        <v>3.27</v>
      </c>
      <c r="Z733">
        <f t="shared" ca="1" si="301"/>
        <v>0.33</v>
      </c>
      <c r="AA733">
        <f t="shared" ca="1" si="302"/>
        <v>160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f t="shared" ca="1" si="303"/>
        <v>2.8925000000000001</v>
      </c>
      <c r="AL733">
        <f t="shared" ca="1" si="304"/>
        <v>3.93</v>
      </c>
      <c r="AM733">
        <v>1</v>
      </c>
    </row>
    <row r="734" spans="1:39" x14ac:dyDescent="0.25">
      <c r="A734">
        <v>732</v>
      </c>
      <c r="B734" s="2">
        <v>0</v>
      </c>
      <c r="C734">
        <f t="shared" ca="1" si="290"/>
        <v>61</v>
      </c>
      <c r="D734">
        <v>1</v>
      </c>
      <c r="E734">
        <f t="shared" ca="1" si="291"/>
        <v>71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1</v>
      </c>
      <c r="N734">
        <v>0</v>
      </c>
      <c r="O734">
        <v>0</v>
      </c>
      <c r="P734">
        <v>1</v>
      </c>
      <c r="Q734">
        <f t="shared" ca="1" si="292"/>
        <v>5.1828000000000003</v>
      </c>
      <c r="R734">
        <f t="shared" ca="1" si="293"/>
        <v>1.125</v>
      </c>
      <c r="S734">
        <f t="shared" ca="1" si="294"/>
        <v>279.51</v>
      </c>
      <c r="T734">
        <f t="shared" ca="1" si="295"/>
        <v>12.625999999999999</v>
      </c>
      <c r="U734">
        <f t="shared" ca="1" si="296"/>
        <v>32.380000000000003</v>
      </c>
      <c r="V734">
        <f t="shared" ca="1" si="297"/>
        <v>8.6539999999999999</v>
      </c>
      <c r="W734">
        <f t="shared" ca="1" si="298"/>
        <v>0.1646</v>
      </c>
      <c r="X734">
        <f t="shared" ca="1" si="299"/>
        <v>0.84379999999999999</v>
      </c>
      <c r="Y734">
        <f t="shared" ca="1" si="300"/>
        <v>4.01</v>
      </c>
      <c r="Z734">
        <f t="shared" ca="1" si="301"/>
        <v>0.9</v>
      </c>
      <c r="AA734">
        <f t="shared" ca="1" si="302"/>
        <v>137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f t="shared" ca="1" si="303"/>
        <v>2.5514000000000001</v>
      </c>
      <c r="AL734">
        <f t="shared" ca="1" si="304"/>
        <v>3.73</v>
      </c>
      <c r="AM734">
        <v>1</v>
      </c>
    </row>
    <row r="735" spans="1:39" x14ac:dyDescent="0.25">
      <c r="A735">
        <v>733</v>
      </c>
      <c r="B735">
        <v>1</v>
      </c>
      <c r="C735">
        <v>44</v>
      </c>
      <c r="D735">
        <v>1</v>
      </c>
      <c r="E735">
        <v>73</v>
      </c>
      <c r="F735">
        <v>1</v>
      </c>
      <c r="G735">
        <v>1</v>
      </c>
      <c r="H735">
        <v>1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1</v>
      </c>
      <c r="P735">
        <v>1</v>
      </c>
      <c r="Q735">
        <v>4.9625000000000004</v>
      </c>
      <c r="R735">
        <v>1.6073999999999999</v>
      </c>
      <c r="S735">
        <v>242.91</v>
      </c>
      <c r="T735">
        <v>12.446</v>
      </c>
      <c r="U735">
        <v>35.29</v>
      </c>
      <c r="V735">
        <v>9.0120000000000005</v>
      </c>
      <c r="W735">
        <v>0.1552</v>
      </c>
      <c r="X735">
        <v>0.76319999999999999</v>
      </c>
      <c r="Y735">
        <v>4.6500000000000004</v>
      </c>
      <c r="Z735">
        <v>0.87</v>
      </c>
      <c r="AA735">
        <v>179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0</v>
      </c>
      <c r="AJ735">
        <v>0</v>
      </c>
      <c r="AK735">
        <v>2.8683000000000001</v>
      </c>
      <c r="AL735">
        <v>3.3</v>
      </c>
      <c r="AM735">
        <v>0</v>
      </c>
    </row>
    <row r="736" spans="1:39" x14ac:dyDescent="0.25">
      <c r="A736">
        <v>734</v>
      </c>
      <c r="B736">
        <v>1</v>
      </c>
      <c r="C736">
        <f ca="1">RANDBETWEEN(30,55)</f>
        <v>50</v>
      </c>
      <c r="D736">
        <v>1</v>
      </c>
      <c r="E736">
        <f ca="1">RANDBETWEEN(60,80)</f>
        <v>70</v>
      </c>
      <c r="F736">
        <v>1</v>
      </c>
      <c r="G736">
        <v>1</v>
      </c>
      <c r="H736">
        <v>1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1</v>
      </c>
      <c r="P736">
        <v>1</v>
      </c>
      <c r="Q736">
        <f ca="1">RANDBETWEEN(45000,60000)/10000</f>
        <v>5.7222</v>
      </c>
      <c r="R736">
        <f ca="1">RANDBETWEEN(15000,20000)/10000</f>
        <v>1.9013</v>
      </c>
      <c r="S736">
        <f ca="1">RANDBETWEEN(22050,30025)/100</f>
        <v>267.60000000000002</v>
      </c>
      <c r="T736">
        <f t="shared" ref="T736:T799" ca="1" si="305">RANDBETWEEN(1050,2025)/100</f>
        <v>11.92</v>
      </c>
      <c r="U736">
        <f ca="1">RANDBETWEEN(2550,4025)/100</f>
        <v>34.659999999999997</v>
      </c>
      <c r="V736">
        <f ca="1">RANDBETWEEN(7750,9500)/10000</f>
        <v>0.83479999999999999</v>
      </c>
      <c r="W736">
        <f t="shared" ref="W736:W799" ca="1" si="306">RANDBETWEEN(4750,5500)/10000</f>
        <v>0.51949999999999996</v>
      </c>
      <c r="X736">
        <f ca="1">RANDBETWEEN(6750,8500)/10000</f>
        <v>0.7056</v>
      </c>
      <c r="Y736">
        <f ca="1">RANDBETWEEN(350,425)/100</f>
        <v>3.93</v>
      </c>
      <c r="Z736">
        <f ca="1">RANDBETWEEN(7750,9500)/10000</f>
        <v>0.90329999999999999</v>
      </c>
      <c r="AA736">
        <f ca="1">RANDBETWEEN(150, 200)</f>
        <v>163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0</v>
      </c>
      <c r="AJ736">
        <v>0</v>
      </c>
      <c r="AK736">
        <f ca="1">RANDBETWEEN(25000,30000)/10000</f>
        <v>2.903</v>
      </c>
      <c r="AL736">
        <f ca="1">RANDBETWEEN(300,455)/100</f>
        <v>4.4800000000000004</v>
      </c>
      <c r="AM736">
        <v>0</v>
      </c>
    </row>
    <row r="737" spans="1:39" x14ac:dyDescent="0.25">
      <c r="A737">
        <v>735</v>
      </c>
      <c r="B737">
        <v>1</v>
      </c>
      <c r="C737">
        <f t="shared" ref="C737:C800" ca="1" si="307">RANDBETWEEN(30,55)</f>
        <v>33</v>
      </c>
      <c r="D737">
        <v>1</v>
      </c>
      <c r="E737">
        <f t="shared" ref="E737:E800" ca="1" si="308">RANDBETWEEN(60,80)</f>
        <v>79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0</v>
      </c>
      <c r="L737">
        <v>1</v>
      </c>
      <c r="M737">
        <v>0</v>
      </c>
      <c r="N737">
        <v>0</v>
      </c>
      <c r="O737">
        <v>1</v>
      </c>
      <c r="P737">
        <v>1</v>
      </c>
      <c r="Q737">
        <f t="shared" ref="Q737:Q800" ca="1" si="309">RANDBETWEEN(45000,60000)/10000</f>
        <v>5.5796000000000001</v>
      </c>
      <c r="R737">
        <f t="shared" ref="R737:R800" ca="1" si="310">RANDBETWEEN(15000,20000)/10000</f>
        <v>1.8281000000000001</v>
      </c>
      <c r="S737">
        <f t="shared" ref="S737:S800" ca="1" si="311">RANDBETWEEN(22050,30025)/100</f>
        <v>263.47000000000003</v>
      </c>
      <c r="T737">
        <f t="shared" ca="1" si="305"/>
        <v>11.91</v>
      </c>
      <c r="U737">
        <f t="shared" ref="U737:U800" ca="1" si="312">RANDBETWEEN(2550,4025)/100</f>
        <v>32.92</v>
      </c>
      <c r="V737">
        <f t="shared" ref="V737:V800" ca="1" si="313">RANDBETWEEN(7750,9500)/10000</f>
        <v>0.80210000000000004</v>
      </c>
      <c r="W737">
        <f t="shared" ca="1" si="306"/>
        <v>0.51229999999999998</v>
      </c>
      <c r="X737">
        <f t="shared" ref="X737:X800" ca="1" si="314">RANDBETWEEN(6750,8500)/10000</f>
        <v>0.79800000000000004</v>
      </c>
      <c r="Y737">
        <f t="shared" ref="Y737:Y800" ca="1" si="315">RANDBETWEEN(350,425)/100</f>
        <v>3.75</v>
      </c>
      <c r="Z737">
        <f t="shared" ref="Z737:Z800" ca="1" si="316">RANDBETWEEN(7750,9500)/10000</f>
        <v>0.91400000000000003</v>
      </c>
      <c r="AA737">
        <f t="shared" ref="AA737:AA800" ca="1" si="317">RANDBETWEEN(150, 200)</f>
        <v>176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1</v>
      </c>
      <c r="AI737">
        <v>0</v>
      </c>
      <c r="AJ737">
        <v>0</v>
      </c>
      <c r="AK737">
        <f t="shared" ref="AK737:AK800" ca="1" si="318">RANDBETWEEN(25000,30000)/10000</f>
        <v>2.8475000000000001</v>
      </c>
      <c r="AL737">
        <f t="shared" ref="AL737:AL800" ca="1" si="319">RANDBETWEEN(300,455)/100</f>
        <v>3.16</v>
      </c>
      <c r="AM737">
        <v>0</v>
      </c>
    </row>
    <row r="738" spans="1:39" x14ac:dyDescent="0.25">
      <c r="A738">
        <v>736</v>
      </c>
      <c r="B738">
        <v>1</v>
      </c>
      <c r="C738">
        <f t="shared" ca="1" si="307"/>
        <v>48</v>
      </c>
      <c r="D738">
        <v>1</v>
      </c>
      <c r="E738">
        <f t="shared" ca="1" si="308"/>
        <v>66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1</v>
      </c>
      <c r="P738">
        <v>1</v>
      </c>
      <c r="Q738">
        <f t="shared" ca="1" si="309"/>
        <v>4.7519</v>
      </c>
      <c r="R738">
        <f t="shared" ca="1" si="310"/>
        <v>1.5126999999999999</v>
      </c>
      <c r="S738">
        <f t="shared" ca="1" si="311"/>
        <v>249.27</v>
      </c>
      <c r="T738">
        <f t="shared" ca="1" si="305"/>
        <v>19.11</v>
      </c>
      <c r="U738">
        <f t="shared" ca="1" si="312"/>
        <v>32.950000000000003</v>
      </c>
      <c r="V738">
        <f t="shared" ca="1" si="313"/>
        <v>0.94950000000000001</v>
      </c>
      <c r="W738">
        <f t="shared" ca="1" si="306"/>
        <v>0.47849999999999998</v>
      </c>
      <c r="X738">
        <f t="shared" ca="1" si="314"/>
        <v>0.67520000000000002</v>
      </c>
      <c r="Y738">
        <f t="shared" ca="1" si="315"/>
        <v>3.66</v>
      </c>
      <c r="Z738">
        <f t="shared" ca="1" si="316"/>
        <v>0.80579999999999996</v>
      </c>
      <c r="AA738">
        <f t="shared" ca="1" si="317"/>
        <v>155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0</v>
      </c>
      <c r="AJ738">
        <v>0</v>
      </c>
      <c r="AK738">
        <f t="shared" ca="1" si="318"/>
        <v>2.6004999999999998</v>
      </c>
      <c r="AL738">
        <f t="shared" ca="1" si="319"/>
        <v>3.61</v>
      </c>
      <c r="AM738">
        <v>0</v>
      </c>
    </row>
    <row r="739" spans="1:39" x14ac:dyDescent="0.25">
      <c r="A739">
        <v>737</v>
      </c>
      <c r="B739">
        <v>1</v>
      </c>
      <c r="C739">
        <f t="shared" ca="1" si="307"/>
        <v>38</v>
      </c>
      <c r="D739">
        <v>1</v>
      </c>
      <c r="E739">
        <f t="shared" ca="1" si="308"/>
        <v>68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1</v>
      </c>
      <c r="M739">
        <v>0</v>
      </c>
      <c r="N739">
        <v>0</v>
      </c>
      <c r="O739">
        <v>1</v>
      </c>
      <c r="P739">
        <v>1</v>
      </c>
      <c r="Q739">
        <f t="shared" ca="1" si="309"/>
        <v>4.7058</v>
      </c>
      <c r="R739">
        <f t="shared" ca="1" si="310"/>
        <v>1.9538</v>
      </c>
      <c r="S739">
        <f t="shared" ca="1" si="311"/>
        <v>289.36</v>
      </c>
      <c r="T739">
        <f t="shared" ca="1" si="305"/>
        <v>18.12</v>
      </c>
      <c r="U739">
        <f t="shared" ca="1" si="312"/>
        <v>38.56</v>
      </c>
      <c r="V739">
        <f t="shared" ca="1" si="313"/>
        <v>0.8296</v>
      </c>
      <c r="W739">
        <f t="shared" ca="1" si="306"/>
        <v>0.50790000000000002</v>
      </c>
      <c r="X739">
        <f t="shared" ca="1" si="314"/>
        <v>0.80640000000000001</v>
      </c>
      <c r="Y739">
        <f t="shared" ca="1" si="315"/>
        <v>3.72</v>
      </c>
      <c r="Z739">
        <f t="shared" ca="1" si="316"/>
        <v>0.85140000000000005</v>
      </c>
      <c r="AA739">
        <f t="shared" ca="1" si="317"/>
        <v>161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1</v>
      </c>
      <c r="AI739">
        <v>0</v>
      </c>
      <c r="AJ739">
        <v>0</v>
      </c>
      <c r="AK739">
        <f t="shared" ca="1" si="318"/>
        <v>2.7812000000000001</v>
      </c>
      <c r="AL739">
        <f t="shared" ca="1" si="319"/>
        <v>4.21</v>
      </c>
      <c r="AM739">
        <v>0</v>
      </c>
    </row>
    <row r="740" spans="1:39" x14ac:dyDescent="0.25">
      <c r="A740">
        <v>738</v>
      </c>
      <c r="B740">
        <v>1</v>
      </c>
      <c r="C740">
        <f t="shared" ca="1" si="307"/>
        <v>40</v>
      </c>
      <c r="D740">
        <v>1</v>
      </c>
      <c r="E740">
        <f t="shared" ca="1" si="308"/>
        <v>69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1</v>
      </c>
      <c r="P740">
        <v>1</v>
      </c>
      <c r="Q740">
        <f t="shared" ca="1" si="309"/>
        <v>5.4945000000000004</v>
      </c>
      <c r="R740">
        <f t="shared" ca="1" si="310"/>
        <v>1.7370000000000001</v>
      </c>
      <c r="S740">
        <f t="shared" ca="1" si="311"/>
        <v>274.61</v>
      </c>
      <c r="T740">
        <f t="shared" ca="1" si="305"/>
        <v>18.149999999999999</v>
      </c>
      <c r="U740">
        <f t="shared" ca="1" si="312"/>
        <v>32.22</v>
      </c>
      <c r="V740">
        <f t="shared" ca="1" si="313"/>
        <v>0.92810000000000004</v>
      </c>
      <c r="W740">
        <f t="shared" ca="1" si="306"/>
        <v>0.54990000000000006</v>
      </c>
      <c r="X740">
        <f t="shared" ca="1" si="314"/>
        <v>0.76219999999999999</v>
      </c>
      <c r="Y740">
        <f t="shared" ca="1" si="315"/>
        <v>4.1399999999999997</v>
      </c>
      <c r="Z740">
        <f t="shared" ca="1" si="316"/>
        <v>0.77559999999999996</v>
      </c>
      <c r="AA740">
        <f t="shared" ca="1" si="317"/>
        <v>165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0</v>
      </c>
      <c r="AJ740">
        <v>0</v>
      </c>
      <c r="AK740">
        <f t="shared" ca="1" si="318"/>
        <v>2.6924999999999999</v>
      </c>
      <c r="AL740">
        <f t="shared" ca="1" si="319"/>
        <v>3.24</v>
      </c>
      <c r="AM740">
        <v>0</v>
      </c>
    </row>
    <row r="741" spans="1:39" x14ac:dyDescent="0.25">
      <c r="A741">
        <v>739</v>
      </c>
      <c r="B741">
        <v>1</v>
      </c>
      <c r="C741">
        <f t="shared" ca="1" si="307"/>
        <v>35</v>
      </c>
      <c r="D741">
        <v>1</v>
      </c>
      <c r="E741">
        <f t="shared" ca="1" si="308"/>
        <v>68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1</v>
      </c>
      <c r="P741">
        <v>1</v>
      </c>
      <c r="Q741">
        <f t="shared" ca="1" si="309"/>
        <v>5.4280999999999997</v>
      </c>
      <c r="R741">
        <f t="shared" ca="1" si="310"/>
        <v>1.9837</v>
      </c>
      <c r="S741">
        <f t="shared" ca="1" si="311"/>
        <v>263.11</v>
      </c>
      <c r="T741">
        <f t="shared" ca="1" si="305"/>
        <v>15.21</v>
      </c>
      <c r="U741">
        <f t="shared" ca="1" si="312"/>
        <v>31.64</v>
      </c>
      <c r="V741">
        <f t="shared" ca="1" si="313"/>
        <v>0.90490000000000004</v>
      </c>
      <c r="W741">
        <f t="shared" ca="1" si="306"/>
        <v>0.48080000000000001</v>
      </c>
      <c r="X741">
        <f t="shared" ca="1" si="314"/>
        <v>0.74239999999999995</v>
      </c>
      <c r="Y741">
        <f t="shared" ca="1" si="315"/>
        <v>3.5</v>
      </c>
      <c r="Z741">
        <f t="shared" ca="1" si="316"/>
        <v>0.85880000000000001</v>
      </c>
      <c r="AA741">
        <f t="shared" ca="1" si="317"/>
        <v>192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0</v>
      </c>
      <c r="AJ741">
        <v>0</v>
      </c>
      <c r="AK741">
        <f t="shared" ca="1" si="318"/>
        <v>2.8140000000000001</v>
      </c>
      <c r="AL741">
        <f t="shared" ca="1" si="319"/>
        <v>3.75</v>
      </c>
      <c r="AM741">
        <v>0</v>
      </c>
    </row>
    <row r="742" spans="1:39" x14ac:dyDescent="0.25">
      <c r="A742">
        <v>740</v>
      </c>
      <c r="B742">
        <v>1</v>
      </c>
      <c r="C742">
        <f t="shared" ca="1" si="307"/>
        <v>43</v>
      </c>
      <c r="D742">
        <v>1</v>
      </c>
      <c r="E742">
        <f t="shared" ca="1" si="308"/>
        <v>72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1</v>
      </c>
      <c r="P742">
        <v>1</v>
      </c>
      <c r="Q742">
        <f t="shared" ca="1" si="309"/>
        <v>5.5792999999999999</v>
      </c>
      <c r="R742">
        <f t="shared" ca="1" si="310"/>
        <v>1.8291999999999999</v>
      </c>
      <c r="S742">
        <f t="shared" ca="1" si="311"/>
        <v>239.67</v>
      </c>
      <c r="T742">
        <f t="shared" ca="1" si="305"/>
        <v>11.46</v>
      </c>
      <c r="U742">
        <f t="shared" ca="1" si="312"/>
        <v>26.26</v>
      </c>
      <c r="V742">
        <f t="shared" ca="1" si="313"/>
        <v>0.91180000000000005</v>
      </c>
      <c r="W742">
        <f t="shared" ca="1" si="306"/>
        <v>0.54679999999999995</v>
      </c>
      <c r="X742">
        <f t="shared" ca="1" si="314"/>
        <v>0.70079999999999998</v>
      </c>
      <c r="Y742">
        <f t="shared" ca="1" si="315"/>
        <v>3.78</v>
      </c>
      <c r="Z742">
        <f t="shared" ca="1" si="316"/>
        <v>0.93830000000000002</v>
      </c>
      <c r="AA742">
        <f t="shared" ca="1" si="317"/>
        <v>200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0</v>
      </c>
      <c r="AJ742">
        <v>0</v>
      </c>
      <c r="AK742">
        <f t="shared" ca="1" si="318"/>
        <v>2.5788000000000002</v>
      </c>
      <c r="AL742">
        <f t="shared" ca="1" si="319"/>
        <v>3.02</v>
      </c>
      <c r="AM742">
        <v>0</v>
      </c>
    </row>
    <row r="743" spans="1:39" x14ac:dyDescent="0.25">
      <c r="A743">
        <v>741</v>
      </c>
      <c r="B743">
        <v>1</v>
      </c>
      <c r="C743">
        <f t="shared" ca="1" si="307"/>
        <v>47</v>
      </c>
      <c r="D743">
        <v>1</v>
      </c>
      <c r="E743">
        <f t="shared" ca="1" si="308"/>
        <v>63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1</v>
      </c>
      <c r="P743">
        <v>1</v>
      </c>
      <c r="Q743">
        <f t="shared" ca="1" si="309"/>
        <v>4.7160000000000002</v>
      </c>
      <c r="R743">
        <f t="shared" ca="1" si="310"/>
        <v>1.6612</v>
      </c>
      <c r="S743">
        <f t="shared" ca="1" si="311"/>
        <v>282.06</v>
      </c>
      <c r="T743">
        <f t="shared" ca="1" si="305"/>
        <v>12.16</v>
      </c>
      <c r="U743">
        <f t="shared" ca="1" si="312"/>
        <v>37.97</v>
      </c>
      <c r="V743">
        <f t="shared" ca="1" si="313"/>
        <v>0.8004</v>
      </c>
      <c r="W743">
        <f t="shared" ca="1" si="306"/>
        <v>0.53180000000000005</v>
      </c>
      <c r="X743">
        <f t="shared" ca="1" si="314"/>
        <v>0.8075</v>
      </c>
      <c r="Y743">
        <f t="shared" ca="1" si="315"/>
        <v>4.17</v>
      </c>
      <c r="Z743">
        <f t="shared" ca="1" si="316"/>
        <v>0.83550000000000002</v>
      </c>
      <c r="AA743">
        <f t="shared" ca="1" si="317"/>
        <v>171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>
        <v>0</v>
      </c>
      <c r="AJ743">
        <v>0</v>
      </c>
      <c r="AK743">
        <f t="shared" ca="1" si="318"/>
        <v>2.6368999999999998</v>
      </c>
      <c r="AL743">
        <f t="shared" ca="1" si="319"/>
        <v>4.46</v>
      </c>
      <c r="AM743">
        <v>0</v>
      </c>
    </row>
    <row r="744" spans="1:39" x14ac:dyDescent="0.25">
      <c r="A744">
        <v>742</v>
      </c>
      <c r="B744">
        <v>1</v>
      </c>
      <c r="C744">
        <f t="shared" ca="1" si="307"/>
        <v>52</v>
      </c>
      <c r="D744">
        <v>1</v>
      </c>
      <c r="E744">
        <f t="shared" ca="1" si="308"/>
        <v>69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1</v>
      </c>
      <c r="P744">
        <v>1</v>
      </c>
      <c r="Q744">
        <f t="shared" ca="1" si="309"/>
        <v>4.9684999999999997</v>
      </c>
      <c r="R744">
        <f t="shared" ca="1" si="310"/>
        <v>1.8248</v>
      </c>
      <c r="S744">
        <f t="shared" ca="1" si="311"/>
        <v>273.39</v>
      </c>
      <c r="T744">
        <f t="shared" ca="1" si="305"/>
        <v>14.48</v>
      </c>
      <c r="U744">
        <f t="shared" ca="1" si="312"/>
        <v>37.049999999999997</v>
      </c>
      <c r="V744">
        <f t="shared" ca="1" si="313"/>
        <v>0.81740000000000002</v>
      </c>
      <c r="W744">
        <f t="shared" ca="1" si="306"/>
        <v>0.51790000000000003</v>
      </c>
      <c r="X744">
        <f t="shared" ca="1" si="314"/>
        <v>0.67749999999999999</v>
      </c>
      <c r="Y744">
        <f t="shared" ca="1" si="315"/>
        <v>3.67</v>
      </c>
      <c r="Z744">
        <f t="shared" ca="1" si="316"/>
        <v>0.85699999999999998</v>
      </c>
      <c r="AA744">
        <f t="shared" ca="1" si="317"/>
        <v>156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0</v>
      </c>
      <c r="AJ744">
        <v>0</v>
      </c>
      <c r="AK744">
        <f t="shared" ca="1" si="318"/>
        <v>2.9022999999999999</v>
      </c>
      <c r="AL744">
        <f t="shared" ca="1" si="319"/>
        <v>3.94</v>
      </c>
      <c r="AM744">
        <v>0</v>
      </c>
    </row>
    <row r="745" spans="1:39" x14ac:dyDescent="0.25">
      <c r="A745">
        <v>743</v>
      </c>
      <c r="B745">
        <v>1</v>
      </c>
      <c r="C745">
        <f t="shared" ca="1" si="307"/>
        <v>50</v>
      </c>
      <c r="D745">
        <v>1</v>
      </c>
      <c r="E745">
        <f t="shared" ca="1" si="308"/>
        <v>60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1</v>
      </c>
      <c r="P745">
        <v>1</v>
      </c>
      <c r="Q745">
        <f t="shared" ca="1" si="309"/>
        <v>5.8823999999999996</v>
      </c>
      <c r="R745">
        <f t="shared" ca="1" si="310"/>
        <v>1.7008000000000001</v>
      </c>
      <c r="S745">
        <f t="shared" ca="1" si="311"/>
        <v>270.29000000000002</v>
      </c>
      <c r="T745">
        <f t="shared" ca="1" si="305"/>
        <v>12.69</v>
      </c>
      <c r="U745">
        <f t="shared" ca="1" si="312"/>
        <v>28.48</v>
      </c>
      <c r="V745">
        <f t="shared" ca="1" si="313"/>
        <v>0.91949999999999998</v>
      </c>
      <c r="W745">
        <f t="shared" ca="1" si="306"/>
        <v>0.5242</v>
      </c>
      <c r="X745">
        <f t="shared" ca="1" si="314"/>
        <v>0.69789999999999996</v>
      </c>
      <c r="Y745">
        <f t="shared" ca="1" si="315"/>
        <v>3.69</v>
      </c>
      <c r="Z745">
        <f t="shared" ca="1" si="316"/>
        <v>0.79630000000000001</v>
      </c>
      <c r="AA745">
        <f t="shared" ca="1" si="317"/>
        <v>182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1</v>
      </c>
      <c r="AI745">
        <v>0</v>
      </c>
      <c r="AJ745">
        <v>0</v>
      </c>
      <c r="AK745">
        <f t="shared" ca="1" si="318"/>
        <v>2.7467999999999999</v>
      </c>
      <c r="AL745">
        <f t="shared" ca="1" si="319"/>
        <v>3.04</v>
      </c>
      <c r="AM745">
        <v>0</v>
      </c>
    </row>
    <row r="746" spans="1:39" x14ac:dyDescent="0.25">
      <c r="A746">
        <v>744</v>
      </c>
      <c r="B746">
        <v>1</v>
      </c>
      <c r="C746">
        <f t="shared" ca="1" si="307"/>
        <v>36</v>
      </c>
      <c r="D746">
        <v>1</v>
      </c>
      <c r="E746">
        <f t="shared" ca="1" si="308"/>
        <v>68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1</v>
      </c>
      <c r="P746">
        <v>1</v>
      </c>
      <c r="Q746">
        <f t="shared" ca="1" si="309"/>
        <v>4.5462999999999996</v>
      </c>
      <c r="R746">
        <f t="shared" ca="1" si="310"/>
        <v>1.9913000000000001</v>
      </c>
      <c r="S746">
        <f t="shared" ca="1" si="311"/>
        <v>224.85</v>
      </c>
      <c r="T746">
        <f t="shared" ca="1" si="305"/>
        <v>18.399999999999999</v>
      </c>
      <c r="U746">
        <f t="shared" ca="1" si="312"/>
        <v>33.72</v>
      </c>
      <c r="V746">
        <f t="shared" ca="1" si="313"/>
        <v>0.78990000000000005</v>
      </c>
      <c r="W746">
        <f t="shared" ca="1" si="306"/>
        <v>0.51290000000000002</v>
      </c>
      <c r="X746">
        <f t="shared" ca="1" si="314"/>
        <v>0.72850000000000004</v>
      </c>
      <c r="Y746">
        <f t="shared" ca="1" si="315"/>
        <v>3.72</v>
      </c>
      <c r="Z746">
        <f t="shared" ca="1" si="316"/>
        <v>0.9234</v>
      </c>
      <c r="AA746">
        <f t="shared" ca="1" si="317"/>
        <v>169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1</v>
      </c>
      <c r="AI746">
        <v>0</v>
      </c>
      <c r="AJ746">
        <v>0</v>
      </c>
      <c r="AK746">
        <f t="shared" ca="1" si="318"/>
        <v>2.7966000000000002</v>
      </c>
      <c r="AL746">
        <f t="shared" ca="1" si="319"/>
        <v>4.07</v>
      </c>
      <c r="AM746">
        <v>0</v>
      </c>
    </row>
    <row r="747" spans="1:39" x14ac:dyDescent="0.25">
      <c r="A747">
        <v>745</v>
      </c>
      <c r="B747">
        <v>1</v>
      </c>
      <c r="C747">
        <f t="shared" ca="1" si="307"/>
        <v>36</v>
      </c>
      <c r="D747">
        <v>1</v>
      </c>
      <c r="E747">
        <f t="shared" ca="1" si="308"/>
        <v>80</v>
      </c>
      <c r="F747">
        <v>1</v>
      </c>
      <c r="G747">
        <v>1</v>
      </c>
      <c r="H747">
        <v>1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1</v>
      </c>
      <c r="P747">
        <v>1</v>
      </c>
      <c r="Q747">
        <f t="shared" ca="1" si="309"/>
        <v>5.3057999999999996</v>
      </c>
      <c r="R747">
        <f t="shared" ca="1" si="310"/>
        <v>1.6057999999999999</v>
      </c>
      <c r="S747">
        <f t="shared" ca="1" si="311"/>
        <v>222.26</v>
      </c>
      <c r="T747">
        <f t="shared" ca="1" si="305"/>
        <v>12.49</v>
      </c>
      <c r="U747">
        <f t="shared" ca="1" si="312"/>
        <v>31.49</v>
      </c>
      <c r="V747">
        <f t="shared" ca="1" si="313"/>
        <v>0.87190000000000001</v>
      </c>
      <c r="W747">
        <f t="shared" ca="1" si="306"/>
        <v>0.51439999999999997</v>
      </c>
      <c r="X747">
        <f t="shared" ca="1" si="314"/>
        <v>0.80979999999999996</v>
      </c>
      <c r="Y747">
        <f t="shared" ca="1" si="315"/>
        <v>3.97</v>
      </c>
      <c r="Z747">
        <f t="shared" ca="1" si="316"/>
        <v>0.93759999999999999</v>
      </c>
      <c r="AA747">
        <f t="shared" ca="1" si="317"/>
        <v>150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1</v>
      </c>
      <c r="AI747">
        <v>0</v>
      </c>
      <c r="AJ747">
        <v>0</v>
      </c>
      <c r="AK747">
        <f t="shared" ca="1" si="318"/>
        <v>2.5922999999999998</v>
      </c>
      <c r="AL747">
        <f t="shared" ca="1" si="319"/>
        <v>4.26</v>
      </c>
      <c r="AM747">
        <v>0</v>
      </c>
    </row>
    <row r="748" spans="1:39" x14ac:dyDescent="0.25">
      <c r="A748">
        <v>746</v>
      </c>
      <c r="B748">
        <v>1</v>
      </c>
      <c r="C748">
        <f t="shared" ca="1" si="307"/>
        <v>50</v>
      </c>
      <c r="D748">
        <v>1</v>
      </c>
      <c r="E748">
        <f t="shared" ca="1" si="308"/>
        <v>76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1</v>
      </c>
      <c r="P748">
        <v>1</v>
      </c>
      <c r="Q748">
        <f t="shared" ca="1" si="309"/>
        <v>5.3583999999999996</v>
      </c>
      <c r="R748">
        <f t="shared" ca="1" si="310"/>
        <v>1.516</v>
      </c>
      <c r="S748">
        <f t="shared" ca="1" si="311"/>
        <v>245.64</v>
      </c>
      <c r="T748">
        <f t="shared" ca="1" si="305"/>
        <v>17.64</v>
      </c>
      <c r="U748">
        <f t="shared" ca="1" si="312"/>
        <v>30.81</v>
      </c>
      <c r="V748">
        <f t="shared" ca="1" si="313"/>
        <v>0.94159999999999999</v>
      </c>
      <c r="W748">
        <f t="shared" ca="1" si="306"/>
        <v>0.52249999999999996</v>
      </c>
      <c r="X748">
        <f t="shared" ca="1" si="314"/>
        <v>0.80049999999999999</v>
      </c>
      <c r="Y748">
        <f t="shared" ca="1" si="315"/>
        <v>4.1100000000000003</v>
      </c>
      <c r="Z748">
        <f t="shared" ca="1" si="316"/>
        <v>0.87870000000000004</v>
      </c>
      <c r="AA748">
        <f t="shared" ca="1" si="317"/>
        <v>191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</v>
      </c>
      <c r="AI748">
        <v>0</v>
      </c>
      <c r="AJ748">
        <v>0</v>
      </c>
      <c r="AK748">
        <f t="shared" ca="1" si="318"/>
        <v>2.9165000000000001</v>
      </c>
      <c r="AL748">
        <f t="shared" ca="1" si="319"/>
        <v>3.92</v>
      </c>
      <c r="AM748">
        <v>0</v>
      </c>
    </row>
    <row r="749" spans="1:39" x14ac:dyDescent="0.25">
      <c r="A749">
        <v>747</v>
      </c>
      <c r="B749">
        <v>1</v>
      </c>
      <c r="C749">
        <f t="shared" ca="1" si="307"/>
        <v>39</v>
      </c>
      <c r="D749">
        <v>1</v>
      </c>
      <c r="E749">
        <f t="shared" ca="1" si="308"/>
        <v>74</v>
      </c>
      <c r="F749">
        <v>1</v>
      </c>
      <c r="G749">
        <v>1</v>
      </c>
      <c r="H749">
        <v>1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1</v>
      </c>
      <c r="P749">
        <v>1</v>
      </c>
      <c r="Q749">
        <f t="shared" ca="1" si="309"/>
        <v>5.7695999999999996</v>
      </c>
      <c r="R749">
        <f t="shared" ca="1" si="310"/>
        <v>1.7824</v>
      </c>
      <c r="S749">
        <f t="shared" ca="1" si="311"/>
        <v>235.01</v>
      </c>
      <c r="T749">
        <f t="shared" ca="1" si="305"/>
        <v>12.03</v>
      </c>
      <c r="U749">
        <f t="shared" ca="1" si="312"/>
        <v>33.14</v>
      </c>
      <c r="V749">
        <f t="shared" ca="1" si="313"/>
        <v>0.7893</v>
      </c>
      <c r="W749">
        <f t="shared" ca="1" si="306"/>
        <v>0.51670000000000005</v>
      </c>
      <c r="X749">
        <f t="shared" ca="1" si="314"/>
        <v>0.81940000000000002</v>
      </c>
      <c r="Y749">
        <f t="shared" ca="1" si="315"/>
        <v>3.78</v>
      </c>
      <c r="Z749">
        <f t="shared" ca="1" si="316"/>
        <v>0.8861</v>
      </c>
      <c r="AA749">
        <f t="shared" ca="1" si="317"/>
        <v>186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f t="shared" ca="1" si="318"/>
        <v>2.5333999999999999</v>
      </c>
      <c r="AL749">
        <f t="shared" ca="1" si="319"/>
        <v>4.0199999999999996</v>
      </c>
      <c r="AM749">
        <v>0</v>
      </c>
    </row>
    <row r="750" spans="1:39" x14ac:dyDescent="0.25">
      <c r="A750">
        <v>748</v>
      </c>
      <c r="B750">
        <v>1</v>
      </c>
      <c r="C750">
        <f t="shared" ca="1" si="307"/>
        <v>42</v>
      </c>
      <c r="D750">
        <v>1</v>
      </c>
      <c r="E750">
        <f t="shared" ca="1" si="308"/>
        <v>62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1</v>
      </c>
      <c r="P750">
        <v>1</v>
      </c>
      <c r="Q750">
        <f t="shared" ca="1" si="309"/>
        <v>5.5461999999999998</v>
      </c>
      <c r="R750">
        <f t="shared" ca="1" si="310"/>
        <v>1.5334000000000001</v>
      </c>
      <c r="S750">
        <f t="shared" ca="1" si="311"/>
        <v>281.76</v>
      </c>
      <c r="T750">
        <f t="shared" ca="1" si="305"/>
        <v>20.14</v>
      </c>
      <c r="U750">
        <f t="shared" ca="1" si="312"/>
        <v>26</v>
      </c>
      <c r="V750">
        <f t="shared" ca="1" si="313"/>
        <v>0.91849999999999998</v>
      </c>
      <c r="W750">
        <f t="shared" ca="1" si="306"/>
        <v>0.53539999999999999</v>
      </c>
      <c r="X750">
        <f t="shared" ca="1" si="314"/>
        <v>0.76470000000000005</v>
      </c>
      <c r="Y750">
        <f t="shared" ca="1" si="315"/>
        <v>4.2300000000000004</v>
      </c>
      <c r="Z750">
        <f t="shared" ca="1" si="316"/>
        <v>0.85880000000000001</v>
      </c>
      <c r="AA750">
        <f t="shared" ca="1" si="317"/>
        <v>171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0</v>
      </c>
      <c r="AJ750">
        <v>0</v>
      </c>
      <c r="AK750">
        <f t="shared" ca="1" si="318"/>
        <v>2.5446</v>
      </c>
      <c r="AL750">
        <f t="shared" ca="1" si="319"/>
        <v>3.62</v>
      </c>
      <c r="AM750">
        <v>0</v>
      </c>
    </row>
    <row r="751" spans="1:39" x14ac:dyDescent="0.25">
      <c r="A751">
        <v>749</v>
      </c>
      <c r="B751">
        <v>1</v>
      </c>
      <c r="C751">
        <f t="shared" ca="1" si="307"/>
        <v>46</v>
      </c>
      <c r="D751">
        <v>1</v>
      </c>
      <c r="E751">
        <f t="shared" ca="1" si="308"/>
        <v>72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1</v>
      </c>
      <c r="P751">
        <v>1</v>
      </c>
      <c r="Q751">
        <f t="shared" ca="1" si="309"/>
        <v>5.0940000000000003</v>
      </c>
      <c r="R751">
        <f t="shared" ca="1" si="310"/>
        <v>1.6914</v>
      </c>
      <c r="S751">
        <f t="shared" ca="1" si="311"/>
        <v>289.64999999999998</v>
      </c>
      <c r="T751">
        <f t="shared" ca="1" si="305"/>
        <v>16.309999999999999</v>
      </c>
      <c r="U751">
        <f t="shared" ca="1" si="312"/>
        <v>37.340000000000003</v>
      </c>
      <c r="V751">
        <f t="shared" ca="1" si="313"/>
        <v>0.89019999999999999</v>
      </c>
      <c r="W751">
        <f t="shared" ca="1" si="306"/>
        <v>0.52100000000000002</v>
      </c>
      <c r="X751">
        <f t="shared" ca="1" si="314"/>
        <v>0.83609999999999995</v>
      </c>
      <c r="Y751">
        <f t="shared" ca="1" si="315"/>
        <v>3.87</v>
      </c>
      <c r="Z751">
        <f t="shared" ca="1" si="316"/>
        <v>0.84819999999999995</v>
      </c>
      <c r="AA751">
        <f t="shared" ca="1" si="317"/>
        <v>181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0</v>
      </c>
      <c r="AJ751">
        <v>0</v>
      </c>
      <c r="AK751">
        <f t="shared" ca="1" si="318"/>
        <v>2.8852000000000002</v>
      </c>
      <c r="AL751">
        <f t="shared" ca="1" si="319"/>
        <v>3.36</v>
      </c>
      <c r="AM751">
        <v>0</v>
      </c>
    </row>
    <row r="752" spans="1:39" x14ac:dyDescent="0.25">
      <c r="A752">
        <v>750</v>
      </c>
      <c r="B752">
        <v>1</v>
      </c>
      <c r="C752">
        <f t="shared" ca="1" si="307"/>
        <v>30</v>
      </c>
      <c r="D752">
        <v>1</v>
      </c>
      <c r="E752">
        <f t="shared" ca="1" si="308"/>
        <v>66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1</v>
      </c>
      <c r="P752">
        <v>1</v>
      </c>
      <c r="Q752">
        <f t="shared" ca="1" si="309"/>
        <v>5.4917999999999996</v>
      </c>
      <c r="R752">
        <f t="shared" ca="1" si="310"/>
        <v>1.6001000000000001</v>
      </c>
      <c r="S752">
        <f t="shared" ca="1" si="311"/>
        <v>299.99</v>
      </c>
      <c r="T752">
        <f t="shared" ca="1" si="305"/>
        <v>19.920000000000002</v>
      </c>
      <c r="U752">
        <f t="shared" ca="1" si="312"/>
        <v>39.229999999999997</v>
      </c>
      <c r="V752">
        <f t="shared" ca="1" si="313"/>
        <v>0.82889999999999997</v>
      </c>
      <c r="W752">
        <f t="shared" ca="1" si="306"/>
        <v>0.51349999999999996</v>
      </c>
      <c r="X752">
        <f t="shared" ca="1" si="314"/>
        <v>0.751</v>
      </c>
      <c r="Y752">
        <f t="shared" ca="1" si="315"/>
        <v>3.91</v>
      </c>
      <c r="Z752">
        <f t="shared" ca="1" si="316"/>
        <v>0.77649999999999997</v>
      </c>
      <c r="AA752">
        <f t="shared" ca="1" si="317"/>
        <v>174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</v>
      </c>
      <c r="AI752">
        <v>0</v>
      </c>
      <c r="AJ752">
        <v>0</v>
      </c>
      <c r="AK752">
        <f t="shared" ca="1" si="318"/>
        <v>2.9079999999999999</v>
      </c>
      <c r="AL752">
        <f t="shared" ca="1" si="319"/>
        <v>3.06</v>
      </c>
      <c r="AM752">
        <v>0</v>
      </c>
    </row>
    <row r="753" spans="1:39" x14ac:dyDescent="0.25">
      <c r="A753">
        <v>751</v>
      </c>
      <c r="B753">
        <v>1</v>
      </c>
      <c r="C753">
        <f t="shared" ca="1" si="307"/>
        <v>43</v>
      </c>
      <c r="D753">
        <v>1</v>
      </c>
      <c r="E753">
        <f t="shared" ca="1" si="308"/>
        <v>63</v>
      </c>
      <c r="F753">
        <v>1</v>
      </c>
      <c r="G753">
        <v>1</v>
      </c>
      <c r="H753">
        <v>1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1</v>
      </c>
      <c r="P753">
        <v>1</v>
      </c>
      <c r="Q753">
        <f t="shared" ca="1" si="309"/>
        <v>5.0534999999999997</v>
      </c>
      <c r="R753">
        <f t="shared" ca="1" si="310"/>
        <v>1.9413</v>
      </c>
      <c r="S753">
        <f t="shared" ca="1" si="311"/>
        <v>228.99</v>
      </c>
      <c r="T753">
        <f t="shared" ca="1" si="305"/>
        <v>15.94</v>
      </c>
      <c r="U753">
        <f t="shared" ca="1" si="312"/>
        <v>30.53</v>
      </c>
      <c r="V753">
        <f t="shared" ca="1" si="313"/>
        <v>0.92420000000000002</v>
      </c>
      <c r="W753">
        <f t="shared" ca="1" si="306"/>
        <v>0.50519999999999998</v>
      </c>
      <c r="X753">
        <f t="shared" ca="1" si="314"/>
        <v>0.73950000000000005</v>
      </c>
      <c r="Y753">
        <f t="shared" ca="1" si="315"/>
        <v>3.53</v>
      </c>
      <c r="Z753">
        <f t="shared" ca="1" si="316"/>
        <v>0.83289999999999997</v>
      </c>
      <c r="AA753">
        <f t="shared" ca="1" si="317"/>
        <v>151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</v>
      </c>
      <c r="AI753">
        <v>0</v>
      </c>
      <c r="AJ753">
        <v>0</v>
      </c>
      <c r="AK753">
        <f t="shared" ca="1" si="318"/>
        <v>2.8803000000000001</v>
      </c>
      <c r="AL753">
        <f t="shared" ca="1" si="319"/>
        <v>3.19</v>
      </c>
      <c r="AM753">
        <v>0</v>
      </c>
    </row>
    <row r="754" spans="1:39" x14ac:dyDescent="0.25">
      <c r="A754">
        <v>752</v>
      </c>
      <c r="B754">
        <v>1</v>
      </c>
      <c r="C754">
        <f t="shared" ca="1" si="307"/>
        <v>40</v>
      </c>
      <c r="D754">
        <v>1</v>
      </c>
      <c r="E754">
        <f t="shared" ca="1" si="308"/>
        <v>76</v>
      </c>
      <c r="F754">
        <v>1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1</v>
      </c>
      <c r="P754">
        <v>1</v>
      </c>
      <c r="Q754">
        <f t="shared" ca="1" si="309"/>
        <v>5.0303000000000004</v>
      </c>
      <c r="R754">
        <f t="shared" ca="1" si="310"/>
        <v>1.9089</v>
      </c>
      <c r="S754">
        <f t="shared" ca="1" si="311"/>
        <v>246.4</v>
      </c>
      <c r="T754">
        <f t="shared" ca="1" si="305"/>
        <v>18.010000000000002</v>
      </c>
      <c r="U754">
        <f t="shared" ca="1" si="312"/>
        <v>36.979999999999997</v>
      </c>
      <c r="V754">
        <f t="shared" ca="1" si="313"/>
        <v>0.93140000000000001</v>
      </c>
      <c r="W754">
        <f t="shared" ca="1" si="306"/>
        <v>0.4788</v>
      </c>
      <c r="X754">
        <f t="shared" ca="1" si="314"/>
        <v>0.69710000000000005</v>
      </c>
      <c r="Y754">
        <f t="shared" ca="1" si="315"/>
        <v>4.13</v>
      </c>
      <c r="Z754">
        <f t="shared" ca="1" si="316"/>
        <v>0.8014</v>
      </c>
      <c r="AA754">
        <f t="shared" ca="1" si="317"/>
        <v>160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1</v>
      </c>
      <c r="AI754">
        <v>0</v>
      </c>
      <c r="AJ754">
        <v>0</v>
      </c>
      <c r="AK754">
        <f t="shared" ca="1" si="318"/>
        <v>2.8233000000000001</v>
      </c>
      <c r="AL754">
        <f t="shared" ca="1" si="319"/>
        <v>4.13</v>
      </c>
      <c r="AM754">
        <v>0</v>
      </c>
    </row>
    <row r="755" spans="1:39" x14ac:dyDescent="0.25">
      <c r="A755">
        <v>753</v>
      </c>
      <c r="B755">
        <v>1</v>
      </c>
      <c r="C755">
        <f t="shared" ca="1" si="307"/>
        <v>43</v>
      </c>
      <c r="D755">
        <v>1</v>
      </c>
      <c r="E755">
        <f t="shared" ca="1" si="308"/>
        <v>67</v>
      </c>
      <c r="F755">
        <v>1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1</v>
      </c>
      <c r="P755">
        <v>1</v>
      </c>
      <c r="Q755">
        <f t="shared" ca="1" si="309"/>
        <v>5.9528999999999996</v>
      </c>
      <c r="R755">
        <f t="shared" ca="1" si="310"/>
        <v>1.7931999999999999</v>
      </c>
      <c r="S755">
        <f t="shared" ca="1" si="311"/>
        <v>289.25</v>
      </c>
      <c r="T755">
        <f t="shared" ca="1" si="305"/>
        <v>10.9</v>
      </c>
      <c r="U755">
        <f t="shared" ca="1" si="312"/>
        <v>28.84</v>
      </c>
      <c r="V755">
        <f t="shared" ca="1" si="313"/>
        <v>0.91439999999999999</v>
      </c>
      <c r="W755">
        <f t="shared" ca="1" si="306"/>
        <v>0.5464</v>
      </c>
      <c r="X755">
        <f t="shared" ca="1" si="314"/>
        <v>0.76459999999999995</v>
      </c>
      <c r="Y755">
        <f t="shared" ca="1" si="315"/>
        <v>4.03</v>
      </c>
      <c r="Z755">
        <f t="shared" ca="1" si="316"/>
        <v>0.86619999999999997</v>
      </c>
      <c r="AA755">
        <f t="shared" ca="1" si="317"/>
        <v>156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1</v>
      </c>
      <c r="AI755">
        <v>0</v>
      </c>
      <c r="AJ755">
        <v>0</v>
      </c>
      <c r="AK755">
        <f t="shared" ca="1" si="318"/>
        <v>2.8559999999999999</v>
      </c>
      <c r="AL755">
        <f t="shared" ca="1" si="319"/>
        <v>4.07</v>
      </c>
      <c r="AM755">
        <v>0</v>
      </c>
    </row>
    <row r="756" spans="1:39" x14ac:dyDescent="0.25">
      <c r="A756">
        <v>754</v>
      </c>
      <c r="B756">
        <v>1</v>
      </c>
      <c r="C756">
        <f t="shared" ca="1" si="307"/>
        <v>44</v>
      </c>
      <c r="D756">
        <v>1</v>
      </c>
      <c r="E756">
        <f t="shared" ca="1" si="308"/>
        <v>67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1</v>
      </c>
      <c r="P756">
        <v>1</v>
      </c>
      <c r="Q756">
        <f t="shared" ca="1" si="309"/>
        <v>4.5757000000000003</v>
      </c>
      <c r="R756">
        <f t="shared" ca="1" si="310"/>
        <v>1.8919999999999999</v>
      </c>
      <c r="S756">
        <f t="shared" ca="1" si="311"/>
        <v>246.08</v>
      </c>
      <c r="T756">
        <f t="shared" ca="1" si="305"/>
        <v>12.24</v>
      </c>
      <c r="U756">
        <f t="shared" ca="1" si="312"/>
        <v>26.91</v>
      </c>
      <c r="V756">
        <f t="shared" ca="1" si="313"/>
        <v>0.91090000000000004</v>
      </c>
      <c r="W756">
        <f t="shared" ca="1" si="306"/>
        <v>0.51629999999999998</v>
      </c>
      <c r="X756">
        <f t="shared" ca="1" si="314"/>
        <v>0.80679999999999996</v>
      </c>
      <c r="Y756">
        <f t="shared" ca="1" si="315"/>
        <v>3.7</v>
      </c>
      <c r="Z756">
        <f t="shared" ca="1" si="316"/>
        <v>0.91569999999999996</v>
      </c>
      <c r="AA756">
        <f t="shared" ca="1" si="317"/>
        <v>175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1</v>
      </c>
      <c r="AI756">
        <v>0</v>
      </c>
      <c r="AJ756">
        <v>0</v>
      </c>
      <c r="AK756">
        <f t="shared" ca="1" si="318"/>
        <v>2.8195999999999999</v>
      </c>
      <c r="AL756">
        <f t="shared" ca="1" si="319"/>
        <v>3.64</v>
      </c>
      <c r="AM756">
        <v>0</v>
      </c>
    </row>
    <row r="757" spans="1:39" x14ac:dyDescent="0.25">
      <c r="A757">
        <v>755</v>
      </c>
      <c r="B757">
        <v>1</v>
      </c>
      <c r="C757">
        <f t="shared" ca="1" si="307"/>
        <v>32</v>
      </c>
      <c r="D757">
        <v>1</v>
      </c>
      <c r="E757">
        <f t="shared" ca="1" si="308"/>
        <v>60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1</v>
      </c>
      <c r="P757">
        <v>1</v>
      </c>
      <c r="Q757">
        <f t="shared" ca="1" si="309"/>
        <v>5.2656999999999998</v>
      </c>
      <c r="R757">
        <f t="shared" ca="1" si="310"/>
        <v>1.5692999999999999</v>
      </c>
      <c r="S757">
        <f t="shared" ca="1" si="311"/>
        <v>291.14999999999998</v>
      </c>
      <c r="T757">
        <f t="shared" ca="1" si="305"/>
        <v>17.7</v>
      </c>
      <c r="U757">
        <f t="shared" ca="1" si="312"/>
        <v>38.74</v>
      </c>
      <c r="V757">
        <f t="shared" ca="1" si="313"/>
        <v>0.79339999999999999</v>
      </c>
      <c r="W757">
        <f t="shared" ca="1" si="306"/>
        <v>0.52649999999999997</v>
      </c>
      <c r="X757">
        <f t="shared" ca="1" si="314"/>
        <v>0.73540000000000005</v>
      </c>
      <c r="Y757">
        <f t="shared" ca="1" si="315"/>
        <v>4.01</v>
      </c>
      <c r="Z757">
        <f t="shared" ca="1" si="316"/>
        <v>0.85519999999999996</v>
      </c>
      <c r="AA757">
        <f t="shared" ca="1" si="317"/>
        <v>168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1</v>
      </c>
      <c r="AI757">
        <v>0</v>
      </c>
      <c r="AJ757">
        <v>0</v>
      </c>
      <c r="AK757">
        <f t="shared" ca="1" si="318"/>
        <v>2.6082000000000001</v>
      </c>
      <c r="AL757">
        <f t="shared" ca="1" si="319"/>
        <v>4.49</v>
      </c>
      <c r="AM757">
        <v>0</v>
      </c>
    </row>
    <row r="758" spans="1:39" x14ac:dyDescent="0.25">
      <c r="A758">
        <v>756</v>
      </c>
      <c r="B758">
        <v>1</v>
      </c>
      <c r="C758">
        <f t="shared" ca="1" si="307"/>
        <v>48</v>
      </c>
      <c r="D758">
        <v>1</v>
      </c>
      <c r="E758">
        <f t="shared" ca="1" si="308"/>
        <v>65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1</v>
      </c>
      <c r="P758">
        <v>1</v>
      </c>
      <c r="Q758">
        <f t="shared" ca="1" si="309"/>
        <v>5.1872999999999996</v>
      </c>
      <c r="R758">
        <f t="shared" ca="1" si="310"/>
        <v>1.8119000000000001</v>
      </c>
      <c r="S758">
        <f t="shared" ca="1" si="311"/>
        <v>297.93</v>
      </c>
      <c r="T758">
        <f t="shared" ca="1" si="305"/>
        <v>13.02</v>
      </c>
      <c r="U758">
        <f t="shared" ca="1" si="312"/>
        <v>38.090000000000003</v>
      </c>
      <c r="V758">
        <f t="shared" ca="1" si="313"/>
        <v>0.93600000000000005</v>
      </c>
      <c r="W758">
        <f t="shared" ca="1" si="306"/>
        <v>0.50290000000000001</v>
      </c>
      <c r="X758">
        <f t="shared" ca="1" si="314"/>
        <v>0.83819999999999995</v>
      </c>
      <c r="Y758">
        <f t="shared" ca="1" si="315"/>
        <v>3.99</v>
      </c>
      <c r="Z758">
        <f t="shared" ca="1" si="316"/>
        <v>0.78490000000000004</v>
      </c>
      <c r="AA758">
        <f t="shared" ca="1" si="317"/>
        <v>176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</v>
      </c>
      <c r="AI758">
        <v>0</v>
      </c>
      <c r="AJ758">
        <v>0</v>
      </c>
      <c r="AK758">
        <f t="shared" ca="1" si="318"/>
        <v>2.637</v>
      </c>
      <c r="AL758">
        <f t="shared" ca="1" si="319"/>
        <v>4.4800000000000004</v>
      </c>
      <c r="AM758">
        <v>0</v>
      </c>
    </row>
    <row r="759" spans="1:39" x14ac:dyDescent="0.25">
      <c r="A759">
        <v>757</v>
      </c>
      <c r="B759">
        <v>1</v>
      </c>
      <c r="C759">
        <f t="shared" ca="1" si="307"/>
        <v>30</v>
      </c>
      <c r="D759">
        <v>1</v>
      </c>
      <c r="E759">
        <f t="shared" ca="1" si="308"/>
        <v>66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1</v>
      </c>
      <c r="P759">
        <v>1</v>
      </c>
      <c r="Q759">
        <f t="shared" ca="1" si="309"/>
        <v>4.8117000000000001</v>
      </c>
      <c r="R759">
        <f t="shared" ca="1" si="310"/>
        <v>1.6614</v>
      </c>
      <c r="S759">
        <f t="shared" ca="1" si="311"/>
        <v>275.57</v>
      </c>
      <c r="T759">
        <f t="shared" ca="1" si="305"/>
        <v>11.53</v>
      </c>
      <c r="U759">
        <f t="shared" ca="1" si="312"/>
        <v>30.01</v>
      </c>
      <c r="V759">
        <f t="shared" ca="1" si="313"/>
        <v>0.79710000000000003</v>
      </c>
      <c r="W759">
        <f t="shared" ca="1" si="306"/>
        <v>0.4788</v>
      </c>
      <c r="X759">
        <f t="shared" ca="1" si="314"/>
        <v>0.73519999999999996</v>
      </c>
      <c r="Y759">
        <f t="shared" ca="1" si="315"/>
        <v>3.51</v>
      </c>
      <c r="Z759">
        <f t="shared" ca="1" si="316"/>
        <v>0.93989999999999996</v>
      </c>
      <c r="AA759">
        <f t="shared" ca="1" si="317"/>
        <v>160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1</v>
      </c>
      <c r="AI759">
        <v>0</v>
      </c>
      <c r="AJ759">
        <v>0</v>
      </c>
      <c r="AK759">
        <f t="shared" ca="1" si="318"/>
        <v>2.8473000000000002</v>
      </c>
      <c r="AL759">
        <f t="shared" ca="1" si="319"/>
        <v>3.03</v>
      </c>
      <c r="AM759">
        <v>0</v>
      </c>
    </row>
    <row r="760" spans="1:39" x14ac:dyDescent="0.25">
      <c r="A760">
        <v>758</v>
      </c>
      <c r="B760">
        <v>1</v>
      </c>
      <c r="C760">
        <f t="shared" ca="1" si="307"/>
        <v>40</v>
      </c>
      <c r="D760">
        <v>1</v>
      </c>
      <c r="E760">
        <f t="shared" ca="1" si="308"/>
        <v>68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1</v>
      </c>
      <c r="P760">
        <v>1</v>
      </c>
      <c r="Q760">
        <f t="shared" ca="1" si="309"/>
        <v>5.5755999999999997</v>
      </c>
      <c r="R760">
        <f t="shared" ca="1" si="310"/>
        <v>1.9706999999999999</v>
      </c>
      <c r="S760">
        <f t="shared" ca="1" si="311"/>
        <v>282.25</v>
      </c>
      <c r="T760">
        <f t="shared" ca="1" si="305"/>
        <v>19.670000000000002</v>
      </c>
      <c r="U760">
        <f t="shared" ca="1" si="312"/>
        <v>35.19</v>
      </c>
      <c r="V760">
        <f t="shared" ca="1" si="313"/>
        <v>0.87949999999999995</v>
      </c>
      <c r="W760">
        <f t="shared" ca="1" si="306"/>
        <v>0.50629999999999997</v>
      </c>
      <c r="X760">
        <f t="shared" ca="1" si="314"/>
        <v>0.83760000000000001</v>
      </c>
      <c r="Y760">
        <f t="shared" ca="1" si="315"/>
        <v>3.87</v>
      </c>
      <c r="Z760">
        <f t="shared" ca="1" si="316"/>
        <v>0.80830000000000002</v>
      </c>
      <c r="AA760">
        <f t="shared" ca="1" si="317"/>
        <v>179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1</v>
      </c>
      <c r="AI760">
        <v>0</v>
      </c>
      <c r="AJ760">
        <v>0</v>
      </c>
      <c r="AK760">
        <f t="shared" ca="1" si="318"/>
        <v>2.6316000000000002</v>
      </c>
      <c r="AL760">
        <f t="shared" ca="1" si="319"/>
        <v>3.77</v>
      </c>
      <c r="AM760">
        <v>0</v>
      </c>
    </row>
    <row r="761" spans="1:39" x14ac:dyDescent="0.25">
      <c r="A761">
        <v>759</v>
      </c>
      <c r="B761">
        <v>1</v>
      </c>
      <c r="C761">
        <f t="shared" ca="1" si="307"/>
        <v>41</v>
      </c>
      <c r="D761">
        <v>1</v>
      </c>
      <c r="E761">
        <f t="shared" ca="1" si="308"/>
        <v>75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1</v>
      </c>
      <c r="P761">
        <v>1</v>
      </c>
      <c r="Q761">
        <f t="shared" ca="1" si="309"/>
        <v>5.9869000000000003</v>
      </c>
      <c r="R761">
        <f t="shared" ca="1" si="310"/>
        <v>1.8948</v>
      </c>
      <c r="S761">
        <f t="shared" ca="1" si="311"/>
        <v>294.02999999999997</v>
      </c>
      <c r="T761">
        <f t="shared" ca="1" si="305"/>
        <v>12.22</v>
      </c>
      <c r="U761">
        <f t="shared" ca="1" si="312"/>
        <v>36.380000000000003</v>
      </c>
      <c r="V761">
        <f t="shared" ca="1" si="313"/>
        <v>0.94440000000000002</v>
      </c>
      <c r="W761">
        <f t="shared" ca="1" si="306"/>
        <v>0.54279999999999995</v>
      </c>
      <c r="X761">
        <f t="shared" ca="1" si="314"/>
        <v>0.83450000000000002</v>
      </c>
      <c r="Y761">
        <f t="shared" ca="1" si="315"/>
        <v>3.9</v>
      </c>
      <c r="Z761">
        <f t="shared" ca="1" si="316"/>
        <v>0.78659999999999997</v>
      </c>
      <c r="AA761">
        <f t="shared" ca="1" si="317"/>
        <v>165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0</v>
      </c>
      <c r="AJ761">
        <v>0</v>
      </c>
      <c r="AK761">
        <f t="shared" ca="1" si="318"/>
        <v>2.9929999999999999</v>
      </c>
      <c r="AL761">
        <f t="shared" ca="1" si="319"/>
        <v>3.26</v>
      </c>
      <c r="AM761">
        <v>0</v>
      </c>
    </row>
    <row r="762" spans="1:39" x14ac:dyDescent="0.25">
      <c r="A762">
        <v>760</v>
      </c>
      <c r="B762">
        <v>1</v>
      </c>
      <c r="C762">
        <f t="shared" ca="1" si="307"/>
        <v>39</v>
      </c>
      <c r="D762">
        <v>1</v>
      </c>
      <c r="E762">
        <f t="shared" ca="1" si="308"/>
        <v>66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1</v>
      </c>
      <c r="P762">
        <v>1</v>
      </c>
      <c r="Q762">
        <f t="shared" ca="1" si="309"/>
        <v>5.6226000000000003</v>
      </c>
      <c r="R762">
        <f t="shared" ca="1" si="310"/>
        <v>1.9804999999999999</v>
      </c>
      <c r="S762">
        <f t="shared" ca="1" si="311"/>
        <v>256.14999999999998</v>
      </c>
      <c r="T762">
        <f t="shared" ca="1" si="305"/>
        <v>14.17</v>
      </c>
      <c r="U762">
        <f t="shared" ca="1" si="312"/>
        <v>38.47</v>
      </c>
      <c r="V762">
        <f t="shared" ca="1" si="313"/>
        <v>0.93300000000000005</v>
      </c>
      <c r="W762">
        <f t="shared" ca="1" si="306"/>
        <v>0.4929</v>
      </c>
      <c r="X762">
        <f t="shared" ca="1" si="314"/>
        <v>0.75319999999999998</v>
      </c>
      <c r="Y762">
        <f t="shared" ca="1" si="315"/>
        <v>3.97</v>
      </c>
      <c r="Z762">
        <f t="shared" ca="1" si="316"/>
        <v>0.93149999999999999</v>
      </c>
      <c r="AA762">
        <f t="shared" ca="1" si="317"/>
        <v>187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</v>
      </c>
      <c r="AI762">
        <v>0</v>
      </c>
      <c r="AJ762">
        <v>0</v>
      </c>
      <c r="AK762">
        <f t="shared" ca="1" si="318"/>
        <v>2.5030000000000001</v>
      </c>
      <c r="AL762">
        <f t="shared" ca="1" si="319"/>
        <v>4.1399999999999997</v>
      </c>
      <c r="AM762">
        <v>0</v>
      </c>
    </row>
    <row r="763" spans="1:39" x14ac:dyDescent="0.25">
      <c r="A763">
        <v>761</v>
      </c>
      <c r="B763">
        <v>1</v>
      </c>
      <c r="C763">
        <f t="shared" ca="1" si="307"/>
        <v>32</v>
      </c>
      <c r="D763">
        <v>1</v>
      </c>
      <c r="E763">
        <f t="shared" ca="1" si="308"/>
        <v>77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1</v>
      </c>
      <c r="P763">
        <v>1</v>
      </c>
      <c r="Q763">
        <f t="shared" ca="1" si="309"/>
        <v>4.7389999999999999</v>
      </c>
      <c r="R763">
        <f t="shared" ca="1" si="310"/>
        <v>1.5261</v>
      </c>
      <c r="S763">
        <f t="shared" ca="1" si="311"/>
        <v>282.45</v>
      </c>
      <c r="T763">
        <f t="shared" ca="1" si="305"/>
        <v>12.33</v>
      </c>
      <c r="U763">
        <f t="shared" ca="1" si="312"/>
        <v>39.590000000000003</v>
      </c>
      <c r="V763">
        <f t="shared" ca="1" si="313"/>
        <v>0.82769999999999999</v>
      </c>
      <c r="W763">
        <f t="shared" ca="1" si="306"/>
        <v>0.50590000000000002</v>
      </c>
      <c r="X763">
        <f t="shared" ca="1" si="314"/>
        <v>0.73470000000000002</v>
      </c>
      <c r="Y763">
        <f t="shared" ca="1" si="315"/>
        <v>3.9</v>
      </c>
      <c r="Z763">
        <f t="shared" ca="1" si="316"/>
        <v>0.80740000000000001</v>
      </c>
      <c r="AA763">
        <f t="shared" ca="1" si="317"/>
        <v>156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</v>
      </c>
      <c r="AI763">
        <v>0</v>
      </c>
      <c r="AJ763">
        <v>0</v>
      </c>
      <c r="AK763">
        <f t="shared" ca="1" si="318"/>
        <v>2.7671000000000001</v>
      </c>
      <c r="AL763">
        <f t="shared" ca="1" si="319"/>
        <v>3.25</v>
      </c>
      <c r="AM763">
        <v>0</v>
      </c>
    </row>
    <row r="764" spans="1:39" x14ac:dyDescent="0.25">
      <c r="A764">
        <v>762</v>
      </c>
      <c r="B764">
        <v>1</v>
      </c>
      <c r="C764">
        <f t="shared" ca="1" si="307"/>
        <v>31</v>
      </c>
      <c r="D764">
        <v>1</v>
      </c>
      <c r="E764">
        <f t="shared" ca="1" si="308"/>
        <v>62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1</v>
      </c>
      <c r="P764">
        <v>1</v>
      </c>
      <c r="Q764">
        <f t="shared" ca="1" si="309"/>
        <v>4.9240000000000004</v>
      </c>
      <c r="R764">
        <f t="shared" ca="1" si="310"/>
        <v>1.8952</v>
      </c>
      <c r="S764">
        <f t="shared" ca="1" si="311"/>
        <v>275.36</v>
      </c>
      <c r="T764">
        <f t="shared" ca="1" si="305"/>
        <v>15.83</v>
      </c>
      <c r="U764">
        <f t="shared" ca="1" si="312"/>
        <v>30.13</v>
      </c>
      <c r="V764">
        <f t="shared" ca="1" si="313"/>
        <v>0.93130000000000002</v>
      </c>
      <c r="W764">
        <f t="shared" ca="1" si="306"/>
        <v>0.51280000000000003</v>
      </c>
      <c r="X764">
        <f t="shared" ca="1" si="314"/>
        <v>0.72419999999999995</v>
      </c>
      <c r="Y764">
        <f t="shared" ca="1" si="315"/>
        <v>4.1399999999999997</v>
      </c>
      <c r="Z764">
        <f t="shared" ca="1" si="316"/>
        <v>0.90459999999999996</v>
      </c>
      <c r="AA764">
        <f t="shared" ca="1" si="317"/>
        <v>197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1</v>
      </c>
      <c r="AI764">
        <v>0</v>
      </c>
      <c r="AJ764">
        <v>0</v>
      </c>
      <c r="AK764">
        <f t="shared" ca="1" si="318"/>
        <v>2.8428</v>
      </c>
      <c r="AL764">
        <f t="shared" ca="1" si="319"/>
        <v>4.3</v>
      </c>
      <c r="AM764">
        <v>0</v>
      </c>
    </row>
    <row r="765" spans="1:39" x14ac:dyDescent="0.25">
      <c r="A765">
        <v>763</v>
      </c>
      <c r="B765">
        <v>1</v>
      </c>
      <c r="C765">
        <f t="shared" ca="1" si="307"/>
        <v>32</v>
      </c>
      <c r="D765">
        <v>1</v>
      </c>
      <c r="E765">
        <f t="shared" ca="1" si="308"/>
        <v>71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1</v>
      </c>
      <c r="P765">
        <v>1</v>
      </c>
      <c r="Q765">
        <f t="shared" ca="1" si="309"/>
        <v>5.2144000000000004</v>
      </c>
      <c r="R765">
        <f t="shared" ca="1" si="310"/>
        <v>1.5972</v>
      </c>
      <c r="S765">
        <f t="shared" ca="1" si="311"/>
        <v>251.99</v>
      </c>
      <c r="T765">
        <f t="shared" ca="1" si="305"/>
        <v>15.2</v>
      </c>
      <c r="U765">
        <f t="shared" ca="1" si="312"/>
        <v>37.83</v>
      </c>
      <c r="V765">
        <f t="shared" ca="1" si="313"/>
        <v>0.9113</v>
      </c>
      <c r="W765">
        <f t="shared" ca="1" si="306"/>
        <v>0.54259999999999997</v>
      </c>
      <c r="X765">
        <f t="shared" ca="1" si="314"/>
        <v>0.82720000000000005</v>
      </c>
      <c r="Y765">
        <f t="shared" ca="1" si="315"/>
        <v>3.57</v>
      </c>
      <c r="Z765">
        <f t="shared" ca="1" si="316"/>
        <v>0.91639999999999999</v>
      </c>
      <c r="AA765">
        <f t="shared" ca="1" si="317"/>
        <v>169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0</v>
      </c>
      <c r="AJ765">
        <v>0</v>
      </c>
      <c r="AK765">
        <f t="shared" ca="1" si="318"/>
        <v>2.7315</v>
      </c>
      <c r="AL765">
        <f t="shared" ca="1" si="319"/>
        <v>3.47</v>
      </c>
      <c r="AM765">
        <v>0</v>
      </c>
    </row>
    <row r="766" spans="1:39" x14ac:dyDescent="0.25">
      <c r="A766">
        <v>764</v>
      </c>
      <c r="B766">
        <v>1</v>
      </c>
      <c r="C766">
        <f t="shared" ca="1" si="307"/>
        <v>55</v>
      </c>
      <c r="D766">
        <v>1</v>
      </c>
      <c r="E766">
        <f t="shared" ca="1" si="308"/>
        <v>61</v>
      </c>
      <c r="F766">
        <v>1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1</v>
      </c>
      <c r="P766">
        <v>1</v>
      </c>
      <c r="Q766">
        <f t="shared" ca="1" si="309"/>
        <v>5.9294000000000002</v>
      </c>
      <c r="R766">
        <f t="shared" ca="1" si="310"/>
        <v>1.893</v>
      </c>
      <c r="S766">
        <f t="shared" ca="1" si="311"/>
        <v>226.85</v>
      </c>
      <c r="T766">
        <f t="shared" ca="1" si="305"/>
        <v>15.98</v>
      </c>
      <c r="U766">
        <f t="shared" ca="1" si="312"/>
        <v>31.47</v>
      </c>
      <c r="V766">
        <f t="shared" ca="1" si="313"/>
        <v>0.77649999999999997</v>
      </c>
      <c r="W766">
        <f t="shared" ca="1" si="306"/>
        <v>0.53280000000000005</v>
      </c>
      <c r="X766">
        <f t="shared" ca="1" si="314"/>
        <v>0.70379999999999998</v>
      </c>
      <c r="Y766">
        <f t="shared" ca="1" si="315"/>
        <v>3.73</v>
      </c>
      <c r="Z766">
        <f t="shared" ca="1" si="316"/>
        <v>0.81989999999999996</v>
      </c>
      <c r="AA766">
        <f t="shared" ca="1" si="317"/>
        <v>175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</v>
      </c>
      <c r="AI766">
        <v>0</v>
      </c>
      <c r="AJ766">
        <v>0</v>
      </c>
      <c r="AK766">
        <f t="shared" ca="1" si="318"/>
        <v>2.8654000000000002</v>
      </c>
      <c r="AL766">
        <f t="shared" ca="1" si="319"/>
        <v>4.0599999999999996</v>
      </c>
      <c r="AM766">
        <v>0</v>
      </c>
    </row>
    <row r="767" spans="1:39" x14ac:dyDescent="0.25">
      <c r="A767">
        <v>765</v>
      </c>
      <c r="B767">
        <v>1</v>
      </c>
      <c r="C767">
        <f t="shared" ca="1" si="307"/>
        <v>34</v>
      </c>
      <c r="D767">
        <v>1</v>
      </c>
      <c r="E767">
        <f t="shared" ca="1" si="308"/>
        <v>61</v>
      </c>
      <c r="F767">
        <v>1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1</v>
      </c>
      <c r="P767">
        <v>1</v>
      </c>
      <c r="Q767">
        <f t="shared" ca="1" si="309"/>
        <v>5.9446000000000003</v>
      </c>
      <c r="R767">
        <f t="shared" ca="1" si="310"/>
        <v>1.5442</v>
      </c>
      <c r="S767">
        <f t="shared" ca="1" si="311"/>
        <v>282.95999999999998</v>
      </c>
      <c r="T767">
        <f t="shared" ca="1" si="305"/>
        <v>15.75</v>
      </c>
      <c r="U767">
        <f t="shared" ca="1" si="312"/>
        <v>34.01</v>
      </c>
      <c r="V767">
        <f t="shared" ca="1" si="313"/>
        <v>0.93179999999999996</v>
      </c>
      <c r="W767">
        <f t="shared" ca="1" si="306"/>
        <v>0.4763</v>
      </c>
      <c r="X767">
        <f t="shared" ca="1" si="314"/>
        <v>0.72389999999999999</v>
      </c>
      <c r="Y767">
        <f t="shared" ca="1" si="315"/>
        <v>4.22</v>
      </c>
      <c r="Z767">
        <f t="shared" ca="1" si="316"/>
        <v>0.84570000000000001</v>
      </c>
      <c r="AA767">
        <f t="shared" ca="1" si="317"/>
        <v>176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0</v>
      </c>
      <c r="AJ767">
        <v>0</v>
      </c>
      <c r="AK767">
        <f t="shared" ca="1" si="318"/>
        <v>2.8090000000000002</v>
      </c>
      <c r="AL767">
        <f t="shared" ca="1" si="319"/>
        <v>4.13</v>
      </c>
      <c r="AM767">
        <v>0</v>
      </c>
    </row>
    <row r="768" spans="1:39" x14ac:dyDescent="0.25">
      <c r="A768">
        <v>766</v>
      </c>
      <c r="B768">
        <v>1</v>
      </c>
      <c r="C768">
        <f t="shared" ca="1" si="307"/>
        <v>33</v>
      </c>
      <c r="D768">
        <v>1</v>
      </c>
      <c r="E768">
        <f t="shared" ca="1" si="308"/>
        <v>65</v>
      </c>
      <c r="F768">
        <v>1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1</v>
      </c>
      <c r="P768">
        <v>1</v>
      </c>
      <c r="Q768">
        <f t="shared" ca="1" si="309"/>
        <v>5.5818000000000003</v>
      </c>
      <c r="R768">
        <f t="shared" ca="1" si="310"/>
        <v>1.9127000000000001</v>
      </c>
      <c r="S768">
        <f t="shared" ca="1" si="311"/>
        <v>247.19</v>
      </c>
      <c r="T768">
        <f t="shared" ca="1" si="305"/>
        <v>18.36</v>
      </c>
      <c r="U768">
        <f t="shared" ca="1" si="312"/>
        <v>39.21</v>
      </c>
      <c r="V768">
        <f t="shared" ca="1" si="313"/>
        <v>0.92659999999999998</v>
      </c>
      <c r="W768">
        <f t="shared" ca="1" si="306"/>
        <v>0.53380000000000005</v>
      </c>
      <c r="X768">
        <f t="shared" ca="1" si="314"/>
        <v>0.73380000000000001</v>
      </c>
      <c r="Y768">
        <f t="shared" ca="1" si="315"/>
        <v>4.12</v>
      </c>
      <c r="Z768">
        <f t="shared" ca="1" si="316"/>
        <v>0.8518</v>
      </c>
      <c r="AA768">
        <f t="shared" ca="1" si="317"/>
        <v>190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0</v>
      </c>
      <c r="AJ768">
        <v>0</v>
      </c>
      <c r="AK768">
        <f t="shared" ca="1" si="318"/>
        <v>2.9681999999999999</v>
      </c>
      <c r="AL768">
        <f t="shared" ca="1" si="319"/>
        <v>3.25</v>
      </c>
      <c r="AM768">
        <v>0</v>
      </c>
    </row>
    <row r="769" spans="1:39" x14ac:dyDescent="0.25">
      <c r="A769">
        <v>767</v>
      </c>
      <c r="B769">
        <v>1</v>
      </c>
      <c r="C769">
        <f t="shared" ca="1" si="307"/>
        <v>35</v>
      </c>
      <c r="D769">
        <v>1</v>
      </c>
      <c r="E769">
        <f t="shared" ca="1" si="308"/>
        <v>65</v>
      </c>
      <c r="F769">
        <v>1</v>
      </c>
      <c r="G769">
        <v>1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1</v>
      </c>
      <c r="P769">
        <v>1</v>
      </c>
      <c r="Q769">
        <f t="shared" ca="1" si="309"/>
        <v>5.7362000000000002</v>
      </c>
      <c r="R769">
        <f t="shared" ca="1" si="310"/>
        <v>1.9176</v>
      </c>
      <c r="S769">
        <f t="shared" ca="1" si="311"/>
        <v>249.42</v>
      </c>
      <c r="T769">
        <f t="shared" ca="1" si="305"/>
        <v>11.17</v>
      </c>
      <c r="U769">
        <f t="shared" ca="1" si="312"/>
        <v>37.68</v>
      </c>
      <c r="V769">
        <f t="shared" ca="1" si="313"/>
        <v>0.90180000000000005</v>
      </c>
      <c r="W769">
        <f t="shared" ca="1" si="306"/>
        <v>0.50590000000000002</v>
      </c>
      <c r="X769">
        <f t="shared" ca="1" si="314"/>
        <v>0.80389999999999995</v>
      </c>
      <c r="Y769">
        <f t="shared" ca="1" si="315"/>
        <v>4.24</v>
      </c>
      <c r="Z769">
        <f t="shared" ca="1" si="316"/>
        <v>0.78439999999999999</v>
      </c>
      <c r="AA769">
        <f t="shared" ca="1" si="317"/>
        <v>171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0</v>
      </c>
      <c r="AJ769">
        <v>0</v>
      </c>
      <c r="AK769">
        <f t="shared" ca="1" si="318"/>
        <v>2.8612000000000002</v>
      </c>
      <c r="AL769">
        <f t="shared" ca="1" si="319"/>
        <v>3.54</v>
      </c>
      <c r="AM769">
        <v>0</v>
      </c>
    </row>
    <row r="770" spans="1:39" x14ac:dyDescent="0.25">
      <c r="A770">
        <v>768</v>
      </c>
      <c r="B770">
        <v>1</v>
      </c>
      <c r="C770">
        <f t="shared" ca="1" si="307"/>
        <v>45</v>
      </c>
      <c r="D770">
        <v>1</v>
      </c>
      <c r="E770">
        <f t="shared" ca="1" si="308"/>
        <v>69</v>
      </c>
      <c r="F770">
        <v>1</v>
      </c>
      <c r="G770">
        <v>1</v>
      </c>
      <c r="H770">
        <v>1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1</v>
      </c>
      <c r="P770">
        <v>1</v>
      </c>
      <c r="Q770">
        <f t="shared" ca="1" si="309"/>
        <v>5.1308999999999996</v>
      </c>
      <c r="R770">
        <f t="shared" ca="1" si="310"/>
        <v>1.5408999999999999</v>
      </c>
      <c r="S770">
        <f t="shared" ca="1" si="311"/>
        <v>271.14</v>
      </c>
      <c r="T770">
        <f t="shared" ca="1" si="305"/>
        <v>12.18</v>
      </c>
      <c r="U770">
        <f t="shared" ca="1" si="312"/>
        <v>30.14</v>
      </c>
      <c r="V770">
        <f t="shared" ca="1" si="313"/>
        <v>0.82230000000000003</v>
      </c>
      <c r="W770">
        <f t="shared" ca="1" si="306"/>
        <v>0.49280000000000002</v>
      </c>
      <c r="X770">
        <f t="shared" ca="1" si="314"/>
        <v>0.72070000000000001</v>
      </c>
      <c r="Y770">
        <f t="shared" ca="1" si="315"/>
        <v>3.87</v>
      </c>
      <c r="Z770">
        <f t="shared" ca="1" si="316"/>
        <v>0.7954</v>
      </c>
      <c r="AA770">
        <f t="shared" ca="1" si="317"/>
        <v>194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</v>
      </c>
      <c r="AI770">
        <v>0</v>
      </c>
      <c r="AJ770">
        <v>0</v>
      </c>
      <c r="AK770">
        <f t="shared" ca="1" si="318"/>
        <v>2.6583000000000001</v>
      </c>
      <c r="AL770">
        <f t="shared" ca="1" si="319"/>
        <v>3.25</v>
      </c>
      <c r="AM770">
        <v>0</v>
      </c>
    </row>
    <row r="771" spans="1:39" x14ac:dyDescent="0.25">
      <c r="A771">
        <v>769</v>
      </c>
      <c r="B771">
        <v>1</v>
      </c>
      <c r="C771">
        <f t="shared" ca="1" si="307"/>
        <v>53</v>
      </c>
      <c r="D771">
        <v>1</v>
      </c>
      <c r="E771">
        <f t="shared" ca="1" si="308"/>
        <v>60</v>
      </c>
      <c r="F771">
        <v>1</v>
      </c>
      <c r="G771">
        <v>1</v>
      </c>
      <c r="H771">
        <v>1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1</v>
      </c>
      <c r="P771">
        <v>1</v>
      </c>
      <c r="Q771">
        <f t="shared" ca="1" si="309"/>
        <v>5.6178999999999997</v>
      </c>
      <c r="R771">
        <f t="shared" ca="1" si="310"/>
        <v>1.8144</v>
      </c>
      <c r="S771">
        <f t="shared" ca="1" si="311"/>
        <v>278.37</v>
      </c>
      <c r="T771">
        <f t="shared" ca="1" si="305"/>
        <v>14.15</v>
      </c>
      <c r="U771">
        <f t="shared" ca="1" si="312"/>
        <v>38.869999999999997</v>
      </c>
      <c r="V771">
        <f t="shared" ca="1" si="313"/>
        <v>0.8095</v>
      </c>
      <c r="W771">
        <f t="shared" ca="1" si="306"/>
        <v>0.49459999999999998</v>
      </c>
      <c r="X771">
        <f t="shared" ca="1" si="314"/>
        <v>0.78139999999999998</v>
      </c>
      <c r="Y771">
        <f t="shared" ca="1" si="315"/>
        <v>4.05</v>
      </c>
      <c r="Z771">
        <f t="shared" ca="1" si="316"/>
        <v>0.80530000000000002</v>
      </c>
      <c r="AA771">
        <f t="shared" ca="1" si="317"/>
        <v>193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1</v>
      </c>
      <c r="AI771">
        <v>0</v>
      </c>
      <c r="AJ771">
        <v>0</v>
      </c>
      <c r="AK771">
        <f t="shared" ca="1" si="318"/>
        <v>2.7410999999999999</v>
      </c>
      <c r="AL771">
        <f t="shared" ca="1" si="319"/>
        <v>3.45</v>
      </c>
      <c r="AM771">
        <v>0</v>
      </c>
    </row>
    <row r="772" spans="1:39" x14ac:dyDescent="0.25">
      <c r="A772">
        <v>770</v>
      </c>
      <c r="B772">
        <v>1</v>
      </c>
      <c r="C772">
        <f t="shared" ca="1" si="307"/>
        <v>38</v>
      </c>
      <c r="D772">
        <v>1</v>
      </c>
      <c r="E772">
        <f t="shared" ca="1" si="308"/>
        <v>67</v>
      </c>
      <c r="F772">
        <v>1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1</v>
      </c>
      <c r="P772">
        <v>1</v>
      </c>
      <c r="Q772">
        <f t="shared" ca="1" si="309"/>
        <v>5.0629999999999997</v>
      </c>
      <c r="R772">
        <f t="shared" ca="1" si="310"/>
        <v>1.5464</v>
      </c>
      <c r="S772">
        <f t="shared" ca="1" si="311"/>
        <v>223.94</v>
      </c>
      <c r="T772">
        <f t="shared" ca="1" si="305"/>
        <v>17.46</v>
      </c>
      <c r="U772">
        <f t="shared" ca="1" si="312"/>
        <v>30.62</v>
      </c>
      <c r="V772">
        <f t="shared" ca="1" si="313"/>
        <v>0.80679999999999996</v>
      </c>
      <c r="W772">
        <f t="shared" ca="1" si="306"/>
        <v>0.53380000000000005</v>
      </c>
      <c r="X772">
        <f t="shared" ca="1" si="314"/>
        <v>0.84930000000000005</v>
      </c>
      <c r="Y772">
        <f t="shared" ca="1" si="315"/>
        <v>3.75</v>
      </c>
      <c r="Z772">
        <f t="shared" ca="1" si="316"/>
        <v>0.91259999999999997</v>
      </c>
      <c r="AA772">
        <f t="shared" ca="1" si="317"/>
        <v>167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1</v>
      </c>
      <c r="AI772">
        <v>0</v>
      </c>
      <c r="AJ772">
        <v>0</v>
      </c>
      <c r="AK772">
        <f t="shared" ca="1" si="318"/>
        <v>2.5417000000000001</v>
      </c>
      <c r="AL772">
        <f t="shared" ca="1" si="319"/>
        <v>3.72</v>
      </c>
      <c r="AM772">
        <v>0</v>
      </c>
    </row>
    <row r="773" spans="1:39" x14ac:dyDescent="0.25">
      <c r="A773">
        <v>771</v>
      </c>
      <c r="B773">
        <v>1</v>
      </c>
      <c r="C773">
        <f t="shared" ca="1" si="307"/>
        <v>50</v>
      </c>
      <c r="D773">
        <v>1</v>
      </c>
      <c r="E773">
        <f t="shared" ca="1" si="308"/>
        <v>74</v>
      </c>
      <c r="F773">
        <v>1</v>
      </c>
      <c r="G773">
        <v>1</v>
      </c>
      <c r="H773">
        <v>1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1</v>
      </c>
      <c r="P773">
        <v>1</v>
      </c>
      <c r="Q773">
        <f t="shared" ca="1" si="309"/>
        <v>5.4695999999999998</v>
      </c>
      <c r="R773">
        <f t="shared" ca="1" si="310"/>
        <v>1.8157000000000001</v>
      </c>
      <c r="S773">
        <f t="shared" ca="1" si="311"/>
        <v>279.12</v>
      </c>
      <c r="T773">
        <f t="shared" ca="1" si="305"/>
        <v>14.18</v>
      </c>
      <c r="U773">
        <f t="shared" ca="1" si="312"/>
        <v>33.25</v>
      </c>
      <c r="V773">
        <f t="shared" ca="1" si="313"/>
        <v>0.8417</v>
      </c>
      <c r="W773">
        <f t="shared" ca="1" si="306"/>
        <v>0.51390000000000002</v>
      </c>
      <c r="X773">
        <f t="shared" ca="1" si="314"/>
        <v>0.80879999999999996</v>
      </c>
      <c r="Y773">
        <f t="shared" ca="1" si="315"/>
        <v>4.12</v>
      </c>
      <c r="Z773">
        <f t="shared" ca="1" si="316"/>
        <v>0.93400000000000005</v>
      </c>
      <c r="AA773">
        <f t="shared" ca="1" si="317"/>
        <v>170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1</v>
      </c>
      <c r="AI773">
        <v>0</v>
      </c>
      <c r="AJ773">
        <v>0</v>
      </c>
      <c r="AK773">
        <f t="shared" ca="1" si="318"/>
        <v>2.7948</v>
      </c>
      <c r="AL773">
        <f t="shared" ca="1" si="319"/>
        <v>4.32</v>
      </c>
      <c r="AM773">
        <v>0</v>
      </c>
    </row>
    <row r="774" spans="1:39" x14ac:dyDescent="0.25">
      <c r="A774">
        <v>772</v>
      </c>
      <c r="B774">
        <v>1</v>
      </c>
      <c r="C774">
        <f t="shared" ca="1" si="307"/>
        <v>33</v>
      </c>
      <c r="D774">
        <v>1</v>
      </c>
      <c r="E774">
        <f t="shared" ca="1" si="308"/>
        <v>70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1</v>
      </c>
      <c r="P774">
        <v>1</v>
      </c>
      <c r="Q774">
        <f t="shared" ca="1" si="309"/>
        <v>4.8490000000000002</v>
      </c>
      <c r="R774">
        <f t="shared" ca="1" si="310"/>
        <v>1.6407</v>
      </c>
      <c r="S774">
        <f t="shared" ca="1" si="311"/>
        <v>259.75</v>
      </c>
      <c r="T774">
        <f t="shared" ca="1" si="305"/>
        <v>12.54</v>
      </c>
      <c r="U774">
        <f t="shared" ca="1" si="312"/>
        <v>34.659999999999997</v>
      </c>
      <c r="V774">
        <f t="shared" ca="1" si="313"/>
        <v>0.93400000000000005</v>
      </c>
      <c r="W774">
        <f t="shared" ca="1" si="306"/>
        <v>0.51670000000000005</v>
      </c>
      <c r="X774">
        <f t="shared" ca="1" si="314"/>
        <v>0.82250000000000001</v>
      </c>
      <c r="Y774">
        <f t="shared" ca="1" si="315"/>
        <v>3.86</v>
      </c>
      <c r="Z774">
        <f t="shared" ca="1" si="316"/>
        <v>0.78759999999999997</v>
      </c>
      <c r="AA774">
        <f t="shared" ca="1" si="317"/>
        <v>172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1</v>
      </c>
      <c r="AI774">
        <v>0</v>
      </c>
      <c r="AJ774">
        <v>0</v>
      </c>
      <c r="AK774">
        <f t="shared" ca="1" si="318"/>
        <v>2.9750000000000001</v>
      </c>
      <c r="AL774">
        <f t="shared" ca="1" si="319"/>
        <v>3.09</v>
      </c>
      <c r="AM774">
        <v>0</v>
      </c>
    </row>
    <row r="775" spans="1:39" x14ac:dyDescent="0.25">
      <c r="A775">
        <v>773</v>
      </c>
      <c r="B775">
        <v>1</v>
      </c>
      <c r="C775">
        <f t="shared" ca="1" si="307"/>
        <v>45</v>
      </c>
      <c r="D775">
        <v>1</v>
      </c>
      <c r="E775">
        <f t="shared" ca="1" si="308"/>
        <v>62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1</v>
      </c>
      <c r="P775">
        <v>1</v>
      </c>
      <c r="Q775">
        <f t="shared" ca="1" si="309"/>
        <v>5.53</v>
      </c>
      <c r="R775">
        <f t="shared" ca="1" si="310"/>
        <v>1.6893</v>
      </c>
      <c r="S775">
        <f t="shared" ca="1" si="311"/>
        <v>295.38</v>
      </c>
      <c r="T775">
        <f t="shared" ca="1" si="305"/>
        <v>17.670000000000002</v>
      </c>
      <c r="U775">
        <f t="shared" ca="1" si="312"/>
        <v>27.71</v>
      </c>
      <c r="V775">
        <f t="shared" ca="1" si="313"/>
        <v>0.80369999999999997</v>
      </c>
      <c r="W775">
        <f t="shared" ca="1" si="306"/>
        <v>0.48820000000000002</v>
      </c>
      <c r="X775">
        <f t="shared" ca="1" si="314"/>
        <v>0.82709999999999995</v>
      </c>
      <c r="Y775">
        <f t="shared" ca="1" si="315"/>
        <v>3.99</v>
      </c>
      <c r="Z775">
        <f t="shared" ca="1" si="316"/>
        <v>0.84160000000000001</v>
      </c>
      <c r="AA775">
        <f t="shared" ca="1" si="317"/>
        <v>194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1</v>
      </c>
      <c r="AI775">
        <v>0</v>
      </c>
      <c r="AJ775">
        <v>0</v>
      </c>
      <c r="AK775">
        <f t="shared" ca="1" si="318"/>
        <v>2.8010000000000002</v>
      </c>
      <c r="AL775">
        <f t="shared" ca="1" si="319"/>
        <v>3.8</v>
      </c>
      <c r="AM775">
        <v>0</v>
      </c>
    </row>
    <row r="776" spans="1:39" x14ac:dyDescent="0.25">
      <c r="A776">
        <v>774</v>
      </c>
      <c r="B776">
        <v>1</v>
      </c>
      <c r="C776">
        <f t="shared" ca="1" si="307"/>
        <v>35</v>
      </c>
      <c r="D776">
        <v>1</v>
      </c>
      <c r="E776">
        <f t="shared" ca="1" si="308"/>
        <v>79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1</v>
      </c>
      <c r="P776">
        <v>1</v>
      </c>
      <c r="Q776">
        <f t="shared" ca="1" si="309"/>
        <v>5.8734999999999999</v>
      </c>
      <c r="R776">
        <f t="shared" ca="1" si="310"/>
        <v>1.9874000000000001</v>
      </c>
      <c r="S776">
        <f t="shared" ca="1" si="311"/>
        <v>239.14</v>
      </c>
      <c r="T776">
        <f t="shared" ca="1" si="305"/>
        <v>11.55</v>
      </c>
      <c r="U776">
        <f t="shared" ca="1" si="312"/>
        <v>32.590000000000003</v>
      </c>
      <c r="V776">
        <f t="shared" ca="1" si="313"/>
        <v>0.7994</v>
      </c>
      <c r="W776">
        <f t="shared" ca="1" si="306"/>
        <v>0.51180000000000003</v>
      </c>
      <c r="X776">
        <f t="shared" ca="1" si="314"/>
        <v>0.81089999999999995</v>
      </c>
      <c r="Y776">
        <f t="shared" ca="1" si="315"/>
        <v>4.21</v>
      </c>
      <c r="Z776">
        <f t="shared" ca="1" si="316"/>
        <v>0.94040000000000001</v>
      </c>
      <c r="AA776">
        <f t="shared" ca="1" si="317"/>
        <v>200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1</v>
      </c>
      <c r="AI776">
        <v>0</v>
      </c>
      <c r="AJ776">
        <v>0</v>
      </c>
      <c r="AK776">
        <f t="shared" ca="1" si="318"/>
        <v>2.6076000000000001</v>
      </c>
      <c r="AL776">
        <f t="shared" ca="1" si="319"/>
        <v>4.25</v>
      </c>
      <c r="AM776">
        <v>0</v>
      </c>
    </row>
    <row r="777" spans="1:39" x14ac:dyDescent="0.25">
      <c r="A777">
        <v>775</v>
      </c>
      <c r="B777">
        <v>1</v>
      </c>
      <c r="C777">
        <f t="shared" ca="1" si="307"/>
        <v>36</v>
      </c>
      <c r="D777">
        <v>1</v>
      </c>
      <c r="E777">
        <f t="shared" ca="1" si="308"/>
        <v>78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1</v>
      </c>
      <c r="P777">
        <v>1</v>
      </c>
      <c r="Q777">
        <f t="shared" ca="1" si="309"/>
        <v>5.7374999999999998</v>
      </c>
      <c r="R777">
        <f t="shared" ca="1" si="310"/>
        <v>1.8955</v>
      </c>
      <c r="S777">
        <f t="shared" ca="1" si="311"/>
        <v>232.29</v>
      </c>
      <c r="T777">
        <f t="shared" ca="1" si="305"/>
        <v>17.329999999999998</v>
      </c>
      <c r="U777">
        <f t="shared" ca="1" si="312"/>
        <v>34.28</v>
      </c>
      <c r="V777">
        <f t="shared" ca="1" si="313"/>
        <v>0.83120000000000005</v>
      </c>
      <c r="W777">
        <f t="shared" ca="1" si="306"/>
        <v>0.51849999999999996</v>
      </c>
      <c r="X777">
        <f t="shared" ca="1" si="314"/>
        <v>0.82399999999999995</v>
      </c>
      <c r="Y777">
        <f t="shared" ca="1" si="315"/>
        <v>3.87</v>
      </c>
      <c r="Z777">
        <f t="shared" ca="1" si="316"/>
        <v>0.91739999999999999</v>
      </c>
      <c r="AA777">
        <f t="shared" ca="1" si="317"/>
        <v>176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1</v>
      </c>
      <c r="AI777">
        <v>0</v>
      </c>
      <c r="AJ777">
        <v>0</v>
      </c>
      <c r="AK777">
        <f t="shared" ca="1" si="318"/>
        <v>2.9184999999999999</v>
      </c>
      <c r="AL777">
        <f t="shared" ca="1" si="319"/>
        <v>3.11</v>
      </c>
      <c r="AM777">
        <v>0</v>
      </c>
    </row>
    <row r="778" spans="1:39" x14ac:dyDescent="0.25">
      <c r="A778">
        <v>776</v>
      </c>
      <c r="B778">
        <v>1</v>
      </c>
      <c r="C778">
        <f t="shared" ca="1" si="307"/>
        <v>51</v>
      </c>
      <c r="D778">
        <v>1</v>
      </c>
      <c r="E778">
        <f t="shared" ca="1" si="308"/>
        <v>73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1</v>
      </c>
      <c r="P778">
        <v>1</v>
      </c>
      <c r="Q778">
        <f t="shared" ca="1" si="309"/>
        <v>5.0297000000000001</v>
      </c>
      <c r="R778">
        <f t="shared" ca="1" si="310"/>
        <v>1.9762999999999999</v>
      </c>
      <c r="S778">
        <f t="shared" ca="1" si="311"/>
        <v>290.36</v>
      </c>
      <c r="T778">
        <f t="shared" ca="1" si="305"/>
        <v>17.54</v>
      </c>
      <c r="U778">
        <f t="shared" ca="1" si="312"/>
        <v>28.4</v>
      </c>
      <c r="V778">
        <f t="shared" ca="1" si="313"/>
        <v>0.83730000000000004</v>
      </c>
      <c r="W778">
        <f t="shared" ca="1" si="306"/>
        <v>0.51829999999999998</v>
      </c>
      <c r="X778">
        <f t="shared" ca="1" si="314"/>
        <v>0.8216</v>
      </c>
      <c r="Y778">
        <f t="shared" ca="1" si="315"/>
        <v>4.08</v>
      </c>
      <c r="Z778">
        <f t="shared" ca="1" si="316"/>
        <v>0.94030000000000002</v>
      </c>
      <c r="AA778">
        <f t="shared" ca="1" si="317"/>
        <v>179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1</v>
      </c>
      <c r="AI778">
        <v>0</v>
      </c>
      <c r="AJ778">
        <v>0</v>
      </c>
      <c r="AK778">
        <f t="shared" ca="1" si="318"/>
        <v>2.5773999999999999</v>
      </c>
      <c r="AL778">
        <f t="shared" ca="1" si="319"/>
        <v>4.1100000000000003</v>
      </c>
      <c r="AM778">
        <v>0</v>
      </c>
    </row>
    <row r="779" spans="1:39" x14ac:dyDescent="0.25">
      <c r="A779">
        <v>777</v>
      </c>
      <c r="B779">
        <v>1</v>
      </c>
      <c r="C779">
        <f t="shared" ca="1" si="307"/>
        <v>40</v>
      </c>
      <c r="D779">
        <v>1</v>
      </c>
      <c r="E779">
        <f t="shared" ca="1" si="308"/>
        <v>70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1</v>
      </c>
      <c r="P779">
        <v>1</v>
      </c>
      <c r="Q779">
        <f t="shared" ca="1" si="309"/>
        <v>4.7476000000000003</v>
      </c>
      <c r="R779">
        <f t="shared" ca="1" si="310"/>
        <v>1.6571</v>
      </c>
      <c r="S779">
        <f t="shared" ca="1" si="311"/>
        <v>249.08</v>
      </c>
      <c r="T779">
        <f t="shared" ca="1" si="305"/>
        <v>13.04</v>
      </c>
      <c r="U779">
        <f t="shared" ca="1" si="312"/>
        <v>30.58</v>
      </c>
      <c r="V779">
        <f t="shared" ca="1" si="313"/>
        <v>0.93920000000000003</v>
      </c>
      <c r="W779">
        <f t="shared" ca="1" si="306"/>
        <v>0.47910000000000003</v>
      </c>
      <c r="X779">
        <f t="shared" ca="1" si="314"/>
        <v>0.81059999999999999</v>
      </c>
      <c r="Y779">
        <f t="shared" ca="1" si="315"/>
        <v>4.18</v>
      </c>
      <c r="Z779">
        <f t="shared" ca="1" si="316"/>
        <v>0.87219999999999998</v>
      </c>
      <c r="AA779">
        <f t="shared" ca="1" si="317"/>
        <v>162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1</v>
      </c>
      <c r="AI779">
        <v>0</v>
      </c>
      <c r="AJ779">
        <v>0</v>
      </c>
      <c r="AK779">
        <f t="shared" ca="1" si="318"/>
        <v>2.7536</v>
      </c>
      <c r="AL779">
        <f t="shared" ca="1" si="319"/>
        <v>3.56</v>
      </c>
      <c r="AM779">
        <v>0</v>
      </c>
    </row>
    <row r="780" spans="1:39" x14ac:dyDescent="0.25">
      <c r="A780">
        <v>778</v>
      </c>
      <c r="B780">
        <v>1</v>
      </c>
      <c r="C780">
        <f t="shared" ca="1" si="307"/>
        <v>44</v>
      </c>
      <c r="D780">
        <v>1</v>
      </c>
      <c r="E780">
        <f t="shared" ca="1" si="308"/>
        <v>77</v>
      </c>
      <c r="F780">
        <v>1</v>
      </c>
      <c r="G780">
        <v>1</v>
      </c>
      <c r="H780">
        <v>1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1</v>
      </c>
      <c r="P780">
        <v>1</v>
      </c>
      <c r="Q780">
        <f t="shared" ca="1" si="309"/>
        <v>4.8910999999999998</v>
      </c>
      <c r="R780">
        <f t="shared" ca="1" si="310"/>
        <v>1.7351000000000001</v>
      </c>
      <c r="S780">
        <f t="shared" ca="1" si="311"/>
        <v>223.77</v>
      </c>
      <c r="T780">
        <f t="shared" ca="1" si="305"/>
        <v>15.9</v>
      </c>
      <c r="U780">
        <f t="shared" ca="1" si="312"/>
        <v>38.06</v>
      </c>
      <c r="V780">
        <f t="shared" ca="1" si="313"/>
        <v>0.91600000000000004</v>
      </c>
      <c r="W780">
        <f t="shared" ca="1" si="306"/>
        <v>0.54490000000000005</v>
      </c>
      <c r="X780">
        <f t="shared" ca="1" si="314"/>
        <v>0.74970000000000003</v>
      </c>
      <c r="Y780">
        <f t="shared" ca="1" si="315"/>
        <v>4.0999999999999996</v>
      </c>
      <c r="Z780">
        <f t="shared" ca="1" si="316"/>
        <v>0.87870000000000004</v>
      </c>
      <c r="AA780">
        <f t="shared" ca="1" si="317"/>
        <v>196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</v>
      </c>
      <c r="AI780">
        <v>0</v>
      </c>
      <c r="AJ780">
        <v>0</v>
      </c>
      <c r="AK780">
        <f t="shared" ca="1" si="318"/>
        <v>2.6200999999999999</v>
      </c>
      <c r="AL780">
        <f t="shared" ca="1" si="319"/>
        <v>4.28</v>
      </c>
      <c r="AM780">
        <v>0</v>
      </c>
    </row>
    <row r="781" spans="1:39" x14ac:dyDescent="0.25">
      <c r="A781">
        <v>779</v>
      </c>
      <c r="B781">
        <v>1</v>
      </c>
      <c r="C781">
        <f t="shared" ca="1" si="307"/>
        <v>44</v>
      </c>
      <c r="D781">
        <v>1</v>
      </c>
      <c r="E781">
        <f t="shared" ca="1" si="308"/>
        <v>67</v>
      </c>
      <c r="F781">
        <v>1</v>
      </c>
      <c r="G781">
        <v>1</v>
      </c>
      <c r="H781">
        <v>1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1</v>
      </c>
      <c r="P781">
        <v>1</v>
      </c>
      <c r="Q781">
        <f t="shared" ca="1" si="309"/>
        <v>5.2450999999999999</v>
      </c>
      <c r="R781">
        <f t="shared" ca="1" si="310"/>
        <v>1.6045</v>
      </c>
      <c r="S781">
        <f t="shared" ca="1" si="311"/>
        <v>290.20999999999998</v>
      </c>
      <c r="T781">
        <f t="shared" ca="1" si="305"/>
        <v>19.8</v>
      </c>
      <c r="U781">
        <f t="shared" ca="1" si="312"/>
        <v>26.58</v>
      </c>
      <c r="V781">
        <f t="shared" ca="1" si="313"/>
        <v>0.79179999999999995</v>
      </c>
      <c r="W781">
        <f t="shared" ca="1" si="306"/>
        <v>0.50749999999999995</v>
      </c>
      <c r="X781">
        <f t="shared" ca="1" si="314"/>
        <v>0.7661</v>
      </c>
      <c r="Y781">
        <f t="shared" ca="1" si="315"/>
        <v>3.72</v>
      </c>
      <c r="Z781">
        <f t="shared" ca="1" si="316"/>
        <v>0.77529999999999999</v>
      </c>
      <c r="AA781">
        <f t="shared" ca="1" si="317"/>
        <v>177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1</v>
      </c>
      <c r="AI781">
        <v>0</v>
      </c>
      <c r="AJ781">
        <v>0</v>
      </c>
      <c r="AK781">
        <f t="shared" ca="1" si="318"/>
        <v>2.7616999999999998</v>
      </c>
      <c r="AL781">
        <f t="shared" ca="1" si="319"/>
        <v>4.4400000000000004</v>
      </c>
      <c r="AM781">
        <v>0</v>
      </c>
    </row>
    <row r="782" spans="1:39" x14ac:dyDescent="0.25">
      <c r="A782">
        <v>780</v>
      </c>
      <c r="B782">
        <v>1</v>
      </c>
      <c r="C782">
        <f t="shared" ca="1" si="307"/>
        <v>41</v>
      </c>
      <c r="D782">
        <v>1</v>
      </c>
      <c r="E782">
        <f t="shared" ca="1" si="308"/>
        <v>66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1</v>
      </c>
      <c r="P782">
        <v>1</v>
      </c>
      <c r="Q782">
        <f t="shared" ca="1" si="309"/>
        <v>4.8059000000000003</v>
      </c>
      <c r="R782">
        <f t="shared" ca="1" si="310"/>
        <v>1.8271999999999999</v>
      </c>
      <c r="S782">
        <f t="shared" ca="1" si="311"/>
        <v>276.56</v>
      </c>
      <c r="T782">
        <f t="shared" ca="1" si="305"/>
        <v>17.3</v>
      </c>
      <c r="U782">
        <f t="shared" ca="1" si="312"/>
        <v>32.53</v>
      </c>
      <c r="V782">
        <f t="shared" ca="1" si="313"/>
        <v>0.90359999999999996</v>
      </c>
      <c r="W782">
        <f t="shared" ca="1" si="306"/>
        <v>0.49309999999999998</v>
      </c>
      <c r="X782">
        <f t="shared" ca="1" si="314"/>
        <v>0.68559999999999999</v>
      </c>
      <c r="Y782">
        <f t="shared" ca="1" si="315"/>
        <v>3.83</v>
      </c>
      <c r="Z782">
        <f t="shared" ca="1" si="316"/>
        <v>0.78369999999999995</v>
      </c>
      <c r="AA782">
        <f t="shared" ca="1" si="317"/>
        <v>174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1</v>
      </c>
      <c r="AI782">
        <v>0</v>
      </c>
      <c r="AJ782">
        <v>0</v>
      </c>
      <c r="AK782">
        <f t="shared" ca="1" si="318"/>
        <v>2.6044</v>
      </c>
      <c r="AL782">
        <f t="shared" ca="1" si="319"/>
        <v>3.18</v>
      </c>
      <c r="AM782">
        <v>0</v>
      </c>
    </row>
    <row r="783" spans="1:39" x14ac:dyDescent="0.25">
      <c r="A783">
        <v>781</v>
      </c>
      <c r="B783">
        <v>1</v>
      </c>
      <c r="C783">
        <f t="shared" ca="1" si="307"/>
        <v>31</v>
      </c>
      <c r="D783">
        <v>1</v>
      </c>
      <c r="E783">
        <f t="shared" ca="1" si="308"/>
        <v>78</v>
      </c>
      <c r="F783">
        <v>1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1</v>
      </c>
      <c r="P783">
        <v>1</v>
      </c>
      <c r="Q783">
        <f t="shared" ca="1" si="309"/>
        <v>5.2377000000000002</v>
      </c>
      <c r="R783">
        <f t="shared" ca="1" si="310"/>
        <v>1.9339</v>
      </c>
      <c r="S783">
        <f t="shared" ca="1" si="311"/>
        <v>243.76</v>
      </c>
      <c r="T783">
        <f t="shared" ca="1" si="305"/>
        <v>12.6</v>
      </c>
      <c r="U783">
        <f t="shared" ca="1" si="312"/>
        <v>27.11</v>
      </c>
      <c r="V783">
        <f t="shared" ca="1" si="313"/>
        <v>0.92120000000000002</v>
      </c>
      <c r="W783">
        <f t="shared" ca="1" si="306"/>
        <v>0.54500000000000004</v>
      </c>
      <c r="X783">
        <f t="shared" ca="1" si="314"/>
        <v>0.77090000000000003</v>
      </c>
      <c r="Y783">
        <f t="shared" ca="1" si="315"/>
        <v>3.96</v>
      </c>
      <c r="Z783">
        <f t="shared" ca="1" si="316"/>
        <v>0.79269999999999996</v>
      </c>
      <c r="AA783">
        <f t="shared" ca="1" si="317"/>
        <v>182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f t="shared" ca="1" si="318"/>
        <v>2.5813999999999999</v>
      </c>
      <c r="AL783">
        <f t="shared" ca="1" si="319"/>
        <v>4.53</v>
      </c>
      <c r="AM783">
        <v>0</v>
      </c>
    </row>
    <row r="784" spans="1:39" x14ac:dyDescent="0.25">
      <c r="A784">
        <v>782</v>
      </c>
      <c r="B784">
        <v>1</v>
      </c>
      <c r="C784">
        <f t="shared" ca="1" si="307"/>
        <v>35</v>
      </c>
      <c r="D784">
        <v>1</v>
      </c>
      <c r="E784">
        <f t="shared" ca="1" si="308"/>
        <v>68</v>
      </c>
      <c r="F784">
        <v>1</v>
      </c>
      <c r="G784">
        <v>1</v>
      </c>
      <c r="H784">
        <v>1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1</v>
      </c>
      <c r="P784">
        <v>1</v>
      </c>
      <c r="Q784">
        <f t="shared" ca="1" si="309"/>
        <v>5.6245000000000003</v>
      </c>
      <c r="R784">
        <f t="shared" ca="1" si="310"/>
        <v>1.9984</v>
      </c>
      <c r="S784">
        <f t="shared" ca="1" si="311"/>
        <v>265.77999999999997</v>
      </c>
      <c r="T784">
        <f t="shared" ca="1" si="305"/>
        <v>19.97</v>
      </c>
      <c r="U784">
        <f t="shared" ca="1" si="312"/>
        <v>36.06</v>
      </c>
      <c r="V784">
        <f t="shared" ca="1" si="313"/>
        <v>0.84919999999999995</v>
      </c>
      <c r="W784">
        <f t="shared" ca="1" si="306"/>
        <v>0.53859999999999997</v>
      </c>
      <c r="X784">
        <f t="shared" ca="1" si="314"/>
        <v>0.76290000000000002</v>
      </c>
      <c r="Y784">
        <f t="shared" ca="1" si="315"/>
        <v>3.83</v>
      </c>
      <c r="Z784">
        <f t="shared" ca="1" si="316"/>
        <v>0.89780000000000004</v>
      </c>
      <c r="AA784">
        <f t="shared" ca="1" si="317"/>
        <v>151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1</v>
      </c>
      <c r="AI784">
        <v>0</v>
      </c>
      <c r="AJ784">
        <v>0</v>
      </c>
      <c r="AK784">
        <f t="shared" ca="1" si="318"/>
        <v>2.8797999999999999</v>
      </c>
      <c r="AL784">
        <f t="shared" ca="1" si="319"/>
        <v>4.28</v>
      </c>
      <c r="AM784">
        <v>0</v>
      </c>
    </row>
    <row r="785" spans="1:39" x14ac:dyDescent="0.25">
      <c r="A785">
        <v>783</v>
      </c>
      <c r="B785">
        <v>1</v>
      </c>
      <c r="C785">
        <f t="shared" ca="1" si="307"/>
        <v>43</v>
      </c>
      <c r="D785">
        <v>1</v>
      </c>
      <c r="E785">
        <f t="shared" ca="1" si="308"/>
        <v>66</v>
      </c>
      <c r="F785">
        <v>1</v>
      </c>
      <c r="G785">
        <v>1</v>
      </c>
      <c r="H785">
        <v>1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1</v>
      </c>
      <c r="P785">
        <v>1</v>
      </c>
      <c r="Q785">
        <f t="shared" ca="1" si="309"/>
        <v>4.9875999999999996</v>
      </c>
      <c r="R785">
        <f t="shared" ca="1" si="310"/>
        <v>1.6226</v>
      </c>
      <c r="S785">
        <f t="shared" ca="1" si="311"/>
        <v>234.46</v>
      </c>
      <c r="T785">
        <f t="shared" ca="1" si="305"/>
        <v>13.8</v>
      </c>
      <c r="U785">
        <f t="shared" ca="1" si="312"/>
        <v>36.92</v>
      </c>
      <c r="V785">
        <f t="shared" ca="1" si="313"/>
        <v>0.78339999999999999</v>
      </c>
      <c r="W785">
        <f t="shared" ca="1" si="306"/>
        <v>0.53690000000000004</v>
      </c>
      <c r="X785">
        <f t="shared" ca="1" si="314"/>
        <v>0.82989999999999997</v>
      </c>
      <c r="Y785">
        <f t="shared" ca="1" si="315"/>
        <v>3.72</v>
      </c>
      <c r="Z785">
        <f t="shared" ca="1" si="316"/>
        <v>0.84830000000000005</v>
      </c>
      <c r="AA785">
        <f t="shared" ca="1" si="317"/>
        <v>165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1</v>
      </c>
      <c r="AI785">
        <v>0</v>
      </c>
      <c r="AJ785">
        <v>0</v>
      </c>
      <c r="AK785">
        <f t="shared" ca="1" si="318"/>
        <v>2.9062000000000001</v>
      </c>
      <c r="AL785">
        <f t="shared" ca="1" si="319"/>
        <v>4.4000000000000004</v>
      </c>
      <c r="AM785">
        <v>0</v>
      </c>
    </row>
    <row r="786" spans="1:39" x14ac:dyDescent="0.25">
      <c r="A786">
        <v>784</v>
      </c>
      <c r="B786">
        <v>1</v>
      </c>
      <c r="C786">
        <f t="shared" ca="1" si="307"/>
        <v>41</v>
      </c>
      <c r="D786">
        <v>1</v>
      </c>
      <c r="E786">
        <f t="shared" ca="1" si="308"/>
        <v>66</v>
      </c>
      <c r="F786">
        <v>1</v>
      </c>
      <c r="G786">
        <v>1</v>
      </c>
      <c r="H786">
        <v>1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1</v>
      </c>
      <c r="P786">
        <v>1</v>
      </c>
      <c r="Q786">
        <f t="shared" ca="1" si="309"/>
        <v>5.8005000000000004</v>
      </c>
      <c r="R786">
        <f t="shared" ca="1" si="310"/>
        <v>1.6112</v>
      </c>
      <c r="S786">
        <f t="shared" ca="1" si="311"/>
        <v>269.47000000000003</v>
      </c>
      <c r="T786">
        <f t="shared" ca="1" si="305"/>
        <v>18.22</v>
      </c>
      <c r="U786">
        <f t="shared" ca="1" si="312"/>
        <v>30.66</v>
      </c>
      <c r="V786">
        <f t="shared" ca="1" si="313"/>
        <v>0.93540000000000001</v>
      </c>
      <c r="W786">
        <f t="shared" ca="1" si="306"/>
        <v>0.4904</v>
      </c>
      <c r="X786">
        <f t="shared" ca="1" si="314"/>
        <v>0.70860000000000001</v>
      </c>
      <c r="Y786">
        <f t="shared" ca="1" si="315"/>
        <v>3.67</v>
      </c>
      <c r="Z786">
        <f t="shared" ca="1" si="316"/>
        <v>0.85940000000000005</v>
      </c>
      <c r="AA786">
        <f t="shared" ca="1" si="317"/>
        <v>195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1</v>
      </c>
      <c r="AI786">
        <v>0</v>
      </c>
      <c r="AJ786">
        <v>0</v>
      </c>
      <c r="AK786">
        <f t="shared" ca="1" si="318"/>
        <v>2.8155000000000001</v>
      </c>
      <c r="AL786">
        <f t="shared" ca="1" si="319"/>
        <v>3.14</v>
      </c>
      <c r="AM786">
        <v>0</v>
      </c>
    </row>
    <row r="787" spans="1:39" x14ac:dyDescent="0.25">
      <c r="A787">
        <v>785</v>
      </c>
      <c r="B787">
        <v>1</v>
      </c>
      <c r="C787">
        <f t="shared" ca="1" si="307"/>
        <v>41</v>
      </c>
      <c r="D787">
        <v>1</v>
      </c>
      <c r="E787">
        <f t="shared" ca="1" si="308"/>
        <v>63</v>
      </c>
      <c r="F787">
        <v>1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1</v>
      </c>
      <c r="P787">
        <v>1</v>
      </c>
      <c r="Q787">
        <f t="shared" ca="1" si="309"/>
        <v>5.8536000000000001</v>
      </c>
      <c r="R787">
        <f t="shared" ca="1" si="310"/>
        <v>1.7654000000000001</v>
      </c>
      <c r="S787">
        <f t="shared" ca="1" si="311"/>
        <v>233.52</v>
      </c>
      <c r="T787">
        <f t="shared" ca="1" si="305"/>
        <v>14.65</v>
      </c>
      <c r="U787">
        <f t="shared" ca="1" si="312"/>
        <v>37.99</v>
      </c>
      <c r="V787">
        <f t="shared" ca="1" si="313"/>
        <v>0.81389999999999996</v>
      </c>
      <c r="W787">
        <f t="shared" ca="1" si="306"/>
        <v>0.52210000000000001</v>
      </c>
      <c r="X787">
        <f t="shared" ca="1" si="314"/>
        <v>0.81189999999999996</v>
      </c>
      <c r="Y787">
        <f t="shared" ca="1" si="315"/>
        <v>4.16</v>
      </c>
      <c r="Z787">
        <f t="shared" ca="1" si="316"/>
        <v>0.89500000000000002</v>
      </c>
      <c r="AA787">
        <f t="shared" ca="1" si="317"/>
        <v>195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1</v>
      </c>
      <c r="AI787">
        <v>0</v>
      </c>
      <c r="AJ787">
        <v>0</v>
      </c>
      <c r="AK787">
        <f t="shared" ca="1" si="318"/>
        <v>2.6800999999999999</v>
      </c>
      <c r="AL787">
        <f t="shared" ca="1" si="319"/>
        <v>4.2699999999999996</v>
      </c>
      <c r="AM787">
        <v>0</v>
      </c>
    </row>
    <row r="788" spans="1:39" x14ac:dyDescent="0.25">
      <c r="A788">
        <v>786</v>
      </c>
      <c r="B788">
        <v>1</v>
      </c>
      <c r="C788">
        <f t="shared" ca="1" si="307"/>
        <v>54</v>
      </c>
      <c r="D788">
        <v>1</v>
      </c>
      <c r="E788">
        <f t="shared" ca="1" si="308"/>
        <v>73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1</v>
      </c>
      <c r="P788">
        <v>1</v>
      </c>
      <c r="Q788">
        <f t="shared" ca="1" si="309"/>
        <v>5.8762999999999996</v>
      </c>
      <c r="R788">
        <f t="shared" ca="1" si="310"/>
        <v>1.9194</v>
      </c>
      <c r="S788">
        <f t="shared" ca="1" si="311"/>
        <v>290.12</v>
      </c>
      <c r="T788">
        <f t="shared" ca="1" si="305"/>
        <v>16.7</v>
      </c>
      <c r="U788">
        <f t="shared" ca="1" si="312"/>
        <v>36.369999999999997</v>
      </c>
      <c r="V788">
        <f t="shared" ca="1" si="313"/>
        <v>0.92079999999999995</v>
      </c>
      <c r="W788">
        <f t="shared" ca="1" si="306"/>
        <v>0.52629999999999999</v>
      </c>
      <c r="X788">
        <f t="shared" ca="1" si="314"/>
        <v>0.69599999999999995</v>
      </c>
      <c r="Y788">
        <f t="shared" ca="1" si="315"/>
        <v>4.04</v>
      </c>
      <c r="Z788">
        <f t="shared" ca="1" si="316"/>
        <v>0.81730000000000003</v>
      </c>
      <c r="AA788">
        <f t="shared" ca="1" si="317"/>
        <v>198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1</v>
      </c>
      <c r="AI788">
        <v>0</v>
      </c>
      <c r="AJ788">
        <v>0</v>
      </c>
      <c r="AK788">
        <f t="shared" ca="1" si="318"/>
        <v>2.6696</v>
      </c>
      <c r="AL788">
        <f t="shared" ca="1" si="319"/>
        <v>4.03</v>
      </c>
      <c r="AM788">
        <v>0</v>
      </c>
    </row>
    <row r="789" spans="1:39" x14ac:dyDescent="0.25">
      <c r="A789">
        <v>787</v>
      </c>
      <c r="B789">
        <v>1</v>
      </c>
      <c r="C789">
        <f t="shared" ca="1" si="307"/>
        <v>34</v>
      </c>
      <c r="D789">
        <v>1</v>
      </c>
      <c r="E789">
        <f t="shared" ca="1" si="308"/>
        <v>70</v>
      </c>
      <c r="F789">
        <v>1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1</v>
      </c>
      <c r="P789">
        <v>1</v>
      </c>
      <c r="Q789">
        <f t="shared" ca="1" si="309"/>
        <v>5.4630999999999998</v>
      </c>
      <c r="R789">
        <f t="shared" ca="1" si="310"/>
        <v>1.9898</v>
      </c>
      <c r="S789">
        <f t="shared" ca="1" si="311"/>
        <v>264.89999999999998</v>
      </c>
      <c r="T789">
        <f t="shared" ca="1" si="305"/>
        <v>17.02</v>
      </c>
      <c r="U789">
        <f t="shared" ca="1" si="312"/>
        <v>25.54</v>
      </c>
      <c r="V789">
        <f t="shared" ca="1" si="313"/>
        <v>0.87590000000000001</v>
      </c>
      <c r="W789">
        <f t="shared" ca="1" si="306"/>
        <v>0.47799999999999998</v>
      </c>
      <c r="X789">
        <f t="shared" ca="1" si="314"/>
        <v>0.75209999999999999</v>
      </c>
      <c r="Y789">
        <f t="shared" ca="1" si="315"/>
        <v>4.22</v>
      </c>
      <c r="Z789">
        <f t="shared" ca="1" si="316"/>
        <v>0.94779999999999998</v>
      </c>
      <c r="AA789">
        <f t="shared" ca="1" si="317"/>
        <v>193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f t="shared" ca="1" si="318"/>
        <v>2.5962999999999998</v>
      </c>
      <c r="AL789">
        <f t="shared" ca="1" si="319"/>
        <v>3.23</v>
      </c>
      <c r="AM789">
        <v>0</v>
      </c>
    </row>
    <row r="790" spans="1:39" x14ac:dyDescent="0.25">
      <c r="A790">
        <v>788</v>
      </c>
      <c r="B790">
        <v>1</v>
      </c>
      <c r="C790">
        <f t="shared" ca="1" si="307"/>
        <v>31</v>
      </c>
      <c r="D790">
        <v>1</v>
      </c>
      <c r="E790">
        <f t="shared" ca="1" si="308"/>
        <v>79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1</v>
      </c>
      <c r="P790">
        <v>1</v>
      </c>
      <c r="Q790">
        <f t="shared" ca="1" si="309"/>
        <v>5.4699</v>
      </c>
      <c r="R790">
        <f t="shared" ca="1" si="310"/>
        <v>1.6467000000000001</v>
      </c>
      <c r="S790">
        <f t="shared" ca="1" si="311"/>
        <v>293.52999999999997</v>
      </c>
      <c r="T790">
        <f t="shared" ca="1" si="305"/>
        <v>16.670000000000002</v>
      </c>
      <c r="U790">
        <f t="shared" ca="1" si="312"/>
        <v>32.17</v>
      </c>
      <c r="V790">
        <f t="shared" ca="1" si="313"/>
        <v>0.86680000000000001</v>
      </c>
      <c r="W790">
        <f t="shared" ca="1" si="306"/>
        <v>0.52190000000000003</v>
      </c>
      <c r="X790">
        <f t="shared" ca="1" si="314"/>
        <v>0.75209999999999999</v>
      </c>
      <c r="Y790">
        <f t="shared" ca="1" si="315"/>
        <v>4.03</v>
      </c>
      <c r="Z790">
        <f t="shared" ca="1" si="316"/>
        <v>0.77610000000000001</v>
      </c>
      <c r="AA790">
        <f t="shared" ca="1" si="317"/>
        <v>190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f t="shared" ca="1" si="318"/>
        <v>2.5813999999999999</v>
      </c>
      <c r="AL790">
        <f t="shared" ca="1" si="319"/>
        <v>4.53</v>
      </c>
      <c r="AM790">
        <v>0</v>
      </c>
    </row>
    <row r="791" spans="1:39" x14ac:dyDescent="0.25">
      <c r="A791">
        <v>789</v>
      </c>
      <c r="B791">
        <v>1</v>
      </c>
      <c r="C791">
        <f t="shared" ca="1" si="307"/>
        <v>48</v>
      </c>
      <c r="D791">
        <v>1</v>
      </c>
      <c r="E791">
        <f t="shared" ca="1" si="308"/>
        <v>65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1</v>
      </c>
      <c r="P791">
        <v>1</v>
      </c>
      <c r="Q791">
        <f t="shared" ca="1" si="309"/>
        <v>4.9703999999999997</v>
      </c>
      <c r="R791">
        <f t="shared" ca="1" si="310"/>
        <v>1.5974999999999999</v>
      </c>
      <c r="S791">
        <f t="shared" ca="1" si="311"/>
        <v>252.89</v>
      </c>
      <c r="T791">
        <f t="shared" ca="1" si="305"/>
        <v>16.309999999999999</v>
      </c>
      <c r="U791">
        <f t="shared" ca="1" si="312"/>
        <v>30.98</v>
      </c>
      <c r="V791">
        <f t="shared" ca="1" si="313"/>
        <v>0.94579999999999997</v>
      </c>
      <c r="W791">
        <f t="shared" ca="1" si="306"/>
        <v>0.53869999999999996</v>
      </c>
      <c r="X791">
        <f t="shared" ca="1" si="314"/>
        <v>0.80059999999999998</v>
      </c>
      <c r="Y791">
        <f t="shared" ca="1" si="315"/>
        <v>4.2</v>
      </c>
      <c r="Z791">
        <f t="shared" ca="1" si="316"/>
        <v>0.93359999999999999</v>
      </c>
      <c r="AA791">
        <f t="shared" ca="1" si="317"/>
        <v>168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0</v>
      </c>
      <c r="AJ791">
        <v>0</v>
      </c>
      <c r="AK791">
        <f t="shared" ca="1" si="318"/>
        <v>2.9024000000000001</v>
      </c>
      <c r="AL791">
        <f t="shared" ca="1" si="319"/>
        <v>3.9</v>
      </c>
      <c r="AM791">
        <v>0</v>
      </c>
    </row>
    <row r="792" spans="1:39" x14ac:dyDescent="0.25">
      <c r="A792">
        <v>790</v>
      </c>
      <c r="B792">
        <v>1</v>
      </c>
      <c r="C792">
        <f t="shared" ca="1" si="307"/>
        <v>43</v>
      </c>
      <c r="D792">
        <v>1</v>
      </c>
      <c r="E792">
        <f t="shared" ca="1" si="308"/>
        <v>75</v>
      </c>
      <c r="F792">
        <v>1</v>
      </c>
      <c r="G792">
        <v>1</v>
      </c>
      <c r="H792">
        <v>1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1</v>
      </c>
      <c r="P792">
        <v>1</v>
      </c>
      <c r="Q792">
        <f t="shared" ca="1" si="309"/>
        <v>5.2514000000000003</v>
      </c>
      <c r="R792">
        <f t="shared" ca="1" si="310"/>
        <v>1.5034000000000001</v>
      </c>
      <c r="S792">
        <f t="shared" ca="1" si="311"/>
        <v>265.52999999999997</v>
      </c>
      <c r="T792">
        <f t="shared" ca="1" si="305"/>
        <v>14.23</v>
      </c>
      <c r="U792">
        <f t="shared" ca="1" si="312"/>
        <v>29.04</v>
      </c>
      <c r="V792">
        <f t="shared" ca="1" si="313"/>
        <v>0.89900000000000002</v>
      </c>
      <c r="W792">
        <f t="shared" ca="1" si="306"/>
        <v>0.51200000000000001</v>
      </c>
      <c r="X792">
        <f t="shared" ca="1" si="314"/>
        <v>0.68669999999999998</v>
      </c>
      <c r="Y792">
        <f t="shared" ca="1" si="315"/>
        <v>4.1900000000000004</v>
      </c>
      <c r="Z792">
        <f t="shared" ca="1" si="316"/>
        <v>0.90129999999999999</v>
      </c>
      <c r="AA792">
        <f t="shared" ca="1" si="317"/>
        <v>192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1</v>
      </c>
      <c r="AI792">
        <v>0</v>
      </c>
      <c r="AJ792">
        <v>0</v>
      </c>
      <c r="AK792">
        <f t="shared" ca="1" si="318"/>
        <v>2.8448000000000002</v>
      </c>
      <c r="AL792">
        <f t="shared" ca="1" si="319"/>
        <v>4.24</v>
      </c>
      <c r="AM792">
        <v>0</v>
      </c>
    </row>
    <row r="793" spans="1:39" x14ac:dyDescent="0.25">
      <c r="A793">
        <v>791</v>
      </c>
      <c r="B793">
        <v>1</v>
      </c>
      <c r="C793">
        <f t="shared" ca="1" si="307"/>
        <v>53</v>
      </c>
      <c r="D793">
        <v>1</v>
      </c>
      <c r="E793">
        <f t="shared" ca="1" si="308"/>
        <v>61</v>
      </c>
      <c r="F793">
        <v>1</v>
      </c>
      <c r="G793">
        <v>1</v>
      </c>
      <c r="H793">
        <v>1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1</v>
      </c>
      <c r="P793">
        <v>1</v>
      </c>
      <c r="Q793">
        <f t="shared" ca="1" si="309"/>
        <v>4.6193999999999997</v>
      </c>
      <c r="R793">
        <f t="shared" ca="1" si="310"/>
        <v>1.9992000000000001</v>
      </c>
      <c r="S793">
        <f t="shared" ca="1" si="311"/>
        <v>228.38</v>
      </c>
      <c r="T793">
        <f t="shared" ca="1" si="305"/>
        <v>12.99</v>
      </c>
      <c r="U793">
        <f t="shared" ca="1" si="312"/>
        <v>36.39</v>
      </c>
      <c r="V793">
        <f t="shared" ca="1" si="313"/>
        <v>0.92200000000000004</v>
      </c>
      <c r="W793">
        <f t="shared" ca="1" si="306"/>
        <v>0.54530000000000001</v>
      </c>
      <c r="X793">
        <f t="shared" ca="1" si="314"/>
        <v>0.84750000000000003</v>
      </c>
      <c r="Y793">
        <f t="shared" ca="1" si="315"/>
        <v>4.04</v>
      </c>
      <c r="Z793">
        <f t="shared" ca="1" si="316"/>
        <v>0.90710000000000002</v>
      </c>
      <c r="AA793">
        <f t="shared" ca="1" si="317"/>
        <v>182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1</v>
      </c>
      <c r="AI793">
        <v>0</v>
      </c>
      <c r="AJ793">
        <v>0</v>
      </c>
      <c r="AK793">
        <f t="shared" ca="1" si="318"/>
        <v>2.5836000000000001</v>
      </c>
      <c r="AL793">
        <f t="shared" ca="1" si="319"/>
        <v>4.24</v>
      </c>
      <c r="AM793">
        <v>0</v>
      </c>
    </row>
    <row r="794" spans="1:39" x14ac:dyDescent="0.25">
      <c r="A794">
        <v>792</v>
      </c>
      <c r="B794">
        <v>1</v>
      </c>
      <c r="C794">
        <f t="shared" ca="1" si="307"/>
        <v>46</v>
      </c>
      <c r="D794">
        <v>1</v>
      </c>
      <c r="E794">
        <f t="shared" ca="1" si="308"/>
        <v>64</v>
      </c>
      <c r="F794">
        <v>1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1</v>
      </c>
      <c r="P794">
        <v>1</v>
      </c>
      <c r="Q794">
        <f t="shared" ca="1" si="309"/>
        <v>5.8212999999999999</v>
      </c>
      <c r="R794">
        <f t="shared" ca="1" si="310"/>
        <v>1.9286000000000001</v>
      </c>
      <c r="S794">
        <f t="shared" ca="1" si="311"/>
        <v>285.7</v>
      </c>
      <c r="T794">
        <f t="shared" ca="1" si="305"/>
        <v>19.489999999999998</v>
      </c>
      <c r="U794">
        <f t="shared" ca="1" si="312"/>
        <v>31.91</v>
      </c>
      <c r="V794">
        <f t="shared" ca="1" si="313"/>
        <v>0.94510000000000005</v>
      </c>
      <c r="W794">
        <f t="shared" ca="1" si="306"/>
        <v>0.54659999999999997</v>
      </c>
      <c r="X794">
        <f t="shared" ca="1" si="314"/>
        <v>0.77700000000000002</v>
      </c>
      <c r="Y794">
        <f t="shared" ca="1" si="315"/>
        <v>4.1500000000000004</v>
      </c>
      <c r="Z794">
        <f t="shared" ca="1" si="316"/>
        <v>0.78359999999999996</v>
      </c>
      <c r="AA794">
        <f t="shared" ca="1" si="317"/>
        <v>179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1</v>
      </c>
      <c r="AI794">
        <v>0</v>
      </c>
      <c r="AJ794">
        <v>0</v>
      </c>
      <c r="AK794">
        <f t="shared" ca="1" si="318"/>
        <v>2.6513</v>
      </c>
      <c r="AL794">
        <f t="shared" ca="1" si="319"/>
        <v>3.35</v>
      </c>
      <c r="AM794">
        <v>0</v>
      </c>
    </row>
    <row r="795" spans="1:39" x14ac:dyDescent="0.25">
      <c r="A795">
        <v>793</v>
      </c>
      <c r="B795">
        <v>1</v>
      </c>
      <c r="C795">
        <f t="shared" ca="1" si="307"/>
        <v>53</v>
      </c>
      <c r="D795">
        <v>1</v>
      </c>
      <c r="E795">
        <f t="shared" ca="1" si="308"/>
        <v>66</v>
      </c>
      <c r="F795">
        <v>1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1</v>
      </c>
      <c r="P795">
        <v>1</v>
      </c>
      <c r="Q795">
        <f t="shared" ca="1" si="309"/>
        <v>5.8522999999999996</v>
      </c>
      <c r="R795">
        <f t="shared" ca="1" si="310"/>
        <v>1.6493</v>
      </c>
      <c r="S795">
        <f t="shared" ca="1" si="311"/>
        <v>289.98</v>
      </c>
      <c r="T795">
        <f t="shared" ca="1" si="305"/>
        <v>14.92</v>
      </c>
      <c r="U795">
        <f t="shared" ca="1" si="312"/>
        <v>39.14</v>
      </c>
      <c r="V795">
        <f t="shared" ca="1" si="313"/>
        <v>0.83979999999999999</v>
      </c>
      <c r="W795">
        <f t="shared" ca="1" si="306"/>
        <v>0.54969999999999997</v>
      </c>
      <c r="X795">
        <f t="shared" ca="1" si="314"/>
        <v>0.84560000000000002</v>
      </c>
      <c r="Y795">
        <f t="shared" ca="1" si="315"/>
        <v>3.62</v>
      </c>
      <c r="Z795">
        <f t="shared" ca="1" si="316"/>
        <v>0.9274</v>
      </c>
      <c r="AA795">
        <f t="shared" ca="1" si="317"/>
        <v>181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1</v>
      </c>
      <c r="AI795">
        <v>0</v>
      </c>
      <c r="AJ795">
        <v>0</v>
      </c>
      <c r="AK795">
        <f t="shared" ca="1" si="318"/>
        <v>2.7728000000000002</v>
      </c>
      <c r="AL795">
        <f t="shared" ca="1" si="319"/>
        <v>4.3899999999999997</v>
      </c>
      <c r="AM795">
        <v>0</v>
      </c>
    </row>
    <row r="796" spans="1:39" x14ac:dyDescent="0.25">
      <c r="A796">
        <v>794</v>
      </c>
      <c r="B796">
        <v>1</v>
      </c>
      <c r="C796">
        <f t="shared" ca="1" si="307"/>
        <v>42</v>
      </c>
      <c r="D796">
        <v>1</v>
      </c>
      <c r="E796">
        <f t="shared" ca="1" si="308"/>
        <v>62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1</v>
      </c>
      <c r="P796">
        <v>1</v>
      </c>
      <c r="Q796">
        <f t="shared" ca="1" si="309"/>
        <v>5.3817000000000004</v>
      </c>
      <c r="R796">
        <f t="shared" ca="1" si="310"/>
        <v>1.6789000000000001</v>
      </c>
      <c r="S796">
        <f t="shared" ca="1" si="311"/>
        <v>270.5</v>
      </c>
      <c r="T796">
        <f t="shared" ca="1" si="305"/>
        <v>16.36</v>
      </c>
      <c r="U796">
        <f t="shared" ca="1" si="312"/>
        <v>33.840000000000003</v>
      </c>
      <c r="V796">
        <f t="shared" ca="1" si="313"/>
        <v>0.83299999999999996</v>
      </c>
      <c r="W796">
        <f t="shared" ca="1" si="306"/>
        <v>0.48959999999999998</v>
      </c>
      <c r="X796">
        <f t="shared" ca="1" si="314"/>
        <v>0.70720000000000005</v>
      </c>
      <c r="Y796">
        <f t="shared" ca="1" si="315"/>
        <v>3.56</v>
      </c>
      <c r="Z796">
        <f t="shared" ca="1" si="316"/>
        <v>0.87609999999999999</v>
      </c>
      <c r="AA796">
        <f t="shared" ca="1" si="317"/>
        <v>179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0</v>
      </c>
      <c r="AK796">
        <f t="shared" ca="1" si="318"/>
        <v>2.6097000000000001</v>
      </c>
      <c r="AL796">
        <f t="shared" ca="1" si="319"/>
        <v>3.83</v>
      </c>
      <c r="AM796">
        <v>0</v>
      </c>
    </row>
    <row r="797" spans="1:39" x14ac:dyDescent="0.25">
      <c r="A797">
        <v>795</v>
      </c>
      <c r="B797">
        <v>1</v>
      </c>
      <c r="C797">
        <f t="shared" ca="1" si="307"/>
        <v>42</v>
      </c>
      <c r="D797">
        <v>1</v>
      </c>
      <c r="E797">
        <f t="shared" ca="1" si="308"/>
        <v>71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  <c r="P797">
        <v>1</v>
      </c>
      <c r="Q797">
        <f t="shared" ca="1" si="309"/>
        <v>4.7229000000000001</v>
      </c>
      <c r="R797">
        <f t="shared" ca="1" si="310"/>
        <v>1.7558</v>
      </c>
      <c r="S797">
        <f t="shared" ca="1" si="311"/>
        <v>237.36</v>
      </c>
      <c r="T797">
        <f t="shared" ca="1" si="305"/>
        <v>10.96</v>
      </c>
      <c r="U797">
        <f t="shared" ca="1" si="312"/>
        <v>30.09</v>
      </c>
      <c r="V797">
        <f t="shared" ca="1" si="313"/>
        <v>0.88060000000000005</v>
      </c>
      <c r="W797">
        <f t="shared" ca="1" si="306"/>
        <v>0.52300000000000002</v>
      </c>
      <c r="X797">
        <f t="shared" ca="1" si="314"/>
        <v>0.82210000000000005</v>
      </c>
      <c r="Y797">
        <f t="shared" ca="1" si="315"/>
        <v>3.61</v>
      </c>
      <c r="Z797">
        <f t="shared" ca="1" si="316"/>
        <v>0.87390000000000001</v>
      </c>
      <c r="AA797">
        <f t="shared" ca="1" si="317"/>
        <v>185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f t="shared" ca="1" si="318"/>
        <v>2.6960000000000002</v>
      </c>
      <c r="AL797">
        <f t="shared" ca="1" si="319"/>
        <v>4.21</v>
      </c>
      <c r="AM797">
        <v>0</v>
      </c>
    </row>
    <row r="798" spans="1:39" x14ac:dyDescent="0.25">
      <c r="A798">
        <v>796</v>
      </c>
      <c r="B798">
        <v>1</v>
      </c>
      <c r="C798">
        <f t="shared" ca="1" si="307"/>
        <v>37</v>
      </c>
      <c r="D798">
        <v>1</v>
      </c>
      <c r="E798">
        <f t="shared" ca="1" si="308"/>
        <v>63</v>
      </c>
      <c r="F798">
        <v>1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1</v>
      </c>
      <c r="P798">
        <v>1</v>
      </c>
      <c r="Q798">
        <f t="shared" ca="1" si="309"/>
        <v>5.5227000000000004</v>
      </c>
      <c r="R798">
        <f t="shared" ca="1" si="310"/>
        <v>1.8334999999999999</v>
      </c>
      <c r="S798">
        <f t="shared" ca="1" si="311"/>
        <v>234.24</v>
      </c>
      <c r="T798">
        <f t="shared" ca="1" si="305"/>
        <v>17.059999999999999</v>
      </c>
      <c r="U798">
        <f t="shared" ca="1" si="312"/>
        <v>31.54</v>
      </c>
      <c r="V798">
        <f t="shared" ca="1" si="313"/>
        <v>0.89429999999999998</v>
      </c>
      <c r="W798">
        <f t="shared" ca="1" si="306"/>
        <v>0.502</v>
      </c>
      <c r="X798">
        <f t="shared" ca="1" si="314"/>
        <v>0.71260000000000001</v>
      </c>
      <c r="Y798">
        <f t="shared" ca="1" si="315"/>
        <v>3.85</v>
      </c>
      <c r="Z798">
        <f t="shared" ca="1" si="316"/>
        <v>0.86770000000000003</v>
      </c>
      <c r="AA798">
        <f t="shared" ca="1" si="317"/>
        <v>168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1</v>
      </c>
      <c r="AI798">
        <v>0</v>
      </c>
      <c r="AJ798">
        <v>0</v>
      </c>
      <c r="AK798">
        <f t="shared" ca="1" si="318"/>
        <v>2.7029000000000001</v>
      </c>
      <c r="AL798">
        <f t="shared" ca="1" si="319"/>
        <v>3.79</v>
      </c>
      <c r="AM798">
        <v>0</v>
      </c>
    </row>
    <row r="799" spans="1:39" x14ac:dyDescent="0.25">
      <c r="A799">
        <v>797</v>
      </c>
      <c r="B799">
        <v>1</v>
      </c>
      <c r="C799">
        <f t="shared" ca="1" si="307"/>
        <v>55</v>
      </c>
      <c r="D799">
        <v>1</v>
      </c>
      <c r="E799">
        <f t="shared" ca="1" si="308"/>
        <v>70</v>
      </c>
      <c r="F799">
        <v>1</v>
      </c>
      <c r="G799">
        <v>1</v>
      </c>
      <c r="H799">
        <v>1</v>
      </c>
      <c r="I799">
        <v>0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1</v>
      </c>
      <c r="P799">
        <v>1</v>
      </c>
      <c r="Q799">
        <f t="shared" ca="1" si="309"/>
        <v>5.5126999999999997</v>
      </c>
      <c r="R799">
        <f t="shared" ca="1" si="310"/>
        <v>1.9158999999999999</v>
      </c>
      <c r="S799">
        <f t="shared" ca="1" si="311"/>
        <v>293.32</v>
      </c>
      <c r="T799">
        <f t="shared" ca="1" si="305"/>
        <v>17.14</v>
      </c>
      <c r="U799">
        <f t="shared" ca="1" si="312"/>
        <v>25.77</v>
      </c>
      <c r="V799">
        <f t="shared" ca="1" si="313"/>
        <v>0.84150000000000003</v>
      </c>
      <c r="W799">
        <f t="shared" ca="1" si="306"/>
        <v>0.51639999999999997</v>
      </c>
      <c r="X799">
        <f t="shared" ca="1" si="314"/>
        <v>0.76190000000000002</v>
      </c>
      <c r="Y799">
        <f t="shared" ca="1" si="315"/>
        <v>4.21</v>
      </c>
      <c r="Z799">
        <f t="shared" ca="1" si="316"/>
        <v>0.86809999999999998</v>
      </c>
      <c r="AA799">
        <f t="shared" ca="1" si="317"/>
        <v>165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1</v>
      </c>
      <c r="AI799">
        <v>0</v>
      </c>
      <c r="AJ799">
        <v>0</v>
      </c>
      <c r="AK799">
        <f t="shared" ca="1" si="318"/>
        <v>2.8965000000000001</v>
      </c>
      <c r="AL799">
        <f t="shared" ca="1" si="319"/>
        <v>4.45</v>
      </c>
      <c r="AM799">
        <v>0</v>
      </c>
    </row>
    <row r="800" spans="1:39" x14ac:dyDescent="0.25">
      <c r="A800">
        <v>798</v>
      </c>
      <c r="B800">
        <v>1</v>
      </c>
      <c r="C800">
        <f t="shared" ca="1" si="307"/>
        <v>35</v>
      </c>
      <c r="D800">
        <v>1</v>
      </c>
      <c r="E800">
        <f t="shared" ca="1" si="308"/>
        <v>72</v>
      </c>
      <c r="F800">
        <v>1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1</v>
      </c>
      <c r="P800">
        <v>1</v>
      </c>
      <c r="Q800">
        <f t="shared" ca="1" si="309"/>
        <v>5.3464999999999998</v>
      </c>
      <c r="R800">
        <f t="shared" ca="1" si="310"/>
        <v>1.6257999999999999</v>
      </c>
      <c r="S800">
        <f t="shared" ca="1" si="311"/>
        <v>236.34</v>
      </c>
      <c r="T800">
        <f t="shared" ref="T800:T863" ca="1" si="320">RANDBETWEEN(1050,2025)/100</f>
        <v>12.74</v>
      </c>
      <c r="U800">
        <f t="shared" ca="1" si="312"/>
        <v>30.84</v>
      </c>
      <c r="V800">
        <f t="shared" ca="1" si="313"/>
        <v>0.94740000000000002</v>
      </c>
      <c r="W800">
        <f t="shared" ref="W800:W863" ca="1" si="321">RANDBETWEEN(4750,5500)/10000</f>
        <v>0.49959999999999999</v>
      </c>
      <c r="X800">
        <f t="shared" ca="1" si="314"/>
        <v>0.79220000000000002</v>
      </c>
      <c r="Y800">
        <f t="shared" ca="1" si="315"/>
        <v>3.9</v>
      </c>
      <c r="Z800">
        <f t="shared" ca="1" si="316"/>
        <v>0.80320000000000003</v>
      </c>
      <c r="AA800">
        <f t="shared" ca="1" si="317"/>
        <v>171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1</v>
      </c>
      <c r="AI800">
        <v>0</v>
      </c>
      <c r="AJ800">
        <v>0</v>
      </c>
      <c r="AK800">
        <f t="shared" ca="1" si="318"/>
        <v>2.7023000000000001</v>
      </c>
      <c r="AL800">
        <f t="shared" ca="1" si="319"/>
        <v>4.29</v>
      </c>
      <c r="AM800">
        <v>0</v>
      </c>
    </row>
    <row r="801" spans="1:39" x14ac:dyDescent="0.25">
      <c r="A801">
        <v>799</v>
      </c>
      <c r="B801">
        <v>1</v>
      </c>
      <c r="C801">
        <f t="shared" ref="C801:C864" ca="1" si="322">RANDBETWEEN(30,55)</f>
        <v>53</v>
      </c>
      <c r="D801">
        <v>1</v>
      </c>
      <c r="E801">
        <f t="shared" ref="E801:E864" ca="1" si="323">RANDBETWEEN(60,80)</f>
        <v>62</v>
      </c>
      <c r="F801">
        <v>1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1</v>
      </c>
      <c r="P801">
        <v>1</v>
      </c>
      <c r="Q801">
        <f t="shared" ref="Q801:Q864" ca="1" si="324">RANDBETWEEN(45000,60000)/10000</f>
        <v>5.7126999999999999</v>
      </c>
      <c r="R801">
        <f t="shared" ref="R801:R864" ca="1" si="325">RANDBETWEEN(15000,20000)/10000</f>
        <v>1.9431</v>
      </c>
      <c r="S801">
        <f t="shared" ref="S801:S864" ca="1" si="326">RANDBETWEEN(22050,30025)/100</f>
        <v>253.22</v>
      </c>
      <c r="T801">
        <f t="shared" ca="1" si="320"/>
        <v>14.7</v>
      </c>
      <c r="U801">
        <f t="shared" ref="U801:U864" ca="1" si="327">RANDBETWEEN(2550,4025)/100</f>
        <v>27.22</v>
      </c>
      <c r="V801">
        <f t="shared" ref="V801:V864" ca="1" si="328">RANDBETWEEN(7750,9500)/10000</f>
        <v>0.92759999999999998</v>
      </c>
      <c r="W801">
        <f t="shared" ca="1" si="321"/>
        <v>0.49180000000000001</v>
      </c>
      <c r="X801">
        <f t="shared" ref="X801:X864" ca="1" si="329">RANDBETWEEN(6750,8500)/10000</f>
        <v>0.69589999999999996</v>
      </c>
      <c r="Y801">
        <f t="shared" ref="Y801:Y864" ca="1" si="330">RANDBETWEEN(350,425)/100</f>
        <v>3.81</v>
      </c>
      <c r="Z801">
        <f t="shared" ref="Z801:Z864" ca="1" si="331">RANDBETWEEN(7750,9500)/10000</f>
        <v>0.79820000000000002</v>
      </c>
      <c r="AA801">
        <f t="shared" ref="AA801:AA864" ca="1" si="332">RANDBETWEEN(150, 200)</f>
        <v>197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1</v>
      </c>
      <c r="AI801">
        <v>0</v>
      </c>
      <c r="AJ801">
        <v>0</v>
      </c>
      <c r="AK801">
        <f t="shared" ref="AK801:AK864" ca="1" si="333">RANDBETWEEN(25000,30000)/10000</f>
        <v>2.8010999999999999</v>
      </c>
      <c r="AL801">
        <f t="shared" ref="AL801:AL864" ca="1" si="334">RANDBETWEEN(300,455)/100</f>
        <v>3.99</v>
      </c>
      <c r="AM801">
        <v>0</v>
      </c>
    </row>
    <row r="802" spans="1:39" x14ac:dyDescent="0.25">
      <c r="A802">
        <v>800</v>
      </c>
      <c r="B802">
        <v>1</v>
      </c>
      <c r="C802">
        <f t="shared" ca="1" si="322"/>
        <v>31</v>
      </c>
      <c r="D802">
        <v>1</v>
      </c>
      <c r="E802">
        <f t="shared" ca="1" si="323"/>
        <v>63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0</v>
      </c>
      <c r="O802">
        <v>1</v>
      </c>
      <c r="P802">
        <v>1</v>
      </c>
      <c r="Q802">
        <f t="shared" ca="1" si="324"/>
        <v>5.4203000000000001</v>
      </c>
      <c r="R802">
        <f t="shared" ca="1" si="325"/>
        <v>1.5959000000000001</v>
      </c>
      <c r="S802">
        <f t="shared" ca="1" si="326"/>
        <v>232.27</v>
      </c>
      <c r="T802">
        <f t="shared" ca="1" si="320"/>
        <v>14.56</v>
      </c>
      <c r="U802">
        <f t="shared" ca="1" si="327"/>
        <v>33.82</v>
      </c>
      <c r="V802">
        <f t="shared" ca="1" si="328"/>
        <v>0.90749999999999997</v>
      </c>
      <c r="W802">
        <f t="shared" ca="1" si="321"/>
        <v>0.50380000000000003</v>
      </c>
      <c r="X802">
        <f t="shared" ca="1" si="329"/>
        <v>0.72950000000000004</v>
      </c>
      <c r="Y802">
        <f t="shared" ca="1" si="330"/>
        <v>3.93</v>
      </c>
      <c r="Z802">
        <f t="shared" ca="1" si="331"/>
        <v>0.89649999999999996</v>
      </c>
      <c r="AA802">
        <f t="shared" ca="1" si="332"/>
        <v>169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1</v>
      </c>
      <c r="AI802">
        <v>0</v>
      </c>
      <c r="AJ802">
        <v>0</v>
      </c>
      <c r="AK802">
        <f t="shared" ca="1" si="333"/>
        <v>2.8475000000000001</v>
      </c>
      <c r="AL802">
        <f t="shared" ca="1" si="334"/>
        <v>4.2</v>
      </c>
      <c r="AM802">
        <v>0</v>
      </c>
    </row>
    <row r="803" spans="1:39" x14ac:dyDescent="0.25">
      <c r="A803">
        <v>801</v>
      </c>
      <c r="B803">
        <v>1</v>
      </c>
      <c r="C803">
        <f t="shared" ca="1" si="322"/>
        <v>43</v>
      </c>
      <c r="D803">
        <v>1</v>
      </c>
      <c r="E803">
        <f t="shared" ca="1" si="323"/>
        <v>74</v>
      </c>
      <c r="F803">
        <v>1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1</v>
      </c>
      <c r="P803">
        <v>1</v>
      </c>
      <c r="Q803">
        <f t="shared" ca="1" si="324"/>
        <v>4.7271999999999998</v>
      </c>
      <c r="R803">
        <f t="shared" ca="1" si="325"/>
        <v>1.5762</v>
      </c>
      <c r="S803">
        <f t="shared" ca="1" si="326"/>
        <v>245.67</v>
      </c>
      <c r="T803">
        <f t="shared" ca="1" si="320"/>
        <v>17.920000000000002</v>
      </c>
      <c r="U803">
        <f t="shared" ca="1" si="327"/>
        <v>35.369999999999997</v>
      </c>
      <c r="V803">
        <f t="shared" ca="1" si="328"/>
        <v>0.83599999999999997</v>
      </c>
      <c r="W803">
        <f t="shared" ca="1" si="321"/>
        <v>0.53280000000000005</v>
      </c>
      <c r="X803">
        <f t="shared" ca="1" si="329"/>
        <v>0.77029999999999998</v>
      </c>
      <c r="Y803">
        <f t="shared" ca="1" si="330"/>
        <v>4.24</v>
      </c>
      <c r="Z803">
        <f t="shared" ca="1" si="331"/>
        <v>0.87860000000000005</v>
      </c>
      <c r="AA803">
        <f t="shared" ca="1" si="332"/>
        <v>193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0</v>
      </c>
      <c r="AJ803">
        <v>0</v>
      </c>
      <c r="AK803">
        <f t="shared" ca="1" si="333"/>
        <v>2.544</v>
      </c>
      <c r="AL803">
        <f t="shared" ca="1" si="334"/>
        <v>4.22</v>
      </c>
      <c r="AM803">
        <v>0</v>
      </c>
    </row>
    <row r="804" spans="1:39" x14ac:dyDescent="0.25">
      <c r="A804">
        <v>802</v>
      </c>
      <c r="B804">
        <v>1</v>
      </c>
      <c r="C804">
        <f t="shared" ca="1" si="322"/>
        <v>42</v>
      </c>
      <c r="D804">
        <v>1</v>
      </c>
      <c r="E804">
        <f t="shared" ca="1" si="323"/>
        <v>68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1</v>
      </c>
      <c r="P804">
        <v>1</v>
      </c>
      <c r="Q804">
        <f t="shared" ca="1" si="324"/>
        <v>5.9981999999999998</v>
      </c>
      <c r="R804">
        <f t="shared" ca="1" si="325"/>
        <v>1.5446</v>
      </c>
      <c r="S804">
        <f t="shared" ca="1" si="326"/>
        <v>277.62</v>
      </c>
      <c r="T804">
        <f t="shared" ca="1" si="320"/>
        <v>13.5</v>
      </c>
      <c r="U804">
        <f t="shared" ca="1" si="327"/>
        <v>33.880000000000003</v>
      </c>
      <c r="V804">
        <f t="shared" ca="1" si="328"/>
        <v>0.90149999999999997</v>
      </c>
      <c r="W804">
        <f t="shared" ca="1" si="321"/>
        <v>0.54200000000000004</v>
      </c>
      <c r="X804">
        <f t="shared" ca="1" si="329"/>
        <v>0.75580000000000003</v>
      </c>
      <c r="Y804">
        <f t="shared" ca="1" si="330"/>
        <v>3.68</v>
      </c>
      <c r="Z804">
        <f t="shared" ca="1" si="331"/>
        <v>0.91479999999999995</v>
      </c>
      <c r="AA804">
        <f t="shared" ca="1" si="332"/>
        <v>153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1</v>
      </c>
      <c r="AI804">
        <v>0</v>
      </c>
      <c r="AJ804">
        <v>0</v>
      </c>
      <c r="AK804">
        <f t="shared" ca="1" si="333"/>
        <v>2.8126000000000002</v>
      </c>
      <c r="AL804">
        <f t="shared" ca="1" si="334"/>
        <v>3.01</v>
      </c>
      <c r="AM804">
        <v>0</v>
      </c>
    </row>
    <row r="805" spans="1:39" x14ac:dyDescent="0.25">
      <c r="A805">
        <v>803</v>
      </c>
      <c r="B805">
        <v>1</v>
      </c>
      <c r="C805">
        <f t="shared" ca="1" si="322"/>
        <v>33</v>
      </c>
      <c r="D805">
        <v>1</v>
      </c>
      <c r="E805">
        <f t="shared" ca="1" si="323"/>
        <v>79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0</v>
      </c>
      <c r="O805">
        <v>1</v>
      </c>
      <c r="P805">
        <v>1</v>
      </c>
      <c r="Q805">
        <f t="shared" ca="1" si="324"/>
        <v>5.3840000000000003</v>
      </c>
      <c r="R805">
        <f t="shared" ca="1" si="325"/>
        <v>1.6128</v>
      </c>
      <c r="S805">
        <f t="shared" ca="1" si="326"/>
        <v>265.02</v>
      </c>
      <c r="T805">
        <f t="shared" ca="1" si="320"/>
        <v>11.76</v>
      </c>
      <c r="U805">
        <f t="shared" ca="1" si="327"/>
        <v>38.869999999999997</v>
      </c>
      <c r="V805">
        <f t="shared" ca="1" si="328"/>
        <v>0.87729999999999997</v>
      </c>
      <c r="W805">
        <f t="shared" ca="1" si="321"/>
        <v>0.4763</v>
      </c>
      <c r="X805">
        <f t="shared" ca="1" si="329"/>
        <v>0.73909999999999998</v>
      </c>
      <c r="Y805">
        <f t="shared" ca="1" si="330"/>
        <v>3.95</v>
      </c>
      <c r="Z805">
        <f t="shared" ca="1" si="331"/>
        <v>0.84799999999999998</v>
      </c>
      <c r="AA805">
        <f t="shared" ca="1" si="332"/>
        <v>183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0</v>
      </c>
      <c r="AJ805">
        <v>0</v>
      </c>
      <c r="AK805">
        <f t="shared" ca="1" si="333"/>
        <v>2.6741000000000001</v>
      </c>
      <c r="AL805">
        <f t="shared" ca="1" si="334"/>
        <v>3.23</v>
      </c>
      <c r="AM805">
        <v>0</v>
      </c>
    </row>
    <row r="806" spans="1:39" x14ac:dyDescent="0.25">
      <c r="A806">
        <v>804</v>
      </c>
      <c r="B806">
        <v>1</v>
      </c>
      <c r="C806">
        <f t="shared" ca="1" si="322"/>
        <v>33</v>
      </c>
      <c r="D806">
        <v>1</v>
      </c>
      <c r="E806">
        <f t="shared" ca="1" si="323"/>
        <v>69</v>
      </c>
      <c r="F806">
        <v>1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1</v>
      </c>
      <c r="P806">
        <v>1</v>
      </c>
      <c r="Q806">
        <f t="shared" ca="1" si="324"/>
        <v>5.7316000000000003</v>
      </c>
      <c r="R806">
        <f t="shared" ca="1" si="325"/>
        <v>1.7054</v>
      </c>
      <c r="S806">
        <f t="shared" ca="1" si="326"/>
        <v>234.89</v>
      </c>
      <c r="T806">
        <f t="shared" ca="1" si="320"/>
        <v>12.69</v>
      </c>
      <c r="U806">
        <f t="shared" ca="1" si="327"/>
        <v>26.28</v>
      </c>
      <c r="V806">
        <f t="shared" ca="1" si="328"/>
        <v>0.79679999999999995</v>
      </c>
      <c r="W806">
        <f t="shared" ca="1" si="321"/>
        <v>0.50360000000000005</v>
      </c>
      <c r="X806">
        <f t="shared" ca="1" si="329"/>
        <v>0.81120000000000003</v>
      </c>
      <c r="Y806">
        <f t="shared" ca="1" si="330"/>
        <v>3.68</v>
      </c>
      <c r="Z806">
        <f t="shared" ca="1" si="331"/>
        <v>0.88219999999999998</v>
      </c>
      <c r="AA806">
        <f t="shared" ca="1" si="332"/>
        <v>187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</v>
      </c>
      <c r="AI806">
        <v>0</v>
      </c>
      <c r="AJ806">
        <v>0</v>
      </c>
      <c r="AK806">
        <f t="shared" ca="1" si="333"/>
        <v>2.5916000000000001</v>
      </c>
      <c r="AL806">
        <f t="shared" ca="1" si="334"/>
        <v>4.47</v>
      </c>
      <c r="AM806">
        <v>0</v>
      </c>
    </row>
    <row r="807" spans="1:39" x14ac:dyDescent="0.25">
      <c r="A807">
        <v>805</v>
      </c>
      <c r="B807">
        <v>1</v>
      </c>
      <c r="C807">
        <f t="shared" ca="1" si="322"/>
        <v>30</v>
      </c>
      <c r="D807">
        <v>1</v>
      </c>
      <c r="E807">
        <f t="shared" ca="1" si="323"/>
        <v>78</v>
      </c>
      <c r="F807">
        <v>1</v>
      </c>
      <c r="G807">
        <v>1</v>
      </c>
      <c r="H807">
        <v>1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1</v>
      </c>
      <c r="P807">
        <v>1</v>
      </c>
      <c r="Q807">
        <f t="shared" ca="1" si="324"/>
        <v>5.1658999999999997</v>
      </c>
      <c r="R807">
        <f t="shared" ca="1" si="325"/>
        <v>1.6942999999999999</v>
      </c>
      <c r="S807">
        <f t="shared" ca="1" si="326"/>
        <v>265.55</v>
      </c>
      <c r="T807">
        <f t="shared" ca="1" si="320"/>
        <v>19.670000000000002</v>
      </c>
      <c r="U807">
        <f t="shared" ca="1" si="327"/>
        <v>31.5</v>
      </c>
      <c r="V807">
        <f t="shared" ca="1" si="328"/>
        <v>0.87519999999999998</v>
      </c>
      <c r="W807">
        <f t="shared" ca="1" si="321"/>
        <v>0.48980000000000001</v>
      </c>
      <c r="X807">
        <f t="shared" ca="1" si="329"/>
        <v>0.80530000000000002</v>
      </c>
      <c r="Y807">
        <f t="shared" ca="1" si="330"/>
        <v>3.94</v>
      </c>
      <c r="Z807">
        <f t="shared" ca="1" si="331"/>
        <v>0.91210000000000002</v>
      </c>
      <c r="AA807">
        <f t="shared" ca="1" si="332"/>
        <v>199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1</v>
      </c>
      <c r="AI807">
        <v>0</v>
      </c>
      <c r="AJ807">
        <v>0</v>
      </c>
      <c r="AK807">
        <f t="shared" ca="1" si="333"/>
        <v>2.7957999999999998</v>
      </c>
      <c r="AL807">
        <f t="shared" ca="1" si="334"/>
        <v>3.8</v>
      </c>
      <c r="AM807">
        <v>0</v>
      </c>
    </row>
    <row r="808" spans="1:39" x14ac:dyDescent="0.25">
      <c r="A808">
        <v>806</v>
      </c>
      <c r="B808">
        <v>1</v>
      </c>
      <c r="C808">
        <f t="shared" ca="1" si="322"/>
        <v>51</v>
      </c>
      <c r="D808">
        <v>1</v>
      </c>
      <c r="E808">
        <f t="shared" ca="1" si="323"/>
        <v>73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1</v>
      </c>
      <c r="P808">
        <v>1</v>
      </c>
      <c r="Q808">
        <f t="shared" ca="1" si="324"/>
        <v>4.5133000000000001</v>
      </c>
      <c r="R808">
        <f t="shared" ca="1" si="325"/>
        <v>1.7837000000000001</v>
      </c>
      <c r="S808">
        <f t="shared" ca="1" si="326"/>
        <v>238.93</v>
      </c>
      <c r="T808">
        <f t="shared" ca="1" si="320"/>
        <v>12.5</v>
      </c>
      <c r="U808">
        <f t="shared" ca="1" si="327"/>
        <v>33.82</v>
      </c>
      <c r="V808">
        <f t="shared" ca="1" si="328"/>
        <v>0.86880000000000002</v>
      </c>
      <c r="W808">
        <f t="shared" ca="1" si="321"/>
        <v>0.51959999999999995</v>
      </c>
      <c r="X808">
        <f t="shared" ca="1" si="329"/>
        <v>0.74360000000000004</v>
      </c>
      <c r="Y808">
        <f t="shared" ca="1" si="330"/>
        <v>3.57</v>
      </c>
      <c r="Z808">
        <f t="shared" ca="1" si="331"/>
        <v>0.77669999999999995</v>
      </c>
      <c r="AA808">
        <f t="shared" ca="1" si="332"/>
        <v>166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1</v>
      </c>
      <c r="AI808">
        <v>0</v>
      </c>
      <c r="AJ808">
        <v>0</v>
      </c>
      <c r="AK808">
        <f t="shared" ca="1" si="333"/>
        <v>2.7778999999999998</v>
      </c>
      <c r="AL808">
        <f t="shared" ca="1" si="334"/>
        <v>3.03</v>
      </c>
      <c r="AM808">
        <v>0</v>
      </c>
    </row>
    <row r="809" spans="1:39" x14ac:dyDescent="0.25">
      <c r="A809">
        <v>807</v>
      </c>
      <c r="B809">
        <v>1</v>
      </c>
      <c r="C809">
        <f t="shared" ca="1" si="322"/>
        <v>41</v>
      </c>
      <c r="D809">
        <v>1</v>
      </c>
      <c r="E809">
        <f t="shared" ca="1" si="323"/>
        <v>64</v>
      </c>
      <c r="F809">
        <v>1</v>
      </c>
      <c r="G809">
        <v>1</v>
      </c>
      <c r="H809">
        <v>1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1</v>
      </c>
      <c r="P809">
        <v>1</v>
      </c>
      <c r="Q809">
        <f t="shared" ca="1" si="324"/>
        <v>4.7508999999999997</v>
      </c>
      <c r="R809">
        <f t="shared" ca="1" si="325"/>
        <v>1.7112000000000001</v>
      </c>
      <c r="S809">
        <f t="shared" ca="1" si="326"/>
        <v>295.61</v>
      </c>
      <c r="T809">
        <f t="shared" ca="1" si="320"/>
        <v>19.55</v>
      </c>
      <c r="U809">
        <f t="shared" ca="1" si="327"/>
        <v>38.270000000000003</v>
      </c>
      <c r="V809">
        <f t="shared" ca="1" si="328"/>
        <v>0.89219999999999999</v>
      </c>
      <c r="W809">
        <f t="shared" ca="1" si="321"/>
        <v>0.4829</v>
      </c>
      <c r="X809">
        <f t="shared" ca="1" si="329"/>
        <v>0.71970000000000001</v>
      </c>
      <c r="Y809">
        <f t="shared" ca="1" si="330"/>
        <v>3.62</v>
      </c>
      <c r="Z809">
        <f t="shared" ca="1" si="331"/>
        <v>0.77610000000000001</v>
      </c>
      <c r="AA809">
        <f t="shared" ca="1" si="332"/>
        <v>172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0</v>
      </c>
      <c r="AJ809">
        <v>0</v>
      </c>
      <c r="AK809">
        <f t="shared" ca="1" si="333"/>
        <v>2.7389000000000001</v>
      </c>
      <c r="AL809">
        <f t="shared" ca="1" si="334"/>
        <v>4.1399999999999997</v>
      </c>
      <c r="AM809">
        <v>0</v>
      </c>
    </row>
    <row r="810" spans="1:39" x14ac:dyDescent="0.25">
      <c r="A810">
        <v>808</v>
      </c>
      <c r="B810">
        <v>1</v>
      </c>
      <c r="C810">
        <f t="shared" ca="1" si="322"/>
        <v>42</v>
      </c>
      <c r="D810">
        <v>1</v>
      </c>
      <c r="E810">
        <f t="shared" ca="1" si="323"/>
        <v>75</v>
      </c>
      <c r="F810">
        <v>1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1</v>
      </c>
      <c r="P810">
        <v>1</v>
      </c>
      <c r="Q810">
        <f t="shared" ca="1" si="324"/>
        <v>5.0193000000000003</v>
      </c>
      <c r="R810">
        <f t="shared" ca="1" si="325"/>
        <v>1.6504000000000001</v>
      </c>
      <c r="S810">
        <f t="shared" ca="1" si="326"/>
        <v>266.02</v>
      </c>
      <c r="T810">
        <f t="shared" ca="1" si="320"/>
        <v>19.28</v>
      </c>
      <c r="U810">
        <f t="shared" ca="1" si="327"/>
        <v>31.86</v>
      </c>
      <c r="V810">
        <f t="shared" ca="1" si="328"/>
        <v>0.9153</v>
      </c>
      <c r="W810">
        <f t="shared" ca="1" si="321"/>
        <v>0.50719999999999998</v>
      </c>
      <c r="X810">
        <f t="shared" ca="1" si="329"/>
        <v>0.76829999999999998</v>
      </c>
      <c r="Y810">
        <f t="shared" ca="1" si="330"/>
        <v>4.1399999999999997</v>
      </c>
      <c r="Z810">
        <f t="shared" ca="1" si="331"/>
        <v>0.81889999999999996</v>
      </c>
      <c r="AA810">
        <f t="shared" ca="1" si="332"/>
        <v>189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1</v>
      </c>
      <c r="AI810">
        <v>0</v>
      </c>
      <c r="AJ810">
        <v>0</v>
      </c>
      <c r="AK810">
        <f t="shared" ca="1" si="333"/>
        <v>2.5177999999999998</v>
      </c>
      <c r="AL810">
        <f t="shared" ca="1" si="334"/>
        <v>3.53</v>
      </c>
      <c r="AM810">
        <v>0</v>
      </c>
    </row>
    <row r="811" spans="1:39" x14ac:dyDescent="0.25">
      <c r="A811">
        <v>809</v>
      </c>
      <c r="B811">
        <v>1</v>
      </c>
      <c r="C811">
        <f t="shared" ca="1" si="322"/>
        <v>38</v>
      </c>
      <c r="D811">
        <v>1</v>
      </c>
      <c r="E811">
        <f t="shared" ca="1" si="323"/>
        <v>66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1</v>
      </c>
      <c r="P811">
        <v>1</v>
      </c>
      <c r="Q811">
        <f t="shared" ca="1" si="324"/>
        <v>4.7298999999999998</v>
      </c>
      <c r="R811">
        <f t="shared" ca="1" si="325"/>
        <v>1.9119999999999999</v>
      </c>
      <c r="S811">
        <f t="shared" ca="1" si="326"/>
        <v>246.28</v>
      </c>
      <c r="T811">
        <f t="shared" ca="1" si="320"/>
        <v>12.81</v>
      </c>
      <c r="U811">
        <f t="shared" ca="1" si="327"/>
        <v>33.68</v>
      </c>
      <c r="V811">
        <f t="shared" ca="1" si="328"/>
        <v>0.871</v>
      </c>
      <c r="W811">
        <f t="shared" ca="1" si="321"/>
        <v>0.53800000000000003</v>
      </c>
      <c r="X811">
        <f t="shared" ca="1" si="329"/>
        <v>0.8054</v>
      </c>
      <c r="Y811">
        <f t="shared" ca="1" si="330"/>
        <v>3.73</v>
      </c>
      <c r="Z811">
        <f t="shared" ca="1" si="331"/>
        <v>0.84730000000000005</v>
      </c>
      <c r="AA811">
        <f t="shared" ca="1" si="332"/>
        <v>198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f t="shared" ca="1" si="333"/>
        <v>2.6964000000000001</v>
      </c>
      <c r="AL811">
        <f t="shared" ca="1" si="334"/>
        <v>3.77</v>
      </c>
      <c r="AM811">
        <v>0</v>
      </c>
    </row>
    <row r="812" spans="1:39" x14ac:dyDescent="0.25">
      <c r="A812">
        <v>810</v>
      </c>
      <c r="B812">
        <v>1</v>
      </c>
      <c r="C812">
        <f t="shared" ca="1" si="322"/>
        <v>53</v>
      </c>
      <c r="D812">
        <v>1</v>
      </c>
      <c r="E812">
        <f t="shared" ca="1" si="323"/>
        <v>65</v>
      </c>
      <c r="F812">
        <v>1</v>
      </c>
      <c r="G812">
        <v>1</v>
      </c>
      <c r="H812">
        <v>1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1</v>
      </c>
      <c r="P812">
        <v>1</v>
      </c>
      <c r="Q812">
        <f t="shared" ca="1" si="324"/>
        <v>5.9497999999999998</v>
      </c>
      <c r="R812">
        <f t="shared" ca="1" si="325"/>
        <v>1.5327999999999999</v>
      </c>
      <c r="S812">
        <f t="shared" ca="1" si="326"/>
        <v>239.84</v>
      </c>
      <c r="T812">
        <f t="shared" ca="1" si="320"/>
        <v>12.38</v>
      </c>
      <c r="U812">
        <f t="shared" ca="1" si="327"/>
        <v>28.38</v>
      </c>
      <c r="V812">
        <f t="shared" ca="1" si="328"/>
        <v>0.81430000000000002</v>
      </c>
      <c r="W812">
        <f t="shared" ca="1" si="321"/>
        <v>0.48299999999999998</v>
      </c>
      <c r="X812">
        <f t="shared" ca="1" si="329"/>
        <v>0.82079999999999997</v>
      </c>
      <c r="Y812">
        <f t="shared" ca="1" si="330"/>
        <v>4.16</v>
      </c>
      <c r="Z812">
        <f t="shared" ca="1" si="331"/>
        <v>0.78459999999999996</v>
      </c>
      <c r="AA812">
        <f t="shared" ca="1" si="332"/>
        <v>151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1</v>
      </c>
      <c r="AI812">
        <v>0</v>
      </c>
      <c r="AJ812">
        <v>0</v>
      </c>
      <c r="AK812">
        <f t="shared" ca="1" si="333"/>
        <v>2.5899000000000001</v>
      </c>
      <c r="AL812">
        <f t="shared" ca="1" si="334"/>
        <v>3.74</v>
      </c>
      <c r="AM812">
        <v>0</v>
      </c>
    </row>
    <row r="813" spans="1:39" x14ac:dyDescent="0.25">
      <c r="A813">
        <v>811</v>
      </c>
      <c r="B813">
        <v>1</v>
      </c>
      <c r="C813">
        <f t="shared" ca="1" si="322"/>
        <v>37</v>
      </c>
      <c r="D813">
        <v>1</v>
      </c>
      <c r="E813">
        <f t="shared" ca="1" si="323"/>
        <v>75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1</v>
      </c>
      <c r="P813">
        <v>1</v>
      </c>
      <c r="Q813">
        <f t="shared" ca="1" si="324"/>
        <v>5.0586000000000002</v>
      </c>
      <c r="R813">
        <f t="shared" ca="1" si="325"/>
        <v>1.8444</v>
      </c>
      <c r="S813">
        <f t="shared" ca="1" si="326"/>
        <v>263.24</v>
      </c>
      <c r="T813">
        <f t="shared" ca="1" si="320"/>
        <v>13.81</v>
      </c>
      <c r="U813">
        <f t="shared" ca="1" si="327"/>
        <v>37.549999999999997</v>
      </c>
      <c r="V813">
        <f t="shared" ca="1" si="328"/>
        <v>0.79669999999999996</v>
      </c>
      <c r="W813">
        <f t="shared" ca="1" si="321"/>
        <v>0.48089999999999999</v>
      </c>
      <c r="X813">
        <f t="shared" ca="1" si="329"/>
        <v>0.73209999999999997</v>
      </c>
      <c r="Y813">
        <f t="shared" ca="1" si="330"/>
        <v>4.01</v>
      </c>
      <c r="Z813">
        <f t="shared" ca="1" si="331"/>
        <v>0.94920000000000004</v>
      </c>
      <c r="AA813">
        <f t="shared" ca="1" si="332"/>
        <v>184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1</v>
      </c>
      <c r="AI813">
        <v>0</v>
      </c>
      <c r="AJ813">
        <v>0</v>
      </c>
      <c r="AK813">
        <f t="shared" ca="1" si="333"/>
        <v>2.7048000000000001</v>
      </c>
      <c r="AL813">
        <f t="shared" ca="1" si="334"/>
        <v>4.08</v>
      </c>
      <c r="AM813">
        <v>0</v>
      </c>
    </row>
    <row r="814" spans="1:39" x14ac:dyDescent="0.25">
      <c r="A814">
        <v>812</v>
      </c>
      <c r="B814">
        <v>1</v>
      </c>
      <c r="C814">
        <f t="shared" ca="1" si="322"/>
        <v>48</v>
      </c>
      <c r="D814">
        <v>1</v>
      </c>
      <c r="E814">
        <f t="shared" ca="1" si="323"/>
        <v>76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1</v>
      </c>
      <c r="P814">
        <v>1</v>
      </c>
      <c r="Q814">
        <f t="shared" ca="1" si="324"/>
        <v>5.7868000000000004</v>
      </c>
      <c r="R814">
        <f t="shared" ca="1" si="325"/>
        <v>1.7938000000000001</v>
      </c>
      <c r="S814">
        <f t="shared" ca="1" si="326"/>
        <v>266.3</v>
      </c>
      <c r="T814">
        <f t="shared" ca="1" si="320"/>
        <v>12.79</v>
      </c>
      <c r="U814">
        <f t="shared" ca="1" si="327"/>
        <v>30.6</v>
      </c>
      <c r="V814">
        <f t="shared" ca="1" si="328"/>
        <v>0.83250000000000002</v>
      </c>
      <c r="W814">
        <f t="shared" ca="1" si="321"/>
        <v>0.48720000000000002</v>
      </c>
      <c r="X814">
        <f t="shared" ca="1" si="329"/>
        <v>0.8468</v>
      </c>
      <c r="Y814">
        <f t="shared" ca="1" si="330"/>
        <v>3.59</v>
      </c>
      <c r="Z814">
        <f t="shared" ca="1" si="331"/>
        <v>0.89939999999999998</v>
      </c>
      <c r="AA814">
        <f t="shared" ca="1" si="332"/>
        <v>156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0</v>
      </c>
      <c r="AJ814">
        <v>0</v>
      </c>
      <c r="AK814">
        <f t="shared" ca="1" si="333"/>
        <v>2.8437000000000001</v>
      </c>
      <c r="AL814">
        <f t="shared" ca="1" si="334"/>
        <v>3</v>
      </c>
      <c r="AM814">
        <v>0</v>
      </c>
    </row>
    <row r="815" spans="1:39" x14ac:dyDescent="0.25">
      <c r="A815">
        <v>813</v>
      </c>
      <c r="B815">
        <v>1</v>
      </c>
      <c r="C815">
        <f t="shared" ca="1" si="322"/>
        <v>34</v>
      </c>
      <c r="D815">
        <v>1</v>
      </c>
      <c r="E815">
        <f t="shared" ca="1" si="323"/>
        <v>76</v>
      </c>
      <c r="F815">
        <v>1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1</v>
      </c>
      <c r="P815">
        <v>1</v>
      </c>
      <c r="Q815">
        <f t="shared" ca="1" si="324"/>
        <v>4.5664999999999996</v>
      </c>
      <c r="R815">
        <f t="shared" ca="1" si="325"/>
        <v>1.9431</v>
      </c>
      <c r="S815">
        <f t="shared" ca="1" si="326"/>
        <v>233.55</v>
      </c>
      <c r="T815">
        <f t="shared" ca="1" si="320"/>
        <v>10.61</v>
      </c>
      <c r="U815">
        <f t="shared" ca="1" si="327"/>
        <v>31.38</v>
      </c>
      <c r="V815">
        <f t="shared" ca="1" si="328"/>
        <v>0.85750000000000004</v>
      </c>
      <c r="W815">
        <f t="shared" ca="1" si="321"/>
        <v>0.51459999999999995</v>
      </c>
      <c r="X815">
        <f t="shared" ca="1" si="329"/>
        <v>0.77800000000000002</v>
      </c>
      <c r="Y815">
        <f t="shared" ca="1" si="330"/>
        <v>3.81</v>
      </c>
      <c r="Z815">
        <f t="shared" ca="1" si="331"/>
        <v>0.81010000000000004</v>
      </c>
      <c r="AA815">
        <f t="shared" ca="1" si="332"/>
        <v>165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f t="shared" ca="1" si="333"/>
        <v>2.7073</v>
      </c>
      <c r="AL815">
        <f t="shared" ca="1" si="334"/>
        <v>3.38</v>
      </c>
      <c r="AM815">
        <v>0</v>
      </c>
    </row>
    <row r="816" spans="1:39" x14ac:dyDescent="0.25">
      <c r="A816">
        <v>814</v>
      </c>
      <c r="B816">
        <v>1</v>
      </c>
      <c r="C816">
        <f t="shared" ca="1" si="322"/>
        <v>32</v>
      </c>
      <c r="D816">
        <v>1</v>
      </c>
      <c r="E816">
        <f t="shared" ca="1" si="323"/>
        <v>66</v>
      </c>
      <c r="F816">
        <v>1</v>
      </c>
      <c r="G816">
        <v>1</v>
      </c>
      <c r="H816">
        <v>1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1</v>
      </c>
      <c r="P816">
        <v>1</v>
      </c>
      <c r="Q816">
        <f t="shared" ca="1" si="324"/>
        <v>4.5945</v>
      </c>
      <c r="R816">
        <f t="shared" ca="1" si="325"/>
        <v>1.6063000000000001</v>
      </c>
      <c r="S816">
        <f t="shared" ca="1" si="326"/>
        <v>227.06</v>
      </c>
      <c r="T816">
        <f t="shared" ca="1" si="320"/>
        <v>10.85</v>
      </c>
      <c r="U816">
        <f t="shared" ca="1" si="327"/>
        <v>31.5</v>
      </c>
      <c r="V816">
        <f t="shared" ca="1" si="328"/>
        <v>0.82709999999999995</v>
      </c>
      <c r="W816">
        <f t="shared" ca="1" si="321"/>
        <v>0.50570000000000004</v>
      </c>
      <c r="X816">
        <f t="shared" ca="1" si="329"/>
        <v>0.74770000000000003</v>
      </c>
      <c r="Y816">
        <f t="shared" ca="1" si="330"/>
        <v>3.76</v>
      </c>
      <c r="Z816">
        <f t="shared" ca="1" si="331"/>
        <v>0.94930000000000003</v>
      </c>
      <c r="AA816">
        <f t="shared" ca="1" si="332"/>
        <v>167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0</v>
      </c>
      <c r="AJ816">
        <v>0</v>
      </c>
      <c r="AK816">
        <f t="shared" ca="1" si="333"/>
        <v>2.5602</v>
      </c>
      <c r="AL816">
        <f t="shared" ca="1" si="334"/>
        <v>3.1</v>
      </c>
      <c r="AM816">
        <v>0</v>
      </c>
    </row>
    <row r="817" spans="1:39" x14ac:dyDescent="0.25">
      <c r="A817">
        <v>815</v>
      </c>
      <c r="B817">
        <v>1</v>
      </c>
      <c r="C817">
        <f t="shared" ca="1" si="322"/>
        <v>33</v>
      </c>
      <c r="D817">
        <v>1</v>
      </c>
      <c r="E817">
        <f t="shared" ca="1" si="323"/>
        <v>68</v>
      </c>
      <c r="F817">
        <v>1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1</v>
      </c>
      <c r="P817">
        <v>1</v>
      </c>
      <c r="Q817">
        <f t="shared" ca="1" si="324"/>
        <v>5.0278999999999998</v>
      </c>
      <c r="R817">
        <f t="shared" ca="1" si="325"/>
        <v>1.677</v>
      </c>
      <c r="S817">
        <f t="shared" ca="1" si="326"/>
        <v>251.35</v>
      </c>
      <c r="T817">
        <f t="shared" ca="1" si="320"/>
        <v>16.940000000000001</v>
      </c>
      <c r="U817">
        <f t="shared" ca="1" si="327"/>
        <v>36.409999999999997</v>
      </c>
      <c r="V817">
        <f t="shared" ca="1" si="328"/>
        <v>0.82089999999999996</v>
      </c>
      <c r="W817">
        <f t="shared" ca="1" si="321"/>
        <v>0.5282</v>
      </c>
      <c r="X817">
        <f t="shared" ca="1" si="329"/>
        <v>0.74909999999999999</v>
      </c>
      <c r="Y817">
        <f t="shared" ca="1" si="330"/>
        <v>3.62</v>
      </c>
      <c r="Z817">
        <f t="shared" ca="1" si="331"/>
        <v>0.81620000000000004</v>
      </c>
      <c r="AA817">
        <f t="shared" ca="1" si="332"/>
        <v>156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f t="shared" ca="1" si="333"/>
        <v>2.7536</v>
      </c>
      <c r="AL817">
        <f t="shared" ca="1" si="334"/>
        <v>4.21</v>
      </c>
      <c r="AM817">
        <v>0</v>
      </c>
    </row>
    <row r="818" spans="1:39" x14ac:dyDescent="0.25">
      <c r="A818">
        <v>816</v>
      </c>
      <c r="B818">
        <v>1</v>
      </c>
      <c r="C818">
        <f t="shared" ca="1" si="322"/>
        <v>41</v>
      </c>
      <c r="D818">
        <v>1</v>
      </c>
      <c r="E818">
        <f t="shared" ca="1" si="323"/>
        <v>74</v>
      </c>
      <c r="F818">
        <v>1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1</v>
      </c>
      <c r="P818">
        <v>1</v>
      </c>
      <c r="Q818">
        <f t="shared" ca="1" si="324"/>
        <v>5.3712</v>
      </c>
      <c r="R818">
        <f t="shared" ca="1" si="325"/>
        <v>1.8028</v>
      </c>
      <c r="S818">
        <f t="shared" ca="1" si="326"/>
        <v>282.54000000000002</v>
      </c>
      <c r="T818">
        <f t="shared" ca="1" si="320"/>
        <v>15.45</v>
      </c>
      <c r="U818">
        <f t="shared" ca="1" si="327"/>
        <v>28.05</v>
      </c>
      <c r="V818">
        <f t="shared" ca="1" si="328"/>
        <v>0.83379999999999999</v>
      </c>
      <c r="W818">
        <f t="shared" ca="1" si="321"/>
        <v>0.52080000000000004</v>
      </c>
      <c r="X818">
        <f t="shared" ca="1" si="329"/>
        <v>0.8256</v>
      </c>
      <c r="Y818">
        <f t="shared" ca="1" si="330"/>
        <v>3.63</v>
      </c>
      <c r="Z818">
        <f t="shared" ca="1" si="331"/>
        <v>0.92779999999999996</v>
      </c>
      <c r="AA818">
        <f t="shared" ca="1" si="332"/>
        <v>171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1</v>
      </c>
      <c r="AI818">
        <v>0</v>
      </c>
      <c r="AJ818">
        <v>0</v>
      </c>
      <c r="AK818">
        <f t="shared" ca="1" si="333"/>
        <v>2.5005000000000002</v>
      </c>
      <c r="AL818">
        <f t="shared" ca="1" si="334"/>
        <v>4.2300000000000004</v>
      </c>
      <c r="AM818">
        <v>0</v>
      </c>
    </row>
    <row r="819" spans="1:39" x14ac:dyDescent="0.25">
      <c r="A819">
        <v>817</v>
      </c>
      <c r="B819">
        <v>1</v>
      </c>
      <c r="C819">
        <f t="shared" ca="1" si="322"/>
        <v>47</v>
      </c>
      <c r="D819">
        <v>1</v>
      </c>
      <c r="E819">
        <f t="shared" ca="1" si="323"/>
        <v>69</v>
      </c>
      <c r="F819">
        <v>1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1</v>
      </c>
      <c r="P819">
        <v>1</v>
      </c>
      <c r="Q819">
        <f t="shared" ca="1" si="324"/>
        <v>5.8171999999999997</v>
      </c>
      <c r="R819">
        <f t="shared" ca="1" si="325"/>
        <v>1.5065999999999999</v>
      </c>
      <c r="S819">
        <f t="shared" ca="1" si="326"/>
        <v>292.44</v>
      </c>
      <c r="T819">
        <f t="shared" ca="1" si="320"/>
        <v>16.47</v>
      </c>
      <c r="U819">
        <f t="shared" ca="1" si="327"/>
        <v>31.53</v>
      </c>
      <c r="V819">
        <f t="shared" ca="1" si="328"/>
        <v>0.86360000000000003</v>
      </c>
      <c r="W819">
        <f t="shared" ca="1" si="321"/>
        <v>0.50029999999999997</v>
      </c>
      <c r="X819">
        <f t="shared" ca="1" si="329"/>
        <v>0.77890000000000004</v>
      </c>
      <c r="Y819">
        <f t="shared" ca="1" si="330"/>
        <v>3.62</v>
      </c>
      <c r="Z819">
        <f t="shared" ca="1" si="331"/>
        <v>0.92410000000000003</v>
      </c>
      <c r="AA819">
        <f t="shared" ca="1" si="332"/>
        <v>162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</v>
      </c>
      <c r="AI819">
        <v>0</v>
      </c>
      <c r="AJ819">
        <v>0</v>
      </c>
      <c r="AK819">
        <f t="shared" ca="1" si="333"/>
        <v>2.7406000000000001</v>
      </c>
      <c r="AL819">
        <f t="shared" ca="1" si="334"/>
        <v>3.61</v>
      </c>
      <c r="AM819">
        <v>0</v>
      </c>
    </row>
    <row r="820" spans="1:39" x14ac:dyDescent="0.25">
      <c r="A820">
        <v>818</v>
      </c>
      <c r="B820">
        <v>1</v>
      </c>
      <c r="C820">
        <f t="shared" ca="1" si="322"/>
        <v>51</v>
      </c>
      <c r="D820">
        <v>1</v>
      </c>
      <c r="E820">
        <f t="shared" ca="1" si="323"/>
        <v>77</v>
      </c>
      <c r="F820">
        <v>1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1</v>
      </c>
      <c r="P820">
        <v>1</v>
      </c>
      <c r="Q820">
        <f t="shared" ca="1" si="324"/>
        <v>4.5639000000000003</v>
      </c>
      <c r="R820">
        <f t="shared" ca="1" si="325"/>
        <v>1.9454</v>
      </c>
      <c r="S820">
        <f t="shared" ca="1" si="326"/>
        <v>254.69</v>
      </c>
      <c r="T820">
        <f t="shared" ca="1" si="320"/>
        <v>19.21</v>
      </c>
      <c r="U820">
        <f t="shared" ca="1" si="327"/>
        <v>36.31</v>
      </c>
      <c r="V820">
        <f t="shared" ca="1" si="328"/>
        <v>0.8155</v>
      </c>
      <c r="W820">
        <f t="shared" ca="1" si="321"/>
        <v>0.5181</v>
      </c>
      <c r="X820">
        <f t="shared" ca="1" si="329"/>
        <v>0.82310000000000005</v>
      </c>
      <c r="Y820">
        <f t="shared" ca="1" si="330"/>
        <v>3.75</v>
      </c>
      <c r="Z820">
        <f t="shared" ca="1" si="331"/>
        <v>0.93910000000000005</v>
      </c>
      <c r="AA820">
        <f t="shared" ca="1" si="332"/>
        <v>187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1</v>
      </c>
      <c r="AI820">
        <v>0</v>
      </c>
      <c r="AJ820">
        <v>0</v>
      </c>
      <c r="AK820">
        <f t="shared" ca="1" si="333"/>
        <v>2.6469</v>
      </c>
      <c r="AL820">
        <f t="shared" ca="1" si="334"/>
        <v>4.34</v>
      </c>
      <c r="AM820">
        <v>0</v>
      </c>
    </row>
    <row r="821" spans="1:39" x14ac:dyDescent="0.25">
      <c r="A821">
        <v>819</v>
      </c>
      <c r="B821">
        <v>1</v>
      </c>
      <c r="C821">
        <f t="shared" ca="1" si="322"/>
        <v>53</v>
      </c>
      <c r="D821">
        <v>1</v>
      </c>
      <c r="E821">
        <f t="shared" ca="1" si="323"/>
        <v>72</v>
      </c>
      <c r="F821">
        <v>1</v>
      </c>
      <c r="G821">
        <v>1</v>
      </c>
      <c r="H821">
        <v>1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1</v>
      </c>
      <c r="P821">
        <v>1</v>
      </c>
      <c r="Q821">
        <f t="shared" ca="1" si="324"/>
        <v>5.4539999999999997</v>
      </c>
      <c r="R821">
        <f t="shared" ca="1" si="325"/>
        <v>1.6694</v>
      </c>
      <c r="S821">
        <f t="shared" ca="1" si="326"/>
        <v>264.42</v>
      </c>
      <c r="T821">
        <f t="shared" ca="1" si="320"/>
        <v>16.96</v>
      </c>
      <c r="U821">
        <f t="shared" ca="1" si="327"/>
        <v>28.28</v>
      </c>
      <c r="V821">
        <f t="shared" ca="1" si="328"/>
        <v>0.79279999999999995</v>
      </c>
      <c r="W821">
        <f t="shared" ca="1" si="321"/>
        <v>0.54459999999999997</v>
      </c>
      <c r="X821">
        <f t="shared" ca="1" si="329"/>
        <v>0.73670000000000002</v>
      </c>
      <c r="Y821">
        <f t="shared" ca="1" si="330"/>
        <v>3.5</v>
      </c>
      <c r="Z821">
        <f t="shared" ca="1" si="331"/>
        <v>0.90939999999999999</v>
      </c>
      <c r="AA821">
        <f t="shared" ca="1" si="332"/>
        <v>196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1</v>
      </c>
      <c r="AI821">
        <v>0</v>
      </c>
      <c r="AJ821">
        <v>0</v>
      </c>
      <c r="AK821">
        <f t="shared" ca="1" si="333"/>
        <v>2.7319</v>
      </c>
      <c r="AL821">
        <f t="shared" ca="1" si="334"/>
        <v>3.93</v>
      </c>
      <c r="AM821">
        <v>0</v>
      </c>
    </row>
    <row r="822" spans="1:39" x14ac:dyDescent="0.25">
      <c r="A822">
        <v>820</v>
      </c>
      <c r="B822">
        <v>1</v>
      </c>
      <c r="C822">
        <f t="shared" ca="1" si="322"/>
        <v>50</v>
      </c>
      <c r="D822">
        <v>1</v>
      </c>
      <c r="E822">
        <f t="shared" ca="1" si="323"/>
        <v>60</v>
      </c>
      <c r="F822">
        <v>1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1</v>
      </c>
      <c r="P822">
        <v>1</v>
      </c>
      <c r="Q822">
        <f t="shared" ca="1" si="324"/>
        <v>4.9010999999999996</v>
      </c>
      <c r="R822">
        <f t="shared" ca="1" si="325"/>
        <v>1.5154000000000001</v>
      </c>
      <c r="S822">
        <f t="shared" ca="1" si="326"/>
        <v>277.02999999999997</v>
      </c>
      <c r="T822">
        <f t="shared" ca="1" si="320"/>
        <v>17.55</v>
      </c>
      <c r="U822">
        <f t="shared" ca="1" si="327"/>
        <v>30.76</v>
      </c>
      <c r="V822">
        <f t="shared" ca="1" si="328"/>
        <v>0.93230000000000002</v>
      </c>
      <c r="W822">
        <f t="shared" ca="1" si="321"/>
        <v>0.54110000000000003</v>
      </c>
      <c r="X822">
        <f t="shared" ca="1" si="329"/>
        <v>0.74329999999999996</v>
      </c>
      <c r="Y822">
        <f t="shared" ca="1" si="330"/>
        <v>3.67</v>
      </c>
      <c r="Z822">
        <f t="shared" ca="1" si="331"/>
        <v>0.89870000000000005</v>
      </c>
      <c r="AA822">
        <f t="shared" ca="1" si="332"/>
        <v>163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</v>
      </c>
      <c r="AI822">
        <v>0</v>
      </c>
      <c r="AJ822">
        <v>0</v>
      </c>
      <c r="AK822">
        <f t="shared" ca="1" si="333"/>
        <v>2.9628000000000001</v>
      </c>
      <c r="AL822">
        <f t="shared" ca="1" si="334"/>
        <v>3.76</v>
      </c>
      <c r="AM822">
        <v>0</v>
      </c>
    </row>
    <row r="823" spans="1:39" x14ac:dyDescent="0.25">
      <c r="A823">
        <v>821</v>
      </c>
      <c r="B823">
        <v>1</v>
      </c>
      <c r="C823">
        <f t="shared" ca="1" si="322"/>
        <v>42</v>
      </c>
      <c r="D823">
        <v>1</v>
      </c>
      <c r="E823">
        <f t="shared" ca="1" si="323"/>
        <v>79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1</v>
      </c>
      <c r="P823">
        <v>1</v>
      </c>
      <c r="Q823">
        <f t="shared" ca="1" si="324"/>
        <v>5.3708999999999998</v>
      </c>
      <c r="R823">
        <f t="shared" ca="1" si="325"/>
        <v>1.9683999999999999</v>
      </c>
      <c r="S823">
        <f t="shared" ca="1" si="326"/>
        <v>223.39</v>
      </c>
      <c r="T823">
        <f t="shared" ca="1" si="320"/>
        <v>14.3</v>
      </c>
      <c r="U823">
        <f t="shared" ca="1" si="327"/>
        <v>35.6</v>
      </c>
      <c r="V823">
        <f t="shared" ca="1" si="328"/>
        <v>0.77980000000000005</v>
      </c>
      <c r="W823">
        <f t="shared" ca="1" si="321"/>
        <v>0.50090000000000001</v>
      </c>
      <c r="X823">
        <f t="shared" ca="1" si="329"/>
        <v>0.78220000000000001</v>
      </c>
      <c r="Y823">
        <f t="shared" ca="1" si="330"/>
        <v>4.01</v>
      </c>
      <c r="Z823">
        <f t="shared" ca="1" si="331"/>
        <v>0.80410000000000004</v>
      </c>
      <c r="AA823">
        <f t="shared" ca="1" si="332"/>
        <v>183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1</v>
      </c>
      <c r="AI823">
        <v>0</v>
      </c>
      <c r="AJ823">
        <v>0</v>
      </c>
      <c r="AK823">
        <f t="shared" ca="1" si="333"/>
        <v>2.6116000000000001</v>
      </c>
      <c r="AL823">
        <f t="shared" ca="1" si="334"/>
        <v>4.4800000000000004</v>
      </c>
      <c r="AM823">
        <v>0</v>
      </c>
    </row>
    <row r="824" spans="1:39" x14ac:dyDescent="0.25">
      <c r="A824">
        <v>822</v>
      </c>
      <c r="B824">
        <v>1</v>
      </c>
      <c r="C824">
        <f t="shared" ca="1" si="322"/>
        <v>44</v>
      </c>
      <c r="D824">
        <v>1</v>
      </c>
      <c r="E824">
        <f t="shared" ca="1" si="323"/>
        <v>67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1</v>
      </c>
      <c r="P824">
        <v>1</v>
      </c>
      <c r="Q824">
        <f t="shared" ca="1" si="324"/>
        <v>5.4119999999999999</v>
      </c>
      <c r="R824">
        <f t="shared" ca="1" si="325"/>
        <v>1.8447</v>
      </c>
      <c r="S824">
        <f t="shared" ca="1" si="326"/>
        <v>280.89999999999998</v>
      </c>
      <c r="T824">
        <f t="shared" ca="1" si="320"/>
        <v>17.45</v>
      </c>
      <c r="U824">
        <f t="shared" ca="1" si="327"/>
        <v>37.97</v>
      </c>
      <c r="V824">
        <f t="shared" ca="1" si="328"/>
        <v>0.93740000000000001</v>
      </c>
      <c r="W824">
        <f t="shared" ca="1" si="321"/>
        <v>0.54830000000000001</v>
      </c>
      <c r="X824">
        <f t="shared" ca="1" si="329"/>
        <v>0.78490000000000004</v>
      </c>
      <c r="Y824">
        <f t="shared" ca="1" si="330"/>
        <v>4.1500000000000004</v>
      </c>
      <c r="Z824">
        <f t="shared" ca="1" si="331"/>
        <v>0.91</v>
      </c>
      <c r="AA824">
        <f t="shared" ca="1" si="332"/>
        <v>193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0</v>
      </c>
      <c r="AJ824">
        <v>0</v>
      </c>
      <c r="AK824">
        <f t="shared" ca="1" si="333"/>
        <v>2.7113999999999998</v>
      </c>
      <c r="AL824">
        <f t="shared" ca="1" si="334"/>
        <v>3.23</v>
      </c>
      <c r="AM824">
        <v>0</v>
      </c>
    </row>
    <row r="825" spans="1:39" x14ac:dyDescent="0.25">
      <c r="A825">
        <v>823</v>
      </c>
      <c r="B825">
        <v>1</v>
      </c>
      <c r="C825">
        <f t="shared" ca="1" si="322"/>
        <v>35</v>
      </c>
      <c r="D825">
        <v>1</v>
      </c>
      <c r="E825">
        <f t="shared" ca="1" si="323"/>
        <v>62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1</v>
      </c>
      <c r="P825">
        <v>1</v>
      </c>
      <c r="Q825">
        <f t="shared" ca="1" si="324"/>
        <v>5.8670999999999998</v>
      </c>
      <c r="R825">
        <f t="shared" ca="1" si="325"/>
        <v>1.7629999999999999</v>
      </c>
      <c r="S825">
        <f t="shared" ca="1" si="326"/>
        <v>269.20999999999998</v>
      </c>
      <c r="T825">
        <f t="shared" ca="1" si="320"/>
        <v>17.399999999999999</v>
      </c>
      <c r="U825">
        <f t="shared" ca="1" si="327"/>
        <v>32.24</v>
      </c>
      <c r="V825">
        <f t="shared" ca="1" si="328"/>
        <v>0.85880000000000001</v>
      </c>
      <c r="W825">
        <f t="shared" ca="1" si="321"/>
        <v>0.49940000000000001</v>
      </c>
      <c r="X825">
        <f t="shared" ca="1" si="329"/>
        <v>0.75260000000000005</v>
      </c>
      <c r="Y825">
        <f t="shared" ca="1" si="330"/>
        <v>4.07</v>
      </c>
      <c r="Z825">
        <f t="shared" ca="1" si="331"/>
        <v>0.80359999999999998</v>
      </c>
      <c r="AA825">
        <f t="shared" ca="1" si="332"/>
        <v>179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1</v>
      </c>
      <c r="AI825">
        <v>0</v>
      </c>
      <c r="AJ825">
        <v>0</v>
      </c>
      <c r="AK825">
        <f t="shared" ca="1" si="333"/>
        <v>2.9106999999999998</v>
      </c>
      <c r="AL825">
        <f t="shared" ca="1" si="334"/>
        <v>3.51</v>
      </c>
      <c r="AM825">
        <v>0</v>
      </c>
    </row>
    <row r="826" spans="1:39" x14ac:dyDescent="0.25">
      <c r="A826">
        <v>824</v>
      </c>
      <c r="B826">
        <v>1</v>
      </c>
      <c r="C826">
        <f t="shared" ca="1" si="322"/>
        <v>44</v>
      </c>
      <c r="D826">
        <v>1</v>
      </c>
      <c r="E826">
        <f t="shared" ca="1" si="323"/>
        <v>67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1</v>
      </c>
      <c r="P826">
        <v>1</v>
      </c>
      <c r="Q826">
        <f t="shared" ca="1" si="324"/>
        <v>5.6756000000000002</v>
      </c>
      <c r="R826">
        <f t="shared" ca="1" si="325"/>
        <v>1.5504</v>
      </c>
      <c r="S826">
        <f t="shared" ca="1" si="326"/>
        <v>275.06</v>
      </c>
      <c r="T826">
        <f t="shared" ca="1" si="320"/>
        <v>11.78</v>
      </c>
      <c r="U826">
        <f t="shared" ca="1" si="327"/>
        <v>35.979999999999997</v>
      </c>
      <c r="V826">
        <f t="shared" ca="1" si="328"/>
        <v>0.87409999999999999</v>
      </c>
      <c r="W826">
        <f t="shared" ca="1" si="321"/>
        <v>0.47689999999999999</v>
      </c>
      <c r="X826">
        <f t="shared" ca="1" si="329"/>
        <v>0.80349999999999999</v>
      </c>
      <c r="Y826">
        <f t="shared" ca="1" si="330"/>
        <v>3.94</v>
      </c>
      <c r="Z826">
        <f t="shared" ca="1" si="331"/>
        <v>0.84530000000000005</v>
      </c>
      <c r="AA826">
        <f t="shared" ca="1" si="332"/>
        <v>167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0</v>
      </c>
      <c r="AJ826">
        <v>0</v>
      </c>
      <c r="AK826">
        <f t="shared" ca="1" si="333"/>
        <v>2.9931999999999999</v>
      </c>
      <c r="AL826">
        <f t="shared" ca="1" si="334"/>
        <v>3.79</v>
      </c>
      <c r="AM826">
        <v>0</v>
      </c>
    </row>
    <row r="827" spans="1:39" x14ac:dyDescent="0.25">
      <c r="A827">
        <v>825</v>
      </c>
      <c r="B827">
        <v>1</v>
      </c>
      <c r="C827">
        <f t="shared" ca="1" si="322"/>
        <v>44</v>
      </c>
      <c r="D827">
        <v>1</v>
      </c>
      <c r="E827">
        <f t="shared" ca="1" si="323"/>
        <v>66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1</v>
      </c>
      <c r="P827">
        <v>1</v>
      </c>
      <c r="Q827">
        <f t="shared" ca="1" si="324"/>
        <v>5.9787999999999997</v>
      </c>
      <c r="R827">
        <f t="shared" ca="1" si="325"/>
        <v>1.9602999999999999</v>
      </c>
      <c r="S827">
        <f t="shared" ca="1" si="326"/>
        <v>252.67</v>
      </c>
      <c r="T827">
        <f t="shared" ca="1" si="320"/>
        <v>17.649999999999999</v>
      </c>
      <c r="U827">
        <f t="shared" ca="1" si="327"/>
        <v>39.04</v>
      </c>
      <c r="V827">
        <f t="shared" ca="1" si="328"/>
        <v>0.87290000000000001</v>
      </c>
      <c r="W827">
        <f t="shared" ca="1" si="321"/>
        <v>0.51160000000000005</v>
      </c>
      <c r="X827">
        <f t="shared" ca="1" si="329"/>
        <v>0.75190000000000001</v>
      </c>
      <c r="Y827">
        <f t="shared" ca="1" si="330"/>
        <v>3.83</v>
      </c>
      <c r="Z827">
        <f t="shared" ca="1" si="331"/>
        <v>0.89610000000000001</v>
      </c>
      <c r="AA827">
        <f t="shared" ca="1" si="332"/>
        <v>180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1</v>
      </c>
      <c r="AI827">
        <v>0</v>
      </c>
      <c r="AJ827">
        <v>0</v>
      </c>
      <c r="AK827">
        <f t="shared" ca="1" si="333"/>
        <v>2.8997999999999999</v>
      </c>
      <c r="AL827">
        <f t="shared" ca="1" si="334"/>
        <v>3.38</v>
      </c>
      <c r="AM827">
        <v>0</v>
      </c>
    </row>
    <row r="828" spans="1:39" x14ac:dyDescent="0.25">
      <c r="A828">
        <v>826</v>
      </c>
      <c r="B828">
        <v>1</v>
      </c>
      <c r="C828">
        <f t="shared" ca="1" si="322"/>
        <v>30</v>
      </c>
      <c r="D828">
        <v>1</v>
      </c>
      <c r="E828">
        <f t="shared" ca="1" si="323"/>
        <v>79</v>
      </c>
      <c r="F828">
        <v>1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1</v>
      </c>
      <c r="P828">
        <v>1</v>
      </c>
      <c r="Q828">
        <f t="shared" ca="1" si="324"/>
        <v>5.9901999999999997</v>
      </c>
      <c r="R828">
        <f t="shared" ca="1" si="325"/>
        <v>1.9764999999999999</v>
      </c>
      <c r="S828">
        <f t="shared" ca="1" si="326"/>
        <v>277.25</v>
      </c>
      <c r="T828">
        <f t="shared" ca="1" si="320"/>
        <v>17.8</v>
      </c>
      <c r="U828">
        <f t="shared" ca="1" si="327"/>
        <v>32.68</v>
      </c>
      <c r="V828">
        <f t="shared" ca="1" si="328"/>
        <v>0.81130000000000002</v>
      </c>
      <c r="W828">
        <f t="shared" ca="1" si="321"/>
        <v>0.53449999999999998</v>
      </c>
      <c r="X828">
        <f t="shared" ca="1" si="329"/>
        <v>0.76680000000000004</v>
      </c>
      <c r="Y828">
        <f t="shared" ca="1" si="330"/>
        <v>3.72</v>
      </c>
      <c r="Z828">
        <f t="shared" ca="1" si="331"/>
        <v>0.87460000000000004</v>
      </c>
      <c r="AA828">
        <f t="shared" ca="1" si="332"/>
        <v>155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1</v>
      </c>
      <c r="AI828">
        <v>0</v>
      </c>
      <c r="AJ828">
        <v>0</v>
      </c>
      <c r="AK828">
        <f t="shared" ca="1" si="333"/>
        <v>2.5939000000000001</v>
      </c>
      <c r="AL828">
        <f t="shared" ca="1" si="334"/>
        <v>3.3</v>
      </c>
      <c r="AM828">
        <v>0</v>
      </c>
    </row>
    <row r="829" spans="1:39" x14ac:dyDescent="0.25">
      <c r="A829">
        <v>827</v>
      </c>
      <c r="B829">
        <v>1</v>
      </c>
      <c r="C829">
        <f t="shared" ca="1" si="322"/>
        <v>39</v>
      </c>
      <c r="D829">
        <v>1</v>
      </c>
      <c r="E829">
        <f t="shared" ca="1" si="323"/>
        <v>72</v>
      </c>
      <c r="F829">
        <v>1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1</v>
      </c>
      <c r="P829">
        <v>1</v>
      </c>
      <c r="Q829">
        <f t="shared" ca="1" si="324"/>
        <v>4.6454000000000004</v>
      </c>
      <c r="R829">
        <f t="shared" ca="1" si="325"/>
        <v>1.7082999999999999</v>
      </c>
      <c r="S829">
        <f t="shared" ca="1" si="326"/>
        <v>268.37</v>
      </c>
      <c r="T829">
        <f t="shared" ca="1" si="320"/>
        <v>12.42</v>
      </c>
      <c r="U829">
        <f t="shared" ca="1" si="327"/>
        <v>39.799999999999997</v>
      </c>
      <c r="V829">
        <f t="shared" ca="1" si="328"/>
        <v>0.8468</v>
      </c>
      <c r="W829">
        <f t="shared" ca="1" si="321"/>
        <v>0.49430000000000002</v>
      </c>
      <c r="X829">
        <f t="shared" ca="1" si="329"/>
        <v>0.7994</v>
      </c>
      <c r="Y829">
        <f t="shared" ca="1" si="330"/>
        <v>3.72</v>
      </c>
      <c r="Z829">
        <f t="shared" ca="1" si="331"/>
        <v>0.91420000000000001</v>
      </c>
      <c r="AA829">
        <f t="shared" ca="1" si="332"/>
        <v>166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</v>
      </c>
      <c r="AI829">
        <v>0</v>
      </c>
      <c r="AJ829">
        <v>0</v>
      </c>
      <c r="AK829">
        <f t="shared" ca="1" si="333"/>
        <v>2.8714</v>
      </c>
      <c r="AL829">
        <f t="shared" ca="1" si="334"/>
        <v>3.74</v>
      </c>
      <c r="AM829">
        <v>0</v>
      </c>
    </row>
    <row r="830" spans="1:39" x14ac:dyDescent="0.25">
      <c r="A830">
        <v>828</v>
      </c>
      <c r="B830">
        <v>1</v>
      </c>
      <c r="C830">
        <f t="shared" ca="1" si="322"/>
        <v>53</v>
      </c>
      <c r="D830">
        <v>1</v>
      </c>
      <c r="E830">
        <f t="shared" ca="1" si="323"/>
        <v>74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1</v>
      </c>
      <c r="P830">
        <v>1</v>
      </c>
      <c r="Q830">
        <f t="shared" ca="1" si="324"/>
        <v>5.6355000000000004</v>
      </c>
      <c r="R830">
        <f t="shared" ca="1" si="325"/>
        <v>1.9221999999999999</v>
      </c>
      <c r="S830">
        <f t="shared" ca="1" si="326"/>
        <v>257.19</v>
      </c>
      <c r="T830">
        <f t="shared" ca="1" si="320"/>
        <v>16.54</v>
      </c>
      <c r="U830">
        <f t="shared" ca="1" si="327"/>
        <v>33.65</v>
      </c>
      <c r="V830">
        <f t="shared" ca="1" si="328"/>
        <v>0.89810000000000001</v>
      </c>
      <c r="W830">
        <f t="shared" ca="1" si="321"/>
        <v>0.53620000000000001</v>
      </c>
      <c r="X830">
        <f t="shared" ca="1" si="329"/>
        <v>0.73719999999999997</v>
      </c>
      <c r="Y830">
        <f t="shared" ca="1" si="330"/>
        <v>3.52</v>
      </c>
      <c r="Z830">
        <f t="shared" ca="1" si="331"/>
        <v>0.84519999999999995</v>
      </c>
      <c r="AA830">
        <f t="shared" ca="1" si="332"/>
        <v>166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1</v>
      </c>
      <c r="AI830">
        <v>0</v>
      </c>
      <c r="AJ830">
        <v>0</v>
      </c>
      <c r="AK830">
        <f t="shared" ca="1" si="333"/>
        <v>2.8347000000000002</v>
      </c>
      <c r="AL830">
        <f t="shared" ca="1" si="334"/>
        <v>4.54</v>
      </c>
      <c r="AM830">
        <v>0</v>
      </c>
    </row>
    <row r="831" spans="1:39" x14ac:dyDescent="0.25">
      <c r="A831">
        <v>829</v>
      </c>
      <c r="B831">
        <v>1</v>
      </c>
      <c r="C831">
        <f t="shared" ca="1" si="322"/>
        <v>47</v>
      </c>
      <c r="D831">
        <v>1</v>
      </c>
      <c r="E831">
        <f t="shared" ca="1" si="323"/>
        <v>72</v>
      </c>
      <c r="F831">
        <v>1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1</v>
      </c>
      <c r="P831">
        <v>1</v>
      </c>
      <c r="Q831">
        <f t="shared" ca="1" si="324"/>
        <v>4.5593000000000004</v>
      </c>
      <c r="R831">
        <f t="shared" ca="1" si="325"/>
        <v>1.8593999999999999</v>
      </c>
      <c r="S831">
        <f t="shared" ca="1" si="326"/>
        <v>220.63</v>
      </c>
      <c r="T831">
        <f t="shared" ca="1" si="320"/>
        <v>12.38</v>
      </c>
      <c r="U831">
        <f t="shared" ca="1" si="327"/>
        <v>26.02</v>
      </c>
      <c r="V831">
        <f t="shared" ca="1" si="328"/>
        <v>0.87960000000000005</v>
      </c>
      <c r="W831">
        <f t="shared" ca="1" si="321"/>
        <v>0.50790000000000002</v>
      </c>
      <c r="X831">
        <f t="shared" ca="1" si="329"/>
        <v>0.7621</v>
      </c>
      <c r="Y831">
        <f t="shared" ca="1" si="330"/>
        <v>3.91</v>
      </c>
      <c r="Z831">
        <f t="shared" ca="1" si="331"/>
        <v>0.87139999999999995</v>
      </c>
      <c r="AA831">
        <f t="shared" ca="1" si="332"/>
        <v>172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1</v>
      </c>
      <c r="AI831">
        <v>0</v>
      </c>
      <c r="AJ831">
        <v>0</v>
      </c>
      <c r="AK831">
        <f t="shared" ca="1" si="333"/>
        <v>2.8048999999999999</v>
      </c>
      <c r="AL831">
        <f t="shared" ca="1" si="334"/>
        <v>3.77</v>
      </c>
      <c r="AM831">
        <v>0</v>
      </c>
    </row>
    <row r="832" spans="1:39" x14ac:dyDescent="0.25">
      <c r="A832">
        <v>830</v>
      </c>
      <c r="B832">
        <v>1</v>
      </c>
      <c r="C832">
        <f t="shared" ca="1" si="322"/>
        <v>48</v>
      </c>
      <c r="D832">
        <v>1</v>
      </c>
      <c r="E832">
        <f t="shared" ca="1" si="323"/>
        <v>70</v>
      </c>
      <c r="F832">
        <v>1</v>
      </c>
      <c r="G832">
        <v>1</v>
      </c>
      <c r="H832">
        <v>1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1</v>
      </c>
      <c r="P832">
        <v>1</v>
      </c>
      <c r="Q832">
        <f t="shared" ca="1" si="324"/>
        <v>5.4545000000000003</v>
      </c>
      <c r="R832">
        <f t="shared" ca="1" si="325"/>
        <v>1.5883</v>
      </c>
      <c r="S832">
        <f t="shared" ca="1" si="326"/>
        <v>227.81</v>
      </c>
      <c r="T832">
        <f t="shared" ca="1" si="320"/>
        <v>16.760000000000002</v>
      </c>
      <c r="U832">
        <f t="shared" ca="1" si="327"/>
        <v>30.54</v>
      </c>
      <c r="V832">
        <f t="shared" ca="1" si="328"/>
        <v>0.83809999999999996</v>
      </c>
      <c r="W832">
        <f t="shared" ca="1" si="321"/>
        <v>0.51790000000000003</v>
      </c>
      <c r="X832">
        <f t="shared" ca="1" si="329"/>
        <v>0.72130000000000005</v>
      </c>
      <c r="Y832">
        <f t="shared" ca="1" si="330"/>
        <v>3.98</v>
      </c>
      <c r="Z832">
        <f t="shared" ca="1" si="331"/>
        <v>0.92210000000000003</v>
      </c>
      <c r="AA832">
        <f t="shared" ca="1" si="332"/>
        <v>163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</v>
      </c>
      <c r="AI832">
        <v>0</v>
      </c>
      <c r="AJ832">
        <v>0</v>
      </c>
      <c r="AK832">
        <f t="shared" ca="1" si="333"/>
        <v>2.8820999999999999</v>
      </c>
      <c r="AL832">
        <f t="shared" ca="1" si="334"/>
        <v>4.38</v>
      </c>
      <c r="AM832">
        <v>0</v>
      </c>
    </row>
    <row r="833" spans="1:39" x14ac:dyDescent="0.25">
      <c r="A833">
        <v>831</v>
      </c>
      <c r="B833">
        <v>1</v>
      </c>
      <c r="C833">
        <f t="shared" ca="1" si="322"/>
        <v>40</v>
      </c>
      <c r="D833">
        <v>1</v>
      </c>
      <c r="E833">
        <f t="shared" ca="1" si="323"/>
        <v>74</v>
      </c>
      <c r="F833">
        <v>1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1</v>
      </c>
      <c r="P833">
        <v>1</v>
      </c>
      <c r="Q833">
        <f t="shared" ca="1" si="324"/>
        <v>5.2229999999999999</v>
      </c>
      <c r="R833">
        <f t="shared" ca="1" si="325"/>
        <v>1.7406999999999999</v>
      </c>
      <c r="S833">
        <f t="shared" ca="1" si="326"/>
        <v>276.36</v>
      </c>
      <c r="T833">
        <f t="shared" ca="1" si="320"/>
        <v>18.809999999999999</v>
      </c>
      <c r="U833">
        <f t="shared" ca="1" si="327"/>
        <v>28.67</v>
      </c>
      <c r="V833">
        <f t="shared" ca="1" si="328"/>
        <v>0.88919999999999999</v>
      </c>
      <c r="W833">
        <f t="shared" ca="1" si="321"/>
        <v>0.48089999999999999</v>
      </c>
      <c r="X833">
        <f t="shared" ca="1" si="329"/>
        <v>0.79779999999999995</v>
      </c>
      <c r="Y833">
        <f t="shared" ca="1" si="330"/>
        <v>3.91</v>
      </c>
      <c r="Z833">
        <f t="shared" ca="1" si="331"/>
        <v>0.91920000000000002</v>
      </c>
      <c r="AA833">
        <f t="shared" ca="1" si="332"/>
        <v>175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1</v>
      </c>
      <c r="AI833">
        <v>0</v>
      </c>
      <c r="AJ833">
        <v>0</v>
      </c>
      <c r="AK833">
        <f t="shared" ca="1" si="333"/>
        <v>2.9462000000000002</v>
      </c>
      <c r="AL833">
        <f t="shared" ca="1" si="334"/>
        <v>3.22</v>
      </c>
      <c r="AM833">
        <v>0</v>
      </c>
    </row>
    <row r="834" spans="1:39" x14ac:dyDescent="0.25">
      <c r="A834">
        <v>832</v>
      </c>
      <c r="B834">
        <v>1</v>
      </c>
      <c r="C834">
        <f t="shared" ca="1" si="322"/>
        <v>36</v>
      </c>
      <c r="D834">
        <v>1</v>
      </c>
      <c r="E834">
        <f t="shared" ca="1" si="323"/>
        <v>72</v>
      </c>
      <c r="F834">
        <v>1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1</v>
      </c>
      <c r="P834">
        <v>1</v>
      </c>
      <c r="Q834">
        <f t="shared" ca="1" si="324"/>
        <v>4.9271000000000003</v>
      </c>
      <c r="R834">
        <f t="shared" ca="1" si="325"/>
        <v>1.9977</v>
      </c>
      <c r="S834">
        <f t="shared" ca="1" si="326"/>
        <v>228.55</v>
      </c>
      <c r="T834">
        <f t="shared" ca="1" si="320"/>
        <v>15.43</v>
      </c>
      <c r="U834">
        <f t="shared" ca="1" si="327"/>
        <v>32.619999999999997</v>
      </c>
      <c r="V834">
        <f t="shared" ca="1" si="328"/>
        <v>0.84609999999999996</v>
      </c>
      <c r="W834">
        <f t="shared" ca="1" si="321"/>
        <v>0.53959999999999997</v>
      </c>
      <c r="X834">
        <f t="shared" ca="1" si="329"/>
        <v>0.84499999999999997</v>
      </c>
      <c r="Y834">
        <f t="shared" ca="1" si="330"/>
        <v>4.09</v>
      </c>
      <c r="Z834">
        <f t="shared" ca="1" si="331"/>
        <v>0.85609999999999997</v>
      </c>
      <c r="AA834">
        <f t="shared" ca="1" si="332"/>
        <v>165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1</v>
      </c>
      <c r="AI834">
        <v>0</v>
      </c>
      <c r="AJ834">
        <v>0</v>
      </c>
      <c r="AK834">
        <f t="shared" ca="1" si="333"/>
        <v>2.5933999999999999</v>
      </c>
      <c r="AL834">
        <f t="shared" ca="1" si="334"/>
        <v>3</v>
      </c>
      <c r="AM834">
        <v>0</v>
      </c>
    </row>
    <row r="835" spans="1:39" x14ac:dyDescent="0.25">
      <c r="A835">
        <v>833</v>
      </c>
      <c r="B835">
        <v>1</v>
      </c>
      <c r="C835">
        <f t="shared" ca="1" si="322"/>
        <v>40</v>
      </c>
      <c r="D835">
        <v>1</v>
      </c>
      <c r="E835">
        <f t="shared" ca="1" si="323"/>
        <v>68</v>
      </c>
      <c r="F835">
        <v>1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1</v>
      </c>
      <c r="P835">
        <v>1</v>
      </c>
      <c r="Q835">
        <f t="shared" ca="1" si="324"/>
        <v>4.9584000000000001</v>
      </c>
      <c r="R835">
        <f t="shared" ca="1" si="325"/>
        <v>1.8653999999999999</v>
      </c>
      <c r="S835">
        <f t="shared" ca="1" si="326"/>
        <v>224.27</v>
      </c>
      <c r="T835">
        <f t="shared" ca="1" si="320"/>
        <v>18.77</v>
      </c>
      <c r="U835">
        <f t="shared" ca="1" si="327"/>
        <v>27</v>
      </c>
      <c r="V835">
        <f t="shared" ca="1" si="328"/>
        <v>0.88360000000000005</v>
      </c>
      <c r="W835">
        <f t="shared" ca="1" si="321"/>
        <v>0.49680000000000002</v>
      </c>
      <c r="X835">
        <f t="shared" ca="1" si="329"/>
        <v>0.84289999999999998</v>
      </c>
      <c r="Y835">
        <f t="shared" ca="1" si="330"/>
        <v>4.2300000000000004</v>
      </c>
      <c r="Z835">
        <f t="shared" ca="1" si="331"/>
        <v>0.8508</v>
      </c>
      <c r="AA835">
        <f t="shared" ca="1" si="332"/>
        <v>180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1</v>
      </c>
      <c r="AI835">
        <v>0</v>
      </c>
      <c r="AJ835">
        <v>0</v>
      </c>
      <c r="AK835">
        <f t="shared" ca="1" si="333"/>
        <v>2.9645000000000001</v>
      </c>
      <c r="AL835">
        <f t="shared" ca="1" si="334"/>
        <v>3.6</v>
      </c>
      <c r="AM835">
        <v>0</v>
      </c>
    </row>
    <row r="836" spans="1:39" x14ac:dyDescent="0.25">
      <c r="A836">
        <v>834</v>
      </c>
      <c r="B836">
        <v>1</v>
      </c>
      <c r="C836">
        <f t="shared" ca="1" si="322"/>
        <v>52</v>
      </c>
      <c r="D836">
        <v>1</v>
      </c>
      <c r="E836">
        <f t="shared" ca="1" si="323"/>
        <v>72</v>
      </c>
      <c r="F836">
        <v>1</v>
      </c>
      <c r="G836">
        <v>1</v>
      </c>
      <c r="H836">
        <v>1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1</v>
      </c>
      <c r="P836">
        <v>1</v>
      </c>
      <c r="Q836">
        <f t="shared" ca="1" si="324"/>
        <v>4.8513999999999999</v>
      </c>
      <c r="R836">
        <f t="shared" ca="1" si="325"/>
        <v>1.9850000000000001</v>
      </c>
      <c r="S836">
        <f t="shared" ca="1" si="326"/>
        <v>225.73</v>
      </c>
      <c r="T836">
        <f t="shared" ca="1" si="320"/>
        <v>14.85</v>
      </c>
      <c r="U836">
        <f t="shared" ca="1" si="327"/>
        <v>28.93</v>
      </c>
      <c r="V836">
        <f t="shared" ca="1" si="328"/>
        <v>0.80279999999999996</v>
      </c>
      <c r="W836">
        <f t="shared" ca="1" si="321"/>
        <v>0.51349999999999996</v>
      </c>
      <c r="X836">
        <f t="shared" ca="1" si="329"/>
        <v>0.82269999999999999</v>
      </c>
      <c r="Y836">
        <f t="shared" ca="1" si="330"/>
        <v>3.61</v>
      </c>
      <c r="Z836">
        <f t="shared" ca="1" si="331"/>
        <v>0.78969999999999996</v>
      </c>
      <c r="AA836">
        <f t="shared" ca="1" si="332"/>
        <v>162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1</v>
      </c>
      <c r="AI836">
        <v>0</v>
      </c>
      <c r="AJ836">
        <v>0</v>
      </c>
      <c r="AK836">
        <f t="shared" ca="1" si="333"/>
        <v>2.5051000000000001</v>
      </c>
      <c r="AL836">
        <f t="shared" ca="1" si="334"/>
        <v>3.46</v>
      </c>
      <c r="AM836">
        <v>0</v>
      </c>
    </row>
    <row r="837" spans="1:39" x14ac:dyDescent="0.25">
      <c r="A837">
        <v>835</v>
      </c>
      <c r="B837">
        <v>1</v>
      </c>
      <c r="C837">
        <f t="shared" ca="1" si="322"/>
        <v>39</v>
      </c>
      <c r="D837">
        <v>1</v>
      </c>
      <c r="E837">
        <f t="shared" ca="1" si="323"/>
        <v>77</v>
      </c>
      <c r="F837">
        <v>1</v>
      </c>
      <c r="G837">
        <v>1</v>
      </c>
      <c r="H837">
        <v>1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1</v>
      </c>
      <c r="P837">
        <v>1</v>
      </c>
      <c r="Q837">
        <f t="shared" ca="1" si="324"/>
        <v>4.8266999999999998</v>
      </c>
      <c r="R837">
        <f t="shared" ca="1" si="325"/>
        <v>1.6277999999999999</v>
      </c>
      <c r="S837">
        <f t="shared" ca="1" si="326"/>
        <v>265.12</v>
      </c>
      <c r="T837">
        <f t="shared" ca="1" si="320"/>
        <v>18.68</v>
      </c>
      <c r="U837">
        <f t="shared" ca="1" si="327"/>
        <v>25.61</v>
      </c>
      <c r="V837">
        <f t="shared" ca="1" si="328"/>
        <v>0.87960000000000005</v>
      </c>
      <c r="W837">
        <f t="shared" ca="1" si="321"/>
        <v>0.54620000000000002</v>
      </c>
      <c r="X837">
        <f t="shared" ca="1" si="329"/>
        <v>0.83779999999999999</v>
      </c>
      <c r="Y837">
        <f t="shared" ca="1" si="330"/>
        <v>3.51</v>
      </c>
      <c r="Z837">
        <f t="shared" ca="1" si="331"/>
        <v>0.82989999999999997</v>
      </c>
      <c r="AA837">
        <f t="shared" ca="1" si="332"/>
        <v>171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f t="shared" ca="1" si="333"/>
        <v>2.6623999999999999</v>
      </c>
      <c r="AL837">
        <f t="shared" ca="1" si="334"/>
        <v>4.03</v>
      </c>
      <c r="AM837">
        <v>0</v>
      </c>
    </row>
    <row r="838" spans="1:39" x14ac:dyDescent="0.25">
      <c r="A838">
        <v>836</v>
      </c>
      <c r="B838">
        <v>1</v>
      </c>
      <c r="C838">
        <f t="shared" ca="1" si="322"/>
        <v>48</v>
      </c>
      <c r="D838">
        <v>1</v>
      </c>
      <c r="E838">
        <f t="shared" ca="1" si="323"/>
        <v>72</v>
      </c>
      <c r="F838">
        <v>1</v>
      </c>
      <c r="G838">
        <v>1</v>
      </c>
      <c r="H838">
        <v>1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1</v>
      </c>
      <c r="P838">
        <v>1</v>
      </c>
      <c r="Q838">
        <f t="shared" ca="1" si="324"/>
        <v>4.8212000000000002</v>
      </c>
      <c r="R838">
        <f t="shared" ca="1" si="325"/>
        <v>1.6546000000000001</v>
      </c>
      <c r="S838">
        <f t="shared" ca="1" si="326"/>
        <v>271.01</v>
      </c>
      <c r="T838">
        <f t="shared" ca="1" si="320"/>
        <v>18.46</v>
      </c>
      <c r="U838">
        <f t="shared" ca="1" si="327"/>
        <v>32.25</v>
      </c>
      <c r="V838">
        <f t="shared" ca="1" si="328"/>
        <v>0.89</v>
      </c>
      <c r="W838">
        <f t="shared" ca="1" si="321"/>
        <v>0.53439999999999999</v>
      </c>
      <c r="X838">
        <f t="shared" ca="1" si="329"/>
        <v>0.79090000000000005</v>
      </c>
      <c r="Y838">
        <f t="shared" ca="1" si="330"/>
        <v>3.53</v>
      </c>
      <c r="Z838">
        <f t="shared" ca="1" si="331"/>
        <v>0.79220000000000002</v>
      </c>
      <c r="AA838">
        <f t="shared" ca="1" si="332"/>
        <v>197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f t="shared" ca="1" si="333"/>
        <v>2.5613999999999999</v>
      </c>
      <c r="AL838">
        <f t="shared" ca="1" si="334"/>
        <v>4.3099999999999996</v>
      </c>
      <c r="AM838">
        <v>0</v>
      </c>
    </row>
    <row r="839" spans="1:39" x14ac:dyDescent="0.25">
      <c r="A839">
        <v>837</v>
      </c>
      <c r="B839">
        <v>1</v>
      </c>
      <c r="C839">
        <f t="shared" ca="1" si="322"/>
        <v>35</v>
      </c>
      <c r="D839">
        <v>1</v>
      </c>
      <c r="E839">
        <f t="shared" ca="1" si="323"/>
        <v>78</v>
      </c>
      <c r="F839">
        <v>1</v>
      </c>
      <c r="G839">
        <v>1</v>
      </c>
      <c r="H839">
        <v>1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1</v>
      </c>
      <c r="P839">
        <v>1</v>
      </c>
      <c r="Q839">
        <f t="shared" ca="1" si="324"/>
        <v>5.2519999999999998</v>
      </c>
      <c r="R839">
        <f t="shared" ca="1" si="325"/>
        <v>1.6415999999999999</v>
      </c>
      <c r="S839">
        <f t="shared" ca="1" si="326"/>
        <v>274.06</v>
      </c>
      <c r="T839">
        <f t="shared" ca="1" si="320"/>
        <v>15.58</v>
      </c>
      <c r="U839">
        <f t="shared" ca="1" si="327"/>
        <v>37.81</v>
      </c>
      <c r="V839">
        <f t="shared" ca="1" si="328"/>
        <v>0.91210000000000002</v>
      </c>
      <c r="W839">
        <f t="shared" ca="1" si="321"/>
        <v>0.5373</v>
      </c>
      <c r="X839">
        <f t="shared" ca="1" si="329"/>
        <v>0.79220000000000002</v>
      </c>
      <c r="Y839">
        <f t="shared" ca="1" si="330"/>
        <v>3.59</v>
      </c>
      <c r="Z839">
        <f t="shared" ca="1" si="331"/>
        <v>0.78569999999999995</v>
      </c>
      <c r="AA839">
        <f t="shared" ca="1" si="332"/>
        <v>197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f t="shared" ca="1" si="333"/>
        <v>2.8862999999999999</v>
      </c>
      <c r="AL839">
        <f t="shared" ca="1" si="334"/>
        <v>4.4400000000000004</v>
      </c>
      <c r="AM839">
        <v>0</v>
      </c>
    </row>
    <row r="840" spans="1:39" x14ac:dyDescent="0.25">
      <c r="A840">
        <v>838</v>
      </c>
      <c r="B840">
        <v>1</v>
      </c>
      <c r="C840">
        <f t="shared" ca="1" si="322"/>
        <v>47</v>
      </c>
      <c r="D840">
        <v>1</v>
      </c>
      <c r="E840">
        <f t="shared" ca="1" si="323"/>
        <v>68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1</v>
      </c>
      <c r="P840">
        <v>1</v>
      </c>
      <c r="Q840">
        <f t="shared" ca="1" si="324"/>
        <v>4.9531999999999998</v>
      </c>
      <c r="R840">
        <f t="shared" ca="1" si="325"/>
        <v>1.7283999999999999</v>
      </c>
      <c r="S840">
        <f t="shared" ca="1" si="326"/>
        <v>231.83</v>
      </c>
      <c r="T840">
        <f t="shared" ca="1" si="320"/>
        <v>13.39</v>
      </c>
      <c r="U840">
        <f t="shared" ca="1" si="327"/>
        <v>39.67</v>
      </c>
      <c r="V840">
        <f t="shared" ca="1" si="328"/>
        <v>0.91920000000000002</v>
      </c>
      <c r="W840">
        <f t="shared" ca="1" si="321"/>
        <v>0.51480000000000004</v>
      </c>
      <c r="X840">
        <f t="shared" ca="1" si="329"/>
        <v>0.8135</v>
      </c>
      <c r="Y840">
        <f t="shared" ca="1" si="330"/>
        <v>3.88</v>
      </c>
      <c r="Z840">
        <f t="shared" ca="1" si="331"/>
        <v>0.80579999999999996</v>
      </c>
      <c r="AA840">
        <f t="shared" ca="1" si="332"/>
        <v>162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f t="shared" ca="1" si="333"/>
        <v>2.5510000000000002</v>
      </c>
      <c r="AL840">
        <f t="shared" ca="1" si="334"/>
        <v>3.27</v>
      </c>
      <c r="AM840">
        <v>0</v>
      </c>
    </row>
    <row r="841" spans="1:39" x14ac:dyDescent="0.25">
      <c r="A841">
        <v>839</v>
      </c>
      <c r="B841">
        <v>1</v>
      </c>
      <c r="C841">
        <f t="shared" ca="1" si="322"/>
        <v>48</v>
      </c>
      <c r="D841">
        <v>1</v>
      </c>
      <c r="E841">
        <f t="shared" ca="1" si="323"/>
        <v>71</v>
      </c>
      <c r="F841">
        <v>1</v>
      </c>
      <c r="G841">
        <v>1</v>
      </c>
      <c r="H841">
        <v>1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1</v>
      </c>
      <c r="P841">
        <v>1</v>
      </c>
      <c r="Q841">
        <f t="shared" ca="1" si="324"/>
        <v>5.2651000000000003</v>
      </c>
      <c r="R841">
        <f t="shared" ca="1" si="325"/>
        <v>1.6254</v>
      </c>
      <c r="S841">
        <f t="shared" ca="1" si="326"/>
        <v>286.62</v>
      </c>
      <c r="T841">
        <f t="shared" ca="1" si="320"/>
        <v>19.12</v>
      </c>
      <c r="U841">
        <f t="shared" ca="1" si="327"/>
        <v>29.58</v>
      </c>
      <c r="V841">
        <f t="shared" ca="1" si="328"/>
        <v>0.81169999999999998</v>
      </c>
      <c r="W841">
        <f t="shared" ca="1" si="321"/>
        <v>0.52949999999999997</v>
      </c>
      <c r="X841">
        <f t="shared" ca="1" si="329"/>
        <v>0.69010000000000005</v>
      </c>
      <c r="Y841">
        <f t="shared" ca="1" si="330"/>
        <v>4.17</v>
      </c>
      <c r="Z841">
        <f t="shared" ca="1" si="331"/>
        <v>0.89980000000000004</v>
      </c>
      <c r="AA841">
        <f t="shared" ca="1" si="332"/>
        <v>190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1</v>
      </c>
      <c r="AI841">
        <v>0</v>
      </c>
      <c r="AJ841">
        <v>0</v>
      </c>
      <c r="AK841">
        <f t="shared" ca="1" si="333"/>
        <v>2.7648999999999999</v>
      </c>
      <c r="AL841">
        <f t="shared" ca="1" si="334"/>
        <v>3.9</v>
      </c>
      <c r="AM841">
        <v>0</v>
      </c>
    </row>
    <row r="842" spans="1:39" x14ac:dyDescent="0.25">
      <c r="A842">
        <v>840</v>
      </c>
      <c r="B842">
        <v>1</v>
      </c>
      <c r="C842">
        <f t="shared" ca="1" si="322"/>
        <v>40</v>
      </c>
      <c r="D842">
        <v>1</v>
      </c>
      <c r="E842">
        <f t="shared" ca="1" si="323"/>
        <v>80</v>
      </c>
      <c r="F842">
        <v>1</v>
      </c>
      <c r="G842">
        <v>1</v>
      </c>
      <c r="H842">
        <v>1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1</v>
      </c>
      <c r="P842">
        <v>1</v>
      </c>
      <c r="Q842">
        <f t="shared" ca="1" si="324"/>
        <v>5.7347999999999999</v>
      </c>
      <c r="R842">
        <f t="shared" ca="1" si="325"/>
        <v>1.7054</v>
      </c>
      <c r="S842">
        <f t="shared" ca="1" si="326"/>
        <v>275.7</v>
      </c>
      <c r="T842">
        <f t="shared" ca="1" si="320"/>
        <v>15.18</v>
      </c>
      <c r="U842">
        <f t="shared" ca="1" si="327"/>
        <v>32.76</v>
      </c>
      <c r="V842">
        <f t="shared" ca="1" si="328"/>
        <v>0.85119999999999996</v>
      </c>
      <c r="W842">
        <f t="shared" ca="1" si="321"/>
        <v>0.51200000000000001</v>
      </c>
      <c r="X842">
        <f t="shared" ca="1" si="329"/>
        <v>0.75519999999999998</v>
      </c>
      <c r="Y842">
        <f t="shared" ca="1" si="330"/>
        <v>3.88</v>
      </c>
      <c r="Z842">
        <f t="shared" ca="1" si="331"/>
        <v>0.92120000000000002</v>
      </c>
      <c r="AA842">
        <f t="shared" ca="1" si="332"/>
        <v>170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f t="shared" ca="1" si="333"/>
        <v>2.7597</v>
      </c>
      <c r="AL842">
        <f t="shared" ca="1" si="334"/>
        <v>4.4800000000000004</v>
      </c>
      <c r="AM842">
        <v>0</v>
      </c>
    </row>
    <row r="843" spans="1:39" x14ac:dyDescent="0.25">
      <c r="A843">
        <v>841</v>
      </c>
      <c r="B843">
        <v>1</v>
      </c>
      <c r="C843">
        <f t="shared" ca="1" si="322"/>
        <v>50</v>
      </c>
      <c r="D843">
        <v>1</v>
      </c>
      <c r="E843">
        <f t="shared" ca="1" si="323"/>
        <v>73</v>
      </c>
      <c r="F843">
        <v>1</v>
      </c>
      <c r="G843">
        <v>1</v>
      </c>
      <c r="H843">
        <v>1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1</v>
      </c>
      <c r="P843">
        <v>1</v>
      </c>
      <c r="Q843">
        <f t="shared" ca="1" si="324"/>
        <v>5.4808000000000003</v>
      </c>
      <c r="R843">
        <f t="shared" ca="1" si="325"/>
        <v>1.7376</v>
      </c>
      <c r="S843">
        <f t="shared" ca="1" si="326"/>
        <v>274.69</v>
      </c>
      <c r="T843">
        <f t="shared" ca="1" si="320"/>
        <v>13.75</v>
      </c>
      <c r="U843">
        <f t="shared" ca="1" si="327"/>
        <v>32.06</v>
      </c>
      <c r="V843">
        <f t="shared" ca="1" si="328"/>
        <v>0.78220000000000001</v>
      </c>
      <c r="W843">
        <f t="shared" ca="1" si="321"/>
        <v>0.54530000000000001</v>
      </c>
      <c r="X843">
        <f t="shared" ca="1" si="329"/>
        <v>0.80530000000000002</v>
      </c>
      <c r="Y843">
        <f t="shared" ca="1" si="330"/>
        <v>3.61</v>
      </c>
      <c r="Z843">
        <f t="shared" ca="1" si="331"/>
        <v>0.81220000000000003</v>
      </c>
      <c r="AA843">
        <f t="shared" ca="1" si="332"/>
        <v>177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0</v>
      </c>
      <c r="AJ843">
        <v>0</v>
      </c>
      <c r="AK843">
        <f t="shared" ca="1" si="333"/>
        <v>2.9636999999999998</v>
      </c>
      <c r="AL843">
        <f t="shared" ca="1" si="334"/>
        <v>3.39</v>
      </c>
      <c r="AM843">
        <v>0</v>
      </c>
    </row>
    <row r="844" spans="1:39" x14ac:dyDescent="0.25">
      <c r="A844">
        <v>842</v>
      </c>
      <c r="B844">
        <v>1</v>
      </c>
      <c r="C844">
        <f t="shared" ca="1" si="322"/>
        <v>52</v>
      </c>
      <c r="D844">
        <v>1</v>
      </c>
      <c r="E844">
        <f t="shared" ca="1" si="323"/>
        <v>72</v>
      </c>
      <c r="F844">
        <v>1</v>
      </c>
      <c r="G844">
        <v>1</v>
      </c>
      <c r="H844">
        <v>1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1</v>
      </c>
      <c r="P844">
        <v>1</v>
      </c>
      <c r="Q844">
        <f t="shared" ca="1" si="324"/>
        <v>5.7416</v>
      </c>
      <c r="R844">
        <f t="shared" ca="1" si="325"/>
        <v>1.53</v>
      </c>
      <c r="S844">
        <f t="shared" ca="1" si="326"/>
        <v>266.63</v>
      </c>
      <c r="T844">
        <f t="shared" ca="1" si="320"/>
        <v>13.64</v>
      </c>
      <c r="U844">
        <f t="shared" ca="1" si="327"/>
        <v>38.93</v>
      </c>
      <c r="V844">
        <f t="shared" ca="1" si="328"/>
        <v>0.8105</v>
      </c>
      <c r="W844">
        <f t="shared" ca="1" si="321"/>
        <v>0.49840000000000001</v>
      </c>
      <c r="X844">
        <f t="shared" ca="1" si="329"/>
        <v>0.70420000000000005</v>
      </c>
      <c r="Y844">
        <f t="shared" ca="1" si="330"/>
        <v>3.82</v>
      </c>
      <c r="Z844">
        <f t="shared" ca="1" si="331"/>
        <v>0.8024</v>
      </c>
      <c r="AA844">
        <f t="shared" ca="1" si="332"/>
        <v>165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0</v>
      </c>
      <c r="AJ844">
        <v>0</v>
      </c>
      <c r="AK844">
        <f t="shared" ca="1" si="333"/>
        <v>2.9739</v>
      </c>
      <c r="AL844">
        <f t="shared" ca="1" si="334"/>
        <v>3.79</v>
      </c>
      <c r="AM844">
        <v>0</v>
      </c>
    </row>
    <row r="845" spans="1:39" x14ac:dyDescent="0.25">
      <c r="A845">
        <v>843</v>
      </c>
      <c r="B845">
        <v>1</v>
      </c>
      <c r="C845">
        <f t="shared" ca="1" si="322"/>
        <v>36</v>
      </c>
      <c r="D845">
        <v>1</v>
      </c>
      <c r="E845">
        <f t="shared" ca="1" si="323"/>
        <v>70</v>
      </c>
      <c r="F845">
        <v>1</v>
      </c>
      <c r="G845">
        <v>1</v>
      </c>
      <c r="H845">
        <v>1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1</v>
      </c>
      <c r="P845">
        <v>1</v>
      </c>
      <c r="Q845">
        <f t="shared" ca="1" si="324"/>
        <v>5.9305000000000003</v>
      </c>
      <c r="R845">
        <f t="shared" ca="1" si="325"/>
        <v>1.9651000000000001</v>
      </c>
      <c r="S845">
        <f t="shared" ca="1" si="326"/>
        <v>266.16000000000003</v>
      </c>
      <c r="T845">
        <f t="shared" ca="1" si="320"/>
        <v>17.260000000000002</v>
      </c>
      <c r="U845">
        <f t="shared" ca="1" si="327"/>
        <v>37.78</v>
      </c>
      <c r="V845">
        <f t="shared" ca="1" si="328"/>
        <v>0.94220000000000004</v>
      </c>
      <c r="W845">
        <f t="shared" ca="1" si="321"/>
        <v>0.48559999999999998</v>
      </c>
      <c r="X845">
        <f t="shared" ca="1" si="329"/>
        <v>0.81320000000000003</v>
      </c>
      <c r="Y845">
        <f t="shared" ca="1" si="330"/>
        <v>3.55</v>
      </c>
      <c r="Z845">
        <f t="shared" ca="1" si="331"/>
        <v>0.84599999999999997</v>
      </c>
      <c r="AA845">
        <f t="shared" ca="1" si="332"/>
        <v>195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0</v>
      </c>
      <c r="AJ845">
        <v>0</v>
      </c>
      <c r="AK845">
        <f t="shared" ca="1" si="333"/>
        <v>2.9514999999999998</v>
      </c>
      <c r="AL845">
        <f t="shared" ca="1" si="334"/>
        <v>3.63</v>
      </c>
      <c r="AM845">
        <v>0</v>
      </c>
    </row>
    <row r="846" spans="1:39" x14ac:dyDescent="0.25">
      <c r="A846">
        <v>844</v>
      </c>
      <c r="B846">
        <v>1</v>
      </c>
      <c r="C846">
        <f t="shared" ca="1" si="322"/>
        <v>44</v>
      </c>
      <c r="D846">
        <v>1</v>
      </c>
      <c r="E846">
        <f t="shared" ca="1" si="323"/>
        <v>79</v>
      </c>
      <c r="F846">
        <v>1</v>
      </c>
      <c r="G846">
        <v>1</v>
      </c>
      <c r="H846">
        <v>1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1</v>
      </c>
      <c r="P846">
        <v>1</v>
      </c>
      <c r="Q846">
        <f t="shared" ca="1" si="324"/>
        <v>5.4560000000000004</v>
      </c>
      <c r="R846">
        <f t="shared" ca="1" si="325"/>
        <v>1.8874</v>
      </c>
      <c r="S846">
        <f t="shared" ca="1" si="326"/>
        <v>290.75</v>
      </c>
      <c r="T846">
        <f t="shared" ca="1" si="320"/>
        <v>13.19</v>
      </c>
      <c r="U846">
        <f t="shared" ca="1" si="327"/>
        <v>27.34</v>
      </c>
      <c r="V846">
        <f t="shared" ca="1" si="328"/>
        <v>0.83730000000000004</v>
      </c>
      <c r="W846">
        <f t="shared" ca="1" si="321"/>
        <v>0.53220000000000001</v>
      </c>
      <c r="X846">
        <f t="shared" ca="1" si="329"/>
        <v>0.78380000000000005</v>
      </c>
      <c r="Y846">
        <f t="shared" ca="1" si="330"/>
        <v>3.59</v>
      </c>
      <c r="Z846">
        <f t="shared" ca="1" si="331"/>
        <v>0.92579999999999996</v>
      </c>
      <c r="AA846">
        <f t="shared" ca="1" si="332"/>
        <v>190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1</v>
      </c>
      <c r="AI846">
        <v>0</v>
      </c>
      <c r="AJ846">
        <v>0</v>
      </c>
      <c r="AK846">
        <f t="shared" ca="1" si="333"/>
        <v>2.5769000000000002</v>
      </c>
      <c r="AL846">
        <f t="shared" ca="1" si="334"/>
        <v>3.29</v>
      </c>
      <c r="AM846">
        <v>0</v>
      </c>
    </row>
    <row r="847" spans="1:39" x14ac:dyDescent="0.25">
      <c r="A847">
        <v>845</v>
      </c>
      <c r="B847">
        <v>1</v>
      </c>
      <c r="C847">
        <f t="shared" ca="1" si="322"/>
        <v>35</v>
      </c>
      <c r="D847">
        <v>1</v>
      </c>
      <c r="E847">
        <f t="shared" ca="1" si="323"/>
        <v>70</v>
      </c>
      <c r="F847">
        <v>1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1</v>
      </c>
      <c r="P847">
        <v>1</v>
      </c>
      <c r="Q847">
        <f t="shared" ca="1" si="324"/>
        <v>5.2403000000000004</v>
      </c>
      <c r="R847">
        <f t="shared" ca="1" si="325"/>
        <v>1.9439</v>
      </c>
      <c r="S847">
        <f t="shared" ca="1" si="326"/>
        <v>283.3</v>
      </c>
      <c r="T847">
        <f t="shared" ca="1" si="320"/>
        <v>14.16</v>
      </c>
      <c r="U847">
        <f t="shared" ca="1" si="327"/>
        <v>32.54</v>
      </c>
      <c r="V847">
        <f t="shared" ca="1" si="328"/>
        <v>0.82389999999999997</v>
      </c>
      <c r="W847">
        <f t="shared" ca="1" si="321"/>
        <v>0.52080000000000004</v>
      </c>
      <c r="X847">
        <f t="shared" ca="1" si="329"/>
        <v>0.76800000000000002</v>
      </c>
      <c r="Y847">
        <f t="shared" ca="1" si="330"/>
        <v>3.79</v>
      </c>
      <c r="Z847">
        <f t="shared" ca="1" si="331"/>
        <v>0.81289999999999996</v>
      </c>
      <c r="AA847">
        <f t="shared" ca="1" si="332"/>
        <v>153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1</v>
      </c>
      <c r="AI847">
        <v>0</v>
      </c>
      <c r="AJ847">
        <v>0</v>
      </c>
      <c r="AK847">
        <f t="shared" ca="1" si="333"/>
        <v>2.7694999999999999</v>
      </c>
      <c r="AL847">
        <f t="shared" ca="1" si="334"/>
        <v>3.61</v>
      </c>
      <c r="AM847">
        <v>0</v>
      </c>
    </row>
    <row r="848" spans="1:39" x14ac:dyDescent="0.25">
      <c r="A848">
        <v>846</v>
      </c>
      <c r="B848">
        <v>1</v>
      </c>
      <c r="C848">
        <f t="shared" ca="1" si="322"/>
        <v>40</v>
      </c>
      <c r="D848">
        <v>1</v>
      </c>
      <c r="E848">
        <f t="shared" ca="1" si="323"/>
        <v>60</v>
      </c>
      <c r="F848">
        <v>1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1</v>
      </c>
      <c r="P848">
        <v>1</v>
      </c>
      <c r="Q848">
        <f t="shared" ca="1" si="324"/>
        <v>5.0068999999999999</v>
      </c>
      <c r="R848">
        <f t="shared" ca="1" si="325"/>
        <v>1.9947999999999999</v>
      </c>
      <c r="S848">
        <f t="shared" ca="1" si="326"/>
        <v>229.13</v>
      </c>
      <c r="T848">
        <f t="shared" ca="1" si="320"/>
        <v>18.27</v>
      </c>
      <c r="U848">
        <f t="shared" ca="1" si="327"/>
        <v>31.67</v>
      </c>
      <c r="V848">
        <f t="shared" ca="1" si="328"/>
        <v>0.85740000000000005</v>
      </c>
      <c r="W848">
        <f t="shared" ca="1" si="321"/>
        <v>0.54320000000000002</v>
      </c>
      <c r="X848">
        <f t="shared" ca="1" si="329"/>
        <v>0.77500000000000002</v>
      </c>
      <c r="Y848">
        <f t="shared" ca="1" si="330"/>
        <v>3.61</v>
      </c>
      <c r="Z848">
        <f t="shared" ca="1" si="331"/>
        <v>0.8498</v>
      </c>
      <c r="AA848">
        <f t="shared" ca="1" si="332"/>
        <v>170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</v>
      </c>
      <c r="AI848">
        <v>0</v>
      </c>
      <c r="AJ848">
        <v>0</v>
      </c>
      <c r="AK848">
        <f t="shared" ca="1" si="333"/>
        <v>2.6758000000000002</v>
      </c>
      <c r="AL848">
        <f t="shared" ca="1" si="334"/>
        <v>4.01</v>
      </c>
      <c r="AM848">
        <v>0</v>
      </c>
    </row>
    <row r="849" spans="1:39" x14ac:dyDescent="0.25">
      <c r="A849">
        <v>847</v>
      </c>
      <c r="B849">
        <v>1</v>
      </c>
      <c r="C849">
        <f t="shared" ca="1" si="322"/>
        <v>54</v>
      </c>
      <c r="D849">
        <v>1</v>
      </c>
      <c r="E849">
        <f t="shared" ca="1" si="323"/>
        <v>78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1</v>
      </c>
      <c r="P849">
        <v>1</v>
      </c>
      <c r="Q849">
        <f t="shared" ca="1" si="324"/>
        <v>4.9217000000000004</v>
      </c>
      <c r="R849">
        <f t="shared" ca="1" si="325"/>
        <v>1.5507</v>
      </c>
      <c r="S849">
        <f t="shared" ca="1" si="326"/>
        <v>232.96</v>
      </c>
      <c r="T849">
        <f t="shared" ca="1" si="320"/>
        <v>15.85</v>
      </c>
      <c r="U849">
        <f t="shared" ca="1" si="327"/>
        <v>39.89</v>
      </c>
      <c r="V849">
        <f t="shared" ca="1" si="328"/>
        <v>0.77710000000000001</v>
      </c>
      <c r="W849">
        <f t="shared" ca="1" si="321"/>
        <v>0.50190000000000001</v>
      </c>
      <c r="X849">
        <f t="shared" ca="1" si="329"/>
        <v>0.71840000000000004</v>
      </c>
      <c r="Y849">
        <f t="shared" ca="1" si="330"/>
        <v>3.89</v>
      </c>
      <c r="Z849">
        <f t="shared" ca="1" si="331"/>
        <v>0.80379999999999996</v>
      </c>
      <c r="AA849">
        <f t="shared" ca="1" si="332"/>
        <v>195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1</v>
      </c>
      <c r="AI849">
        <v>0</v>
      </c>
      <c r="AJ849">
        <v>0</v>
      </c>
      <c r="AK849">
        <f t="shared" ca="1" si="333"/>
        <v>2.6613000000000002</v>
      </c>
      <c r="AL849">
        <f t="shared" ca="1" si="334"/>
        <v>4.54</v>
      </c>
      <c r="AM849">
        <v>0</v>
      </c>
    </row>
    <row r="850" spans="1:39" x14ac:dyDescent="0.25">
      <c r="A850">
        <v>848</v>
      </c>
      <c r="B850">
        <v>1</v>
      </c>
      <c r="C850">
        <f t="shared" ca="1" si="322"/>
        <v>53</v>
      </c>
      <c r="D850">
        <v>1</v>
      </c>
      <c r="E850">
        <f t="shared" ca="1" si="323"/>
        <v>79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1</v>
      </c>
      <c r="P850">
        <v>1</v>
      </c>
      <c r="Q850">
        <f t="shared" ca="1" si="324"/>
        <v>5.1523000000000003</v>
      </c>
      <c r="R850">
        <f t="shared" ca="1" si="325"/>
        <v>1.8231999999999999</v>
      </c>
      <c r="S850">
        <f t="shared" ca="1" si="326"/>
        <v>252.23</v>
      </c>
      <c r="T850">
        <f t="shared" ca="1" si="320"/>
        <v>17.03</v>
      </c>
      <c r="U850">
        <f t="shared" ca="1" si="327"/>
        <v>36.75</v>
      </c>
      <c r="V850">
        <f t="shared" ca="1" si="328"/>
        <v>0.88</v>
      </c>
      <c r="W850">
        <f t="shared" ca="1" si="321"/>
        <v>0.50580000000000003</v>
      </c>
      <c r="X850">
        <f t="shared" ca="1" si="329"/>
        <v>0.82579999999999998</v>
      </c>
      <c r="Y850">
        <f t="shared" ca="1" si="330"/>
        <v>4.0599999999999996</v>
      </c>
      <c r="Z850">
        <f t="shared" ca="1" si="331"/>
        <v>0.87960000000000005</v>
      </c>
      <c r="AA850">
        <f t="shared" ca="1" si="332"/>
        <v>176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1</v>
      </c>
      <c r="AI850">
        <v>0</v>
      </c>
      <c r="AJ850">
        <v>0</v>
      </c>
      <c r="AK850">
        <f t="shared" ca="1" si="333"/>
        <v>2.9308000000000001</v>
      </c>
      <c r="AL850">
        <f t="shared" ca="1" si="334"/>
        <v>3.52</v>
      </c>
      <c r="AM850">
        <v>0</v>
      </c>
    </row>
    <row r="851" spans="1:39" x14ac:dyDescent="0.25">
      <c r="A851">
        <v>849</v>
      </c>
      <c r="B851">
        <v>1</v>
      </c>
      <c r="C851">
        <f t="shared" ca="1" si="322"/>
        <v>39</v>
      </c>
      <c r="D851">
        <v>1</v>
      </c>
      <c r="E851">
        <f t="shared" ca="1" si="323"/>
        <v>63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1</v>
      </c>
      <c r="P851">
        <v>1</v>
      </c>
      <c r="Q851">
        <f t="shared" ca="1" si="324"/>
        <v>5.5606999999999998</v>
      </c>
      <c r="R851">
        <f t="shared" ca="1" si="325"/>
        <v>1.5571999999999999</v>
      </c>
      <c r="S851">
        <f t="shared" ca="1" si="326"/>
        <v>244.74</v>
      </c>
      <c r="T851">
        <f t="shared" ca="1" si="320"/>
        <v>11.65</v>
      </c>
      <c r="U851">
        <f t="shared" ca="1" si="327"/>
        <v>39.94</v>
      </c>
      <c r="V851">
        <f t="shared" ca="1" si="328"/>
        <v>0.8921</v>
      </c>
      <c r="W851">
        <f t="shared" ca="1" si="321"/>
        <v>0.53349999999999997</v>
      </c>
      <c r="X851">
        <f t="shared" ca="1" si="329"/>
        <v>0.84340000000000004</v>
      </c>
      <c r="Y851">
        <f t="shared" ca="1" si="330"/>
        <v>3.87</v>
      </c>
      <c r="Z851">
        <f t="shared" ca="1" si="331"/>
        <v>0.93979999999999997</v>
      </c>
      <c r="AA851">
        <f t="shared" ca="1" si="332"/>
        <v>174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1</v>
      </c>
      <c r="AI851">
        <v>0</v>
      </c>
      <c r="AJ851">
        <v>0</v>
      </c>
      <c r="AK851">
        <f t="shared" ca="1" si="333"/>
        <v>2.9277000000000002</v>
      </c>
      <c r="AL851">
        <f t="shared" ca="1" si="334"/>
        <v>4.33</v>
      </c>
      <c r="AM851">
        <v>0</v>
      </c>
    </row>
    <row r="852" spans="1:39" x14ac:dyDescent="0.25">
      <c r="A852">
        <v>850</v>
      </c>
      <c r="B852">
        <v>1</v>
      </c>
      <c r="C852">
        <f t="shared" ca="1" si="322"/>
        <v>51</v>
      </c>
      <c r="D852">
        <v>1</v>
      </c>
      <c r="E852">
        <f t="shared" ca="1" si="323"/>
        <v>74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1</v>
      </c>
      <c r="P852">
        <v>1</v>
      </c>
      <c r="Q852">
        <f t="shared" ca="1" si="324"/>
        <v>5.6749000000000001</v>
      </c>
      <c r="R852">
        <f t="shared" ca="1" si="325"/>
        <v>1.9246000000000001</v>
      </c>
      <c r="S852">
        <f t="shared" ca="1" si="326"/>
        <v>230.63</v>
      </c>
      <c r="T852">
        <f t="shared" ca="1" si="320"/>
        <v>15.24</v>
      </c>
      <c r="U852">
        <f t="shared" ca="1" si="327"/>
        <v>31.37</v>
      </c>
      <c r="V852">
        <f t="shared" ca="1" si="328"/>
        <v>0.88249999999999995</v>
      </c>
      <c r="W852">
        <f t="shared" ca="1" si="321"/>
        <v>0.53359999999999996</v>
      </c>
      <c r="X852">
        <f t="shared" ca="1" si="329"/>
        <v>0.73409999999999997</v>
      </c>
      <c r="Y852">
        <f t="shared" ca="1" si="330"/>
        <v>4.22</v>
      </c>
      <c r="Z852">
        <f t="shared" ca="1" si="331"/>
        <v>0.92859999999999998</v>
      </c>
      <c r="AA852">
        <f t="shared" ca="1" si="332"/>
        <v>183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1</v>
      </c>
      <c r="AI852">
        <v>0</v>
      </c>
      <c r="AJ852">
        <v>0</v>
      </c>
      <c r="AK852">
        <f t="shared" ca="1" si="333"/>
        <v>2.7585999999999999</v>
      </c>
      <c r="AL852">
        <f t="shared" ca="1" si="334"/>
        <v>3.62</v>
      </c>
      <c r="AM852">
        <v>0</v>
      </c>
    </row>
    <row r="853" spans="1:39" x14ac:dyDescent="0.25">
      <c r="A853">
        <v>851</v>
      </c>
      <c r="B853">
        <v>1</v>
      </c>
      <c r="C853">
        <f t="shared" ca="1" si="322"/>
        <v>34</v>
      </c>
      <c r="D853">
        <v>1</v>
      </c>
      <c r="E853">
        <f t="shared" ca="1" si="323"/>
        <v>61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1</v>
      </c>
      <c r="P853">
        <v>1</v>
      </c>
      <c r="Q853">
        <f t="shared" ca="1" si="324"/>
        <v>4.5475000000000003</v>
      </c>
      <c r="R853">
        <f t="shared" ca="1" si="325"/>
        <v>1.9631000000000001</v>
      </c>
      <c r="S853">
        <f t="shared" ca="1" si="326"/>
        <v>252.35</v>
      </c>
      <c r="T853">
        <f t="shared" ca="1" si="320"/>
        <v>15.88</v>
      </c>
      <c r="U853">
        <f t="shared" ca="1" si="327"/>
        <v>33.89</v>
      </c>
      <c r="V853">
        <f t="shared" ca="1" si="328"/>
        <v>0.88160000000000005</v>
      </c>
      <c r="W853">
        <f t="shared" ca="1" si="321"/>
        <v>0.4995</v>
      </c>
      <c r="X853">
        <f t="shared" ca="1" si="329"/>
        <v>0.69650000000000001</v>
      </c>
      <c r="Y853">
        <f t="shared" ca="1" si="330"/>
        <v>3.83</v>
      </c>
      <c r="Z853">
        <f t="shared" ca="1" si="331"/>
        <v>0.83789999999999998</v>
      </c>
      <c r="AA853">
        <f t="shared" ca="1" si="332"/>
        <v>156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1</v>
      </c>
      <c r="AI853">
        <v>0</v>
      </c>
      <c r="AJ853">
        <v>0</v>
      </c>
      <c r="AK853">
        <f t="shared" ca="1" si="333"/>
        <v>2.5228999999999999</v>
      </c>
      <c r="AL853">
        <f t="shared" ca="1" si="334"/>
        <v>4.18</v>
      </c>
      <c r="AM853">
        <v>0</v>
      </c>
    </row>
    <row r="854" spans="1:39" x14ac:dyDescent="0.25">
      <c r="A854">
        <v>852</v>
      </c>
      <c r="B854">
        <v>1</v>
      </c>
      <c r="C854">
        <f t="shared" ca="1" si="322"/>
        <v>48</v>
      </c>
      <c r="D854">
        <v>1</v>
      </c>
      <c r="E854">
        <f t="shared" ca="1" si="323"/>
        <v>80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1</v>
      </c>
      <c r="P854">
        <v>1</v>
      </c>
      <c r="Q854">
        <f t="shared" ca="1" si="324"/>
        <v>5.9999000000000002</v>
      </c>
      <c r="R854">
        <f t="shared" ca="1" si="325"/>
        <v>1.8880999999999999</v>
      </c>
      <c r="S854">
        <f t="shared" ca="1" si="326"/>
        <v>283.14999999999998</v>
      </c>
      <c r="T854">
        <f t="shared" ca="1" si="320"/>
        <v>19.14</v>
      </c>
      <c r="U854">
        <f t="shared" ca="1" si="327"/>
        <v>36.22</v>
      </c>
      <c r="V854">
        <f t="shared" ca="1" si="328"/>
        <v>0.84919999999999995</v>
      </c>
      <c r="W854">
        <f t="shared" ca="1" si="321"/>
        <v>0.47899999999999998</v>
      </c>
      <c r="X854">
        <f t="shared" ca="1" si="329"/>
        <v>0.67930000000000001</v>
      </c>
      <c r="Y854">
        <f t="shared" ca="1" si="330"/>
        <v>3.67</v>
      </c>
      <c r="Z854">
        <f t="shared" ca="1" si="331"/>
        <v>0.87460000000000004</v>
      </c>
      <c r="AA854">
        <f t="shared" ca="1" si="332"/>
        <v>175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1</v>
      </c>
      <c r="AI854">
        <v>0</v>
      </c>
      <c r="AJ854">
        <v>0</v>
      </c>
      <c r="AK854">
        <f t="shared" ca="1" si="333"/>
        <v>2.7063000000000001</v>
      </c>
      <c r="AL854">
        <f t="shared" ca="1" si="334"/>
        <v>3.33</v>
      </c>
      <c r="AM854">
        <v>0</v>
      </c>
    </row>
    <row r="855" spans="1:39" x14ac:dyDescent="0.25">
      <c r="A855">
        <v>853</v>
      </c>
      <c r="B855">
        <v>1</v>
      </c>
      <c r="C855">
        <f t="shared" ca="1" si="322"/>
        <v>49</v>
      </c>
      <c r="D855">
        <v>1</v>
      </c>
      <c r="E855">
        <f t="shared" ca="1" si="323"/>
        <v>80</v>
      </c>
      <c r="F855">
        <v>1</v>
      </c>
      <c r="G855">
        <v>1</v>
      </c>
      <c r="H855">
        <v>1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1</v>
      </c>
      <c r="P855">
        <v>1</v>
      </c>
      <c r="Q855">
        <f t="shared" ca="1" si="324"/>
        <v>4.9020000000000001</v>
      </c>
      <c r="R855">
        <f t="shared" ca="1" si="325"/>
        <v>1.8297000000000001</v>
      </c>
      <c r="S855">
        <f t="shared" ca="1" si="326"/>
        <v>238.17</v>
      </c>
      <c r="T855">
        <f t="shared" ca="1" si="320"/>
        <v>16.5</v>
      </c>
      <c r="U855">
        <f t="shared" ca="1" si="327"/>
        <v>28.97</v>
      </c>
      <c r="V855">
        <f t="shared" ca="1" si="328"/>
        <v>0.86799999999999999</v>
      </c>
      <c r="W855">
        <f t="shared" ca="1" si="321"/>
        <v>0.52639999999999998</v>
      </c>
      <c r="X855">
        <f t="shared" ca="1" si="329"/>
        <v>0.84379999999999999</v>
      </c>
      <c r="Y855">
        <f t="shared" ca="1" si="330"/>
        <v>3.79</v>
      </c>
      <c r="Z855">
        <f t="shared" ca="1" si="331"/>
        <v>0.80410000000000004</v>
      </c>
      <c r="AA855">
        <f t="shared" ca="1" si="332"/>
        <v>190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1</v>
      </c>
      <c r="AI855">
        <v>0</v>
      </c>
      <c r="AJ855">
        <v>0</v>
      </c>
      <c r="AK855">
        <f t="shared" ca="1" si="333"/>
        <v>2.5249999999999999</v>
      </c>
      <c r="AL855">
        <f t="shared" ca="1" si="334"/>
        <v>3.67</v>
      </c>
      <c r="AM855">
        <v>0</v>
      </c>
    </row>
    <row r="856" spans="1:39" x14ac:dyDescent="0.25">
      <c r="A856">
        <v>854</v>
      </c>
      <c r="B856">
        <v>1</v>
      </c>
      <c r="C856">
        <f t="shared" ca="1" si="322"/>
        <v>43</v>
      </c>
      <c r="D856">
        <v>1</v>
      </c>
      <c r="E856">
        <f t="shared" ca="1" si="323"/>
        <v>69</v>
      </c>
      <c r="F856">
        <v>1</v>
      </c>
      <c r="G856">
        <v>1</v>
      </c>
      <c r="H856">
        <v>1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1</v>
      </c>
      <c r="P856">
        <v>1</v>
      </c>
      <c r="Q856">
        <f t="shared" ca="1" si="324"/>
        <v>5.0338000000000003</v>
      </c>
      <c r="R856">
        <f t="shared" ca="1" si="325"/>
        <v>1.5432999999999999</v>
      </c>
      <c r="S856">
        <f t="shared" ca="1" si="326"/>
        <v>269.7</v>
      </c>
      <c r="T856">
        <f t="shared" ca="1" si="320"/>
        <v>13.35</v>
      </c>
      <c r="U856">
        <f t="shared" ca="1" si="327"/>
        <v>35.61</v>
      </c>
      <c r="V856">
        <f t="shared" ca="1" si="328"/>
        <v>0.83789999999999998</v>
      </c>
      <c r="W856">
        <f t="shared" ca="1" si="321"/>
        <v>0.51829999999999998</v>
      </c>
      <c r="X856">
        <f t="shared" ca="1" si="329"/>
        <v>0.81389999999999996</v>
      </c>
      <c r="Y856">
        <f t="shared" ca="1" si="330"/>
        <v>3.84</v>
      </c>
      <c r="Z856">
        <f t="shared" ca="1" si="331"/>
        <v>0.90490000000000004</v>
      </c>
      <c r="AA856">
        <f t="shared" ca="1" si="332"/>
        <v>184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1</v>
      </c>
      <c r="AI856">
        <v>0</v>
      </c>
      <c r="AJ856">
        <v>0</v>
      </c>
      <c r="AK856">
        <f t="shared" ca="1" si="333"/>
        <v>2.8127</v>
      </c>
      <c r="AL856">
        <f t="shared" ca="1" si="334"/>
        <v>4.13</v>
      </c>
      <c r="AM856">
        <v>0</v>
      </c>
    </row>
    <row r="857" spans="1:39" x14ac:dyDescent="0.25">
      <c r="A857">
        <v>855</v>
      </c>
      <c r="B857">
        <v>1</v>
      </c>
      <c r="C857">
        <f t="shared" ca="1" si="322"/>
        <v>38</v>
      </c>
      <c r="D857">
        <v>1</v>
      </c>
      <c r="E857">
        <f t="shared" ca="1" si="323"/>
        <v>76</v>
      </c>
      <c r="F857">
        <v>1</v>
      </c>
      <c r="G857">
        <v>1</v>
      </c>
      <c r="H857">
        <v>1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1</v>
      </c>
      <c r="P857">
        <v>1</v>
      </c>
      <c r="Q857">
        <f t="shared" ca="1" si="324"/>
        <v>5.4992999999999999</v>
      </c>
      <c r="R857">
        <f t="shared" ca="1" si="325"/>
        <v>1.7176</v>
      </c>
      <c r="S857">
        <f t="shared" ca="1" si="326"/>
        <v>269.8</v>
      </c>
      <c r="T857">
        <f t="shared" ca="1" si="320"/>
        <v>16.23</v>
      </c>
      <c r="U857">
        <f t="shared" ca="1" si="327"/>
        <v>29.39</v>
      </c>
      <c r="V857">
        <f t="shared" ca="1" si="328"/>
        <v>0.91879999999999995</v>
      </c>
      <c r="W857">
        <f t="shared" ca="1" si="321"/>
        <v>0.53049999999999997</v>
      </c>
      <c r="X857">
        <f t="shared" ca="1" si="329"/>
        <v>0.79769999999999996</v>
      </c>
      <c r="Y857">
        <f t="shared" ca="1" si="330"/>
        <v>3.72</v>
      </c>
      <c r="Z857">
        <f t="shared" ca="1" si="331"/>
        <v>0.84689999999999999</v>
      </c>
      <c r="AA857">
        <f t="shared" ca="1" si="332"/>
        <v>168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1</v>
      </c>
      <c r="AI857">
        <v>0</v>
      </c>
      <c r="AJ857">
        <v>0</v>
      </c>
      <c r="AK857">
        <f t="shared" ca="1" si="333"/>
        <v>2.5508999999999999</v>
      </c>
      <c r="AL857">
        <f t="shared" ca="1" si="334"/>
        <v>3.88</v>
      </c>
      <c r="AM857">
        <v>0</v>
      </c>
    </row>
    <row r="858" spans="1:39" x14ac:dyDescent="0.25">
      <c r="A858">
        <v>856</v>
      </c>
      <c r="B858">
        <v>1</v>
      </c>
      <c r="C858">
        <f t="shared" ca="1" si="322"/>
        <v>37</v>
      </c>
      <c r="D858">
        <v>1</v>
      </c>
      <c r="E858">
        <f t="shared" ca="1" si="323"/>
        <v>75</v>
      </c>
      <c r="F858">
        <v>1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1</v>
      </c>
      <c r="P858">
        <v>1</v>
      </c>
      <c r="Q858">
        <f t="shared" ca="1" si="324"/>
        <v>5.4839000000000002</v>
      </c>
      <c r="R858">
        <f t="shared" ca="1" si="325"/>
        <v>1.9454</v>
      </c>
      <c r="S858">
        <f t="shared" ca="1" si="326"/>
        <v>250.52</v>
      </c>
      <c r="T858">
        <f t="shared" ca="1" si="320"/>
        <v>12.74</v>
      </c>
      <c r="U858">
        <f t="shared" ca="1" si="327"/>
        <v>28.75</v>
      </c>
      <c r="V858">
        <f t="shared" ca="1" si="328"/>
        <v>0.87129999999999996</v>
      </c>
      <c r="W858">
        <f t="shared" ca="1" si="321"/>
        <v>0.54220000000000002</v>
      </c>
      <c r="X858">
        <f t="shared" ca="1" si="329"/>
        <v>0.73399999999999999</v>
      </c>
      <c r="Y858">
        <f t="shared" ca="1" si="330"/>
        <v>4.24</v>
      </c>
      <c r="Z858">
        <f t="shared" ca="1" si="331"/>
        <v>0.88680000000000003</v>
      </c>
      <c r="AA858">
        <f t="shared" ca="1" si="332"/>
        <v>168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1</v>
      </c>
      <c r="AI858">
        <v>0</v>
      </c>
      <c r="AJ858">
        <v>0</v>
      </c>
      <c r="AK858">
        <f t="shared" ca="1" si="333"/>
        <v>2.7679</v>
      </c>
      <c r="AL858">
        <f t="shared" ca="1" si="334"/>
        <v>4.42</v>
      </c>
      <c r="AM858">
        <v>0</v>
      </c>
    </row>
    <row r="859" spans="1:39" x14ac:dyDescent="0.25">
      <c r="A859">
        <v>857</v>
      </c>
      <c r="B859">
        <v>1</v>
      </c>
      <c r="C859">
        <f t="shared" ca="1" si="322"/>
        <v>38</v>
      </c>
      <c r="D859">
        <v>1</v>
      </c>
      <c r="E859">
        <f t="shared" ca="1" si="323"/>
        <v>64</v>
      </c>
      <c r="F859">
        <v>1</v>
      </c>
      <c r="G859">
        <v>1</v>
      </c>
      <c r="H859">
        <v>1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1</v>
      </c>
      <c r="P859">
        <v>1</v>
      </c>
      <c r="Q859">
        <f t="shared" ca="1" si="324"/>
        <v>5.6039000000000003</v>
      </c>
      <c r="R859">
        <f t="shared" ca="1" si="325"/>
        <v>1.5779000000000001</v>
      </c>
      <c r="S859">
        <f t="shared" ca="1" si="326"/>
        <v>234.63</v>
      </c>
      <c r="T859">
        <f t="shared" ca="1" si="320"/>
        <v>17.48</v>
      </c>
      <c r="U859">
        <f t="shared" ca="1" si="327"/>
        <v>28.7</v>
      </c>
      <c r="V859">
        <f t="shared" ca="1" si="328"/>
        <v>0.79369999999999996</v>
      </c>
      <c r="W859">
        <f t="shared" ca="1" si="321"/>
        <v>0.54800000000000004</v>
      </c>
      <c r="X859">
        <f t="shared" ca="1" si="329"/>
        <v>0.80620000000000003</v>
      </c>
      <c r="Y859">
        <f t="shared" ca="1" si="330"/>
        <v>3.78</v>
      </c>
      <c r="Z859">
        <f t="shared" ca="1" si="331"/>
        <v>0.86329999999999996</v>
      </c>
      <c r="AA859">
        <f t="shared" ca="1" si="332"/>
        <v>168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f t="shared" ca="1" si="333"/>
        <v>2.5358000000000001</v>
      </c>
      <c r="AL859">
        <f t="shared" ca="1" si="334"/>
        <v>4.2</v>
      </c>
      <c r="AM859">
        <v>0</v>
      </c>
    </row>
    <row r="860" spans="1:39" x14ac:dyDescent="0.25">
      <c r="A860">
        <v>858</v>
      </c>
      <c r="B860">
        <v>1</v>
      </c>
      <c r="C860">
        <f t="shared" ca="1" si="322"/>
        <v>52</v>
      </c>
      <c r="D860">
        <v>1</v>
      </c>
      <c r="E860">
        <f t="shared" ca="1" si="323"/>
        <v>69</v>
      </c>
      <c r="F860">
        <v>1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1</v>
      </c>
      <c r="P860">
        <v>1</v>
      </c>
      <c r="Q860">
        <f t="shared" ca="1" si="324"/>
        <v>5.274</v>
      </c>
      <c r="R860">
        <f t="shared" ca="1" si="325"/>
        <v>1.5175000000000001</v>
      </c>
      <c r="S860">
        <f t="shared" ca="1" si="326"/>
        <v>237.42</v>
      </c>
      <c r="T860">
        <f t="shared" ca="1" si="320"/>
        <v>13.53</v>
      </c>
      <c r="U860">
        <f t="shared" ca="1" si="327"/>
        <v>33.020000000000003</v>
      </c>
      <c r="V860">
        <f t="shared" ca="1" si="328"/>
        <v>0.87609999999999999</v>
      </c>
      <c r="W860">
        <f t="shared" ca="1" si="321"/>
        <v>0.52149999999999996</v>
      </c>
      <c r="X860">
        <f t="shared" ca="1" si="329"/>
        <v>0.82930000000000004</v>
      </c>
      <c r="Y860">
        <f t="shared" ca="1" si="330"/>
        <v>4.18</v>
      </c>
      <c r="Z860">
        <f t="shared" ca="1" si="331"/>
        <v>0.86329999999999996</v>
      </c>
      <c r="AA860">
        <f t="shared" ca="1" si="332"/>
        <v>178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0</v>
      </c>
      <c r="AK860">
        <f t="shared" ca="1" si="333"/>
        <v>2.6475</v>
      </c>
      <c r="AL860">
        <f t="shared" ca="1" si="334"/>
        <v>3.34</v>
      </c>
      <c r="AM860">
        <v>0</v>
      </c>
    </row>
    <row r="861" spans="1:39" x14ac:dyDescent="0.25">
      <c r="A861">
        <v>859</v>
      </c>
      <c r="B861">
        <v>1</v>
      </c>
      <c r="C861">
        <f t="shared" ca="1" si="322"/>
        <v>35</v>
      </c>
      <c r="D861">
        <v>1</v>
      </c>
      <c r="E861">
        <f t="shared" ca="1" si="323"/>
        <v>60</v>
      </c>
      <c r="F861">
        <v>1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1</v>
      </c>
      <c r="P861">
        <v>1</v>
      </c>
      <c r="Q861">
        <f t="shared" ca="1" si="324"/>
        <v>4.7153</v>
      </c>
      <c r="R861">
        <f t="shared" ca="1" si="325"/>
        <v>1.8359000000000001</v>
      </c>
      <c r="S861">
        <f t="shared" ca="1" si="326"/>
        <v>291.04000000000002</v>
      </c>
      <c r="T861">
        <f t="shared" ca="1" si="320"/>
        <v>12.22</v>
      </c>
      <c r="U861">
        <f t="shared" ca="1" si="327"/>
        <v>32.94</v>
      </c>
      <c r="V861">
        <f t="shared" ca="1" si="328"/>
        <v>0.84840000000000004</v>
      </c>
      <c r="W861">
        <f t="shared" ca="1" si="321"/>
        <v>0.50749999999999995</v>
      </c>
      <c r="X861">
        <f t="shared" ca="1" si="329"/>
        <v>0.84409999999999996</v>
      </c>
      <c r="Y861">
        <f t="shared" ca="1" si="330"/>
        <v>3.55</v>
      </c>
      <c r="Z861">
        <f t="shared" ca="1" si="331"/>
        <v>0.81889999999999996</v>
      </c>
      <c r="AA861">
        <f t="shared" ca="1" si="332"/>
        <v>168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0</v>
      </c>
      <c r="AK861">
        <f t="shared" ca="1" si="333"/>
        <v>2.7679999999999998</v>
      </c>
      <c r="AL861">
        <f t="shared" ca="1" si="334"/>
        <v>3.06</v>
      </c>
      <c r="AM861">
        <v>0</v>
      </c>
    </row>
    <row r="862" spans="1:39" x14ac:dyDescent="0.25">
      <c r="A862">
        <v>860</v>
      </c>
      <c r="B862">
        <v>1</v>
      </c>
      <c r="C862">
        <f t="shared" ca="1" si="322"/>
        <v>31</v>
      </c>
      <c r="D862">
        <v>1</v>
      </c>
      <c r="E862">
        <f t="shared" ca="1" si="323"/>
        <v>76</v>
      </c>
      <c r="F862">
        <v>1</v>
      </c>
      <c r="G862">
        <v>1</v>
      </c>
      <c r="H862">
        <v>1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1</v>
      </c>
      <c r="P862">
        <v>1</v>
      </c>
      <c r="Q862">
        <f t="shared" ca="1" si="324"/>
        <v>5.0172999999999996</v>
      </c>
      <c r="R862">
        <f t="shared" ca="1" si="325"/>
        <v>1.5901000000000001</v>
      </c>
      <c r="S862">
        <f t="shared" ca="1" si="326"/>
        <v>275.52999999999997</v>
      </c>
      <c r="T862">
        <f t="shared" ca="1" si="320"/>
        <v>18.2</v>
      </c>
      <c r="U862">
        <f t="shared" ca="1" si="327"/>
        <v>35.06</v>
      </c>
      <c r="V862">
        <f t="shared" ca="1" si="328"/>
        <v>0.8841</v>
      </c>
      <c r="W862">
        <f t="shared" ca="1" si="321"/>
        <v>0.54090000000000005</v>
      </c>
      <c r="X862">
        <f t="shared" ca="1" si="329"/>
        <v>0.71419999999999995</v>
      </c>
      <c r="Y862">
        <f t="shared" ca="1" si="330"/>
        <v>4</v>
      </c>
      <c r="Z862">
        <f t="shared" ca="1" si="331"/>
        <v>0.92569999999999997</v>
      </c>
      <c r="AA862">
        <f t="shared" ca="1" si="332"/>
        <v>195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f t="shared" ca="1" si="333"/>
        <v>2.7103000000000002</v>
      </c>
      <c r="AL862">
        <f t="shared" ca="1" si="334"/>
        <v>3.48</v>
      </c>
      <c r="AM862">
        <v>0</v>
      </c>
    </row>
    <row r="863" spans="1:39" x14ac:dyDescent="0.25">
      <c r="A863">
        <v>861</v>
      </c>
      <c r="B863">
        <v>1</v>
      </c>
      <c r="C863">
        <f t="shared" ca="1" si="322"/>
        <v>45</v>
      </c>
      <c r="D863">
        <v>1</v>
      </c>
      <c r="E863">
        <f t="shared" ca="1" si="323"/>
        <v>69</v>
      </c>
      <c r="F863">
        <v>1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1</v>
      </c>
      <c r="P863">
        <v>1</v>
      </c>
      <c r="Q863">
        <f t="shared" ca="1" si="324"/>
        <v>4.5095000000000001</v>
      </c>
      <c r="R863">
        <f t="shared" ca="1" si="325"/>
        <v>1.8129</v>
      </c>
      <c r="S863">
        <f t="shared" ca="1" si="326"/>
        <v>254.35</v>
      </c>
      <c r="T863">
        <f t="shared" ca="1" si="320"/>
        <v>12.93</v>
      </c>
      <c r="U863">
        <f t="shared" ca="1" si="327"/>
        <v>26.17</v>
      </c>
      <c r="V863">
        <f t="shared" ca="1" si="328"/>
        <v>0.89739999999999998</v>
      </c>
      <c r="W863">
        <f t="shared" ca="1" si="321"/>
        <v>0.54149999999999998</v>
      </c>
      <c r="X863">
        <f t="shared" ca="1" si="329"/>
        <v>0.77010000000000001</v>
      </c>
      <c r="Y863">
        <f t="shared" ca="1" si="330"/>
        <v>4.05</v>
      </c>
      <c r="Z863">
        <f t="shared" ca="1" si="331"/>
        <v>0.80110000000000003</v>
      </c>
      <c r="AA863">
        <f t="shared" ca="1" si="332"/>
        <v>165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f t="shared" ca="1" si="333"/>
        <v>2.8092999999999999</v>
      </c>
      <c r="AL863">
        <f t="shared" ca="1" si="334"/>
        <v>3.47</v>
      </c>
      <c r="AM863">
        <v>0</v>
      </c>
    </row>
    <row r="864" spans="1:39" x14ac:dyDescent="0.25">
      <c r="A864">
        <v>862</v>
      </c>
      <c r="B864">
        <v>1</v>
      </c>
      <c r="C864">
        <f t="shared" ca="1" si="322"/>
        <v>36</v>
      </c>
      <c r="D864">
        <v>1</v>
      </c>
      <c r="E864">
        <f t="shared" ca="1" si="323"/>
        <v>71</v>
      </c>
      <c r="F864">
        <v>1</v>
      </c>
      <c r="G864">
        <v>1</v>
      </c>
      <c r="H864">
        <v>1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1</v>
      </c>
      <c r="P864">
        <v>1</v>
      </c>
      <c r="Q864">
        <f t="shared" ca="1" si="324"/>
        <v>5.0266000000000002</v>
      </c>
      <c r="R864">
        <f t="shared" ca="1" si="325"/>
        <v>1.7225999999999999</v>
      </c>
      <c r="S864">
        <f t="shared" ca="1" si="326"/>
        <v>240.19</v>
      </c>
      <c r="T864">
        <f t="shared" ref="T864:T927" ca="1" si="335">RANDBETWEEN(1050,2025)/100</f>
        <v>12.14</v>
      </c>
      <c r="U864">
        <f t="shared" ca="1" si="327"/>
        <v>32.65</v>
      </c>
      <c r="V864">
        <f t="shared" ca="1" si="328"/>
        <v>0.8478</v>
      </c>
      <c r="W864">
        <f t="shared" ref="W864:W927" ca="1" si="336">RANDBETWEEN(4750,5500)/10000</f>
        <v>0.49020000000000002</v>
      </c>
      <c r="X864">
        <f t="shared" ca="1" si="329"/>
        <v>0.72970000000000002</v>
      </c>
      <c r="Y864">
        <f t="shared" ca="1" si="330"/>
        <v>3.55</v>
      </c>
      <c r="Z864">
        <f t="shared" ca="1" si="331"/>
        <v>0.82930000000000004</v>
      </c>
      <c r="AA864">
        <f t="shared" ca="1" si="332"/>
        <v>159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f t="shared" ca="1" si="333"/>
        <v>2.8881999999999999</v>
      </c>
      <c r="AL864">
        <f t="shared" ca="1" si="334"/>
        <v>4.05</v>
      </c>
      <c r="AM864">
        <v>0</v>
      </c>
    </row>
    <row r="865" spans="1:39" x14ac:dyDescent="0.25">
      <c r="A865">
        <v>863</v>
      </c>
      <c r="B865">
        <v>1</v>
      </c>
      <c r="C865">
        <f t="shared" ref="C865:C894" ca="1" si="337">RANDBETWEEN(30,55)</f>
        <v>41</v>
      </c>
      <c r="D865">
        <v>1</v>
      </c>
      <c r="E865">
        <f t="shared" ref="E865:E894" ca="1" si="338">RANDBETWEEN(60,80)</f>
        <v>75</v>
      </c>
      <c r="F865">
        <v>1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1</v>
      </c>
      <c r="P865">
        <v>1</v>
      </c>
      <c r="Q865">
        <f t="shared" ref="Q865:Q894" ca="1" si="339">RANDBETWEEN(45000,60000)/10000</f>
        <v>5.5206999999999997</v>
      </c>
      <c r="R865">
        <f t="shared" ref="R865:R894" ca="1" si="340">RANDBETWEEN(15000,20000)/10000</f>
        <v>1.8129</v>
      </c>
      <c r="S865">
        <f t="shared" ref="S865:S894" ca="1" si="341">RANDBETWEEN(22050,30025)/100</f>
        <v>253.71</v>
      </c>
      <c r="T865">
        <f t="shared" ca="1" si="335"/>
        <v>11.24</v>
      </c>
      <c r="U865">
        <f t="shared" ref="U865:U894" ca="1" si="342">RANDBETWEEN(2550,4025)/100</f>
        <v>38.369999999999997</v>
      </c>
      <c r="V865">
        <f t="shared" ref="V865:V894" ca="1" si="343">RANDBETWEEN(7750,9500)/10000</f>
        <v>0.83840000000000003</v>
      </c>
      <c r="W865">
        <f t="shared" ca="1" si="336"/>
        <v>0.52310000000000001</v>
      </c>
      <c r="X865">
        <f t="shared" ref="X865:X894" ca="1" si="344">RANDBETWEEN(6750,8500)/10000</f>
        <v>0.70550000000000002</v>
      </c>
      <c r="Y865">
        <f t="shared" ref="Y865:Y894" ca="1" si="345">RANDBETWEEN(350,425)/100</f>
        <v>4.0199999999999996</v>
      </c>
      <c r="Z865">
        <f t="shared" ref="Z865:Z894" ca="1" si="346">RANDBETWEEN(7750,9500)/10000</f>
        <v>0.94699999999999995</v>
      </c>
      <c r="AA865">
        <f t="shared" ref="AA865:AA894" ca="1" si="347">RANDBETWEEN(150, 200)</f>
        <v>150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</v>
      </c>
      <c r="AI865">
        <v>0</v>
      </c>
      <c r="AJ865">
        <v>0</v>
      </c>
      <c r="AK865">
        <f t="shared" ref="AK865:AK894" ca="1" si="348">RANDBETWEEN(25000,30000)/10000</f>
        <v>2.5567000000000002</v>
      </c>
      <c r="AL865">
        <f t="shared" ref="AL865:AL894" ca="1" si="349">RANDBETWEEN(300,455)/100</f>
        <v>3.36</v>
      </c>
      <c r="AM865">
        <v>0</v>
      </c>
    </row>
    <row r="866" spans="1:39" x14ac:dyDescent="0.25">
      <c r="A866">
        <v>864</v>
      </c>
      <c r="B866">
        <v>1</v>
      </c>
      <c r="C866">
        <f t="shared" ca="1" si="337"/>
        <v>46</v>
      </c>
      <c r="D866">
        <v>1</v>
      </c>
      <c r="E866">
        <f t="shared" ca="1" si="338"/>
        <v>79</v>
      </c>
      <c r="F866">
        <v>1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1</v>
      </c>
      <c r="P866">
        <v>1</v>
      </c>
      <c r="Q866">
        <f t="shared" ca="1" si="339"/>
        <v>4.6116999999999999</v>
      </c>
      <c r="R866">
        <f t="shared" ca="1" si="340"/>
        <v>1.9269000000000001</v>
      </c>
      <c r="S866">
        <f t="shared" ca="1" si="341"/>
        <v>241.84</v>
      </c>
      <c r="T866">
        <f t="shared" ca="1" si="335"/>
        <v>14.62</v>
      </c>
      <c r="U866">
        <f t="shared" ca="1" si="342"/>
        <v>26.59</v>
      </c>
      <c r="V866">
        <f t="shared" ca="1" si="343"/>
        <v>0.94399999999999995</v>
      </c>
      <c r="W866">
        <f t="shared" ca="1" si="336"/>
        <v>0.52859999999999996</v>
      </c>
      <c r="X866">
        <f t="shared" ca="1" si="344"/>
        <v>0.80520000000000003</v>
      </c>
      <c r="Y866">
        <f t="shared" ca="1" si="345"/>
        <v>3.63</v>
      </c>
      <c r="Z866">
        <f t="shared" ca="1" si="346"/>
        <v>0.86660000000000004</v>
      </c>
      <c r="AA866">
        <f t="shared" ca="1" si="347"/>
        <v>194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1</v>
      </c>
      <c r="AI866">
        <v>0</v>
      </c>
      <c r="AJ866">
        <v>0</v>
      </c>
      <c r="AK866">
        <f t="shared" ca="1" si="348"/>
        <v>2.6783000000000001</v>
      </c>
      <c r="AL866">
        <f t="shared" ca="1" si="349"/>
        <v>4.47</v>
      </c>
      <c r="AM866">
        <v>0</v>
      </c>
    </row>
    <row r="867" spans="1:39" x14ac:dyDescent="0.25">
      <c r="A867">
        <v>865</v>
      </c>
      <c r="B867">
        <v>1</v>
      </c>
      <c r="C867">
        <f t="shared" ca="1" si="337"/>
        <v>42</v>
      </c>
      <c r="D867">
        <v>1</v>
      </c>
      <c r="E867">
        <f t="shared" ca="1" si="338"/>
        <v>64</v>
      </c>
      <c r="F867">
        <v>1</v>
      </c>
      <c r="G867">
        <v>1</v>
      </c>
      <c r="H867">
        <v>1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1</v>
      </c>
      <c r="P867">
        <v>1</v>
      </c>
      <c r="Q867">
        <f t="shared" ca="1" si="339"/>
        <v>4.5612000000000004</v>
      </c>
      <c r="R867">
        <f t="shared" ca="1" si="340"/>
        <v>1.6765000000000001</v>
      </c>
      <c r="S867">
        <f t="shared" ca="1" si="341"/>
        <v>277.68</v>
      </c>
      <c r="T867">
        <f t="shared" ca="1" si="335"/>
        <v>20.21</v>
      </c>
      <c r="U867">
        <f t="shared" ca="1" si="342"/>
        <v>40.04</v>
      </c>
      <c r="V867">
        <f t="shared" ca="1" si="343"/>
        <v>0.77669999999999995</v>
      </c>
      <c r="W867">
        <f t="shared" ca="1" si="336"/>
        <v>0.48249999999999998</v>
      </c>
      <c r="X867">
        <f t="shared" ca="1" si="344"/>
        <v>0.72430000000000005</v>
      </c>
      <c r="Y867">
        <f t="shared" ca="1" si="345"/>
        <v>3.67</v>
      </c>
      <c r="Z867">
        <f t="shared" ca="1" si="346"/>
        <v>0.89049999999999996</v>
      </c>
      <c r="AA867">
        <f t="shared" ca="1" si="347"/>
        <v>195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1</v>
      </c>
      <c r="AI867">
        <v>0</v>
      </c>
      <c r="AJ867">
        <v>0</v>
      </c>
      <c r="AK867">
        <f t="shared" ca="1" si="348"/>
        <v>2.6429</v>
      </c>
      <c r="AL867">
        <f t="shared" ca="1" si="349"/>
        <v>3.47</v>
      </c>
      <c r="AM867">
        <v>0</v>
      </c>
    </row>
    <row r="868" spans="1:39" x14ac:dyDescent="0.25">
      <c r="A868">
        <v>866</v>
      </c>
      <c r="B868">
        <v>1</v>
      </c>
      <c r="C868">
        <f t="shared" ca="1" si="337"/>
        <v>52</v>
      </c>
      <c r="D868">
        <v>1</v>
      </c>
      <c r="E868">
        <f t="shared" ca="1" si="338"/>
        <v>74</v>
      </c>
      <c r="F868">
        <v>1</v>
      </c>
      <c r="G868">
        <v>1</v>
      </c>
      <c r="H868">
        <v>1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1</v>
      </c>
      <c r="P868">
        <v>1</v>
      </c>
      <c r="Q868">
        <f t="shared" ca="1" si="339"/>
        <v>5.5057999999999998</v>
      </c>
      <c r="R868">
        <f t="shared" ca="1" si="340"/>
        <v>1.6677999999999999</v>
      </c>
      <c r="S868">
        <f t="shared" ca="1" si="341"/>
        <v>290.49</v>
      </c>
      <c r="T868">
        <f t="shared" ca="1" si="335"/>
        <v>14.63</v>
      </c>
      <c r="U868">
        <f t="shared" ca="1" si="342"/>
        <v>33.299999999999997</v>
      </c>
      <c r="V868">
        <f t="shared" ca="1" si="343"/>
        <v>0.91249999999999998</v>
      </c>
      <c r="W868">
        <f t="shared" ca="1" si="336"/>
        <v>0.52349999999999997</v>
      </c>
      <c r="X868">
        <f t="shared" ca="1" si="344"/>
        <v>0.74639999999999995</v>
      </c>
      <c r="Y868">
        <f t="shared" ca="1" si="345"/>
        <v>4.24</v>
      </c>
      <c r="Z868">
        <f t="shared" ca="1" si="346"/>
        <v>0.77729999999999999</v>
      </c>
      <c r="AA868">
        <f t="shared" ca="1" si="347"/>
        <v>161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1</v>
      </c>
      <c r="AI868">
        <v>0</v>
      </c>
      <c r="AJ868">
        <v>0</v>
      </c>
      <c r="AK868">
        <f t="shared" ca="1" si="348"/>
        <v>2.8845999999999998</v>
      </c>
      <c r="AL868">
        <f t="shared" ca="1" si="349"/>
        <v>3.56</v>
      </c>
      <c r="AM868">
        <v>0</v>
      </c>
    </row>
    <row r="869" spans="1:39" x14ac:dyDescent="0.25">
      <c r="A869">
        <v>867</v>
      </c>
      <c r="B869">
        <v>1</v>
      </c>
      <c r="C869">
        <f t="shared" ca="1" si="337"/>
        <v>42</v>
      </c>
      <c r="D869">
        <v>1</v>
      </c>
      <c r="E869">
        <f t="shared" ca="1" si="338"/>
        <v>61</v>
      </c>
      <c r="F869">
        <v>1</v>
      </c>
      <c r="G869">
        <v>1</v>
      </c>
      <c r="H869">
        <v>1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1</v>
      </c>
      <c r="P869">
        <v>1</v>
      </c>
      <c r="Q869">
        <f t="shared" ca="1" si="339"/>
        <v>5.3437000000000001</v>
      </c>
      <c r="R869">
        <f t="shared" ca="1" si="340"/>
        <v>1.6547000000000001</v>
      </c>
      <c r="S869">
        <f t="shared" ca="1" si="341"/>
        <v>244.15</v>
      </c>
      <c r="T869">
        <f t="shared" ca="1" si="335"/>
        <v>16.03</v>
      </c>
      <c r="U869">
        <f t="shared" ca="1" si="342"/>
        <v>37.520000000000003</v>
      </c>
      <c r="V869">
        <f t="shared" ca="1" si="343"/>
        <v>0.83960000000000001</v>
      </c>
      <c r="W869">
        <f t="shared" ca="1" si="336"/>
        <v>0.48570000000000002</v>
      </c>
      <c r="X869">
        <f t="shared" ca="1" si="344"/>
        <v>0.74890000000000001</v>
      </c>
      <c r="Y869">
        <f t="shared" ca="1" si="345"/>
        <v>3.67</v>
      </c>
      <c r="Z869">
        <f t="shared" ca="1" si="346"/>
        <v>0.89059999999999995</v>
      </c>
      <c r="AA869">
        <f t="shared" ca="1" si="347"/>
        <v>181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f t="shared" ca="1" si="348"/>
        <v>2.9851999999999999</v>
      </c>
      <c r="AL869">
        <f t="shared" ca="1" si="349"/>
        <v>4.3600000000000003</v>
      </c>
      <c r="AM869">
        <v>0</v>
      </c>
    </row>
    <row r="870" spans="1:39" x14ac:dyDescent="0.25">
      <c r="A870">
        <v>868</v>
      </c>
      <c r="B870">
        <v>1</v>
      </c>
      <c r="C870">
        <f t="shared" ca="1" si="337"/>
        <v>53</v>
      </c>
      <c r="D870">
        <v>1</v>
      </c>
      <c r="E870">
        <f t="shared" ca="1" si="338"/>
        <v>68</v>
      </c>
      <c r="F870">
        <v>1</v>
      </c>
      <c r="G870">
        <v>1</v>
      </c>
      <c r="H870">
        <v>1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1</v>
      </c>
      <c r="P870">
        <v>1</v>
      </c>
      <c r="Q870">
        <f t="shared" ca="1" si="339"/>
        <v>5.3023999999999996</v>
      </c>
      <c r="R870">
        <f t="shared" ca="1" si="340"/>
        <v>1.6973</v>
      </c>
      <c r="S870">
        <f t="shared" ca="1" si="341"/>
        <v>265.85000000000002</v>
      </c>
      <c r="T870">
        <f t="shared" ca="1" si="335"/>
        <v>13.15</v>
      </c>
      <c r="U870">
        <f t="shared" ca="1" si="342"/>
        <v>33.130000000000003</v>
      </c>
      <c r="V870">
        <f t="shared" ca="1" si="343"/>
        <v>0.85729999999999995</v>
      </c>
      <c r="W870">
        <f t="shared" ca="1" si="336"/>
        <v>0.53210000000000002</v>
      </c>
      <c r="X870">
        <f t="shared" ca="1" si="344"/>
        <v>0.79700000000000004</v>
      </c>
      <c r="Y870">
        <f t="shared" ca="1" si="345"/>
        <v>3.84</v>
      </c>
      <c r="Z870">
        <f t="shared" ca="1" si="346"/>
        <v>0.88880000000000003</v>
      </c>
      <c r="AA870">
        <f t="shared" ca="1" si="347"/>
        <v>150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</v>
      </c>
      <c r="AI870">
        <v>0</v>
      </c>
      <c r="AJ870">
        <v>0</v>
      </c>
      <c r="AK870">
        <f t="shared" ca="1" si="348"/>
        <v>2.8401000000000001</v>
      </c>
      <c r="AL870">
        <f t="shared" ca="1" si="349"/>
        <v>3.17</v>
      </c>
      <c r="AM870">
        <v>0</v>
      </c>
    </row>
    <row r="871" spans="1:39" x14ac:dyDescent="0.25">
      <c r="A871">
        <v>869</v>
      </c>
      <c r="B871">
        <v>1</v>
      </c>
      <c r="C871">
        <f t="shared" ca="1" si="337"/>
        <v>50</v>
      </c>
      <c r="D871">
        <v>1</v>
      </c>
      <c r="E871">
        <f t="shared" ca="1" si="338"/>
        <v>73</v>
      </c>
      <c r="F871">
        <v>1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1</v>
      </c>
      <c r="P871">
        <v>1</v>
      </c>
      <c r="Q871">
        <f t="shared" ca="1" si="339"/>
        <v>5.6186999999999996</v>
      </c>
      <c r="R871">
        <f t="shared" ca="1" si="340"/>
        <v>1.738</v>
      </c>
      <c r="S871">
        <f t="shared" ca="1" si="341"/>
        <v>262.49</v>
      </c>
      <c r="T871">
        <f t="shared" ca="1" si="335"/>
        <v>16.22</v>
      </c>
      <c r="U871">
        <f t="shared" ca="1" si="342"/>
        <v>34.479999999999997</v>
      </c>
      <c r="V871">
        <f t="shared" ca="1" si="343"/>
        <v>0.93959999999999999</v>
      </c>
      <c r="W871">
        <f t="shared" ca="1" si="336"/>
        <v>0.48559999999999998</v>
      </c>
      <c r="X871">
        <f t="shared" ca="1" si="344"/>
        <v>0.74360000000000004</v>
      </c>
      <c r="Y871">
        <f t="shared" ca="1" si="345"/>
        <v>3.69</v>
      </c>
      <c r="Z871">
        <f t="shared" ca="1" si="346"/>
        <v>0.94630000000000003</v>
      </c>
      <c r="AA871">
        <f t="shared" ca="1" si="347"/>
        <v>170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1</v>
      </c>
      <c r="AI871">
        <v>0</v>
      </c>
      <c r="AJ871">
        <v>0</v>
      </c>
      <c r="AK871">
        <f t="shared" ca="1" si="348"/>
        <v>2.5306000000000002</v>
      </c>
      <c r="AL871">
        <f t="shared" ca="1" si="349"/>
        <v>3.53</v>
      </c>
      <c r="AM871">
        <v>0</v>
      </c>
    </row>
    <row r="872" spans="1:39" x14ac:dyDescent="0.25">
      <c r="A872">
        <v>870</v>
      </c>
      <c r="B872">
        <v>1</v>
      </c>
      <c r="C872">
        <f t="shared" ca="1" si="337"/>
        <v>38</v>
      </c>
      <c r="D872">
        <v>1</v>
      </c>
      <c r="E872">
        <f t="shared" ca="1" si="338"/>
        <v>69</v>
      </c>
      <c r="F872">
        <v>1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1</v>
      </c>
      <c r="P872">
        <v>1</v>
      </c>
      <c r="Q872">
        <f t="shared" ca="1" si="339"/>
        <v>5.7648999999999999</v>
      </c>
      <c r="R872">
        <f t="shared" ca="1" si="340"/>
        <v>1.5402</v>
      </c>
      <c r="S872">
        <f t="shared" ca="1" si="341"/>
        <v>244.05</v>
      </c>
      <c r="T872">
        <f t="shared" ca="1" si="335"/>
        <v>17.010000000000002</v>
      </c>
      <c r="U872">
        <f t="shared" ca="1" si="342"/>
        <v>33.28</v>
      </c>
      <c r="V872">
        <f t="shared" ca="1" si="343"/>
        <v>0.77859999999999996</v>
      </c>
      <c r="W872">
        <f t="shared" ca="1" si="336"/>
        <v>0.52129999999999999</v>
      </c>
      <c r="X872">
        <f t="shared" ca="1" si="344"/>
        <v>0.74080000000000001</v>
      </c>
      <c r="Y872">
        <f t="shared" ca="1" si="345"/>
        <v>3.93</v>
      </c>
      <c r="Z872">
        <f t="shared" ca="1" si="346"/>
        <v>0.90480000000000005</v>
      </c>
      <c r="AA872">
        <f t="shared" ca="1" si="347"/>
        <v>192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1</v>
      </c>
      <c r="AI872">
        <v>0</v>
      </c>
      <c r="AJ872">
        <v>0</v>
      </c>
      <c r="AK872">
        <f t="shared" ca="1" si="348"/>
        <v>2.8083</v>
      </c>
      <c r="AL872">
        <f t="shared" ca="1" si="349"/>
        <v>4.0599999999999996</v>
      </c>
      <c r="AM872">
        <v>0</v>
      </c>
    </row>
    <row r="873" spans="1:39" x14ac:dyDescent="0.25">
      <c r="A873">
        <v>871</v>
      </c>
      <c r="B873">
        <v>1</v>
      </c>
      <c r="C873">
        <f t="shared" ca="1" si="337"/>
        <v>32</v>
      </c>
      <c r="D873">
        <v>1</v>
      </c>
      <c r="E873">
        <f t="shared" ca="1" si="338"/>
        <v>76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1</v>
      </c>
      <c r="P873">
        <v>1</v>
      </c>
      <c r="Q873">
        <f t="shared" ca="1" si="339"/>
        <v>4.6257000000000001</v>
      </c>
      <c r="R873">
        <f t="shared" ca="1" si="340"/>
        <v>1.9673</v>
      </c>
      <c r="S873">
        <f t="shared" ca="1" si="341"/>
        <v>255.12</v>
      </c>
      <c r="T873">
        <f t="shared" ca="1" si="335"/>
        <v>15.23</v>
      </c>
      <c r="U873">
        <f t="shared" ca="1" si="342"/>
        <v>37.75</v>
      </c>
      <c r="V873">
        <f t="shared" ca="1" si="343"/>
        <v>0.78029999999999999</v>
      </c>
      <c r="W873">
        <f t="shared" ca="1" si="336"/>
        <v>0.4768</v>
      </c>
      <c r="X873">
        <f t="shared" ca="1" si="344"/>
        <v>0.78559999999999997</v>
      </c>
      <c r="Y873">
        <f t="shared" ca="1" si="345"/>
        <v>3.87</v>
      </c>
      <c r="Z873">
        <f t="shared" ca="1" si="346"/>
        <v>0.86109999999999998</v>
      </c>
      <c r="AA873">
        <f t="shared" ca="1" si="347"/>
        <v>170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f t="shared" ca="1" si="348"/>
        <v>2.6859000000000002</v>
      </c>
      <c r="AL873">
        <f t="shared" ca="1" si="349"/>
        <v>3.78</v>
      </c>
      <c r="AM873">
        <v>0</v>
      </c>
    </row>
    <row r="874" spans="1:39" x14ac:dyDescent="0.25">
      <c r="A874">
        <v>872</v>
      </c>
      <c r="B874">
        <v>1</v>
      </c>
      <c r="C874">
        <f t="shared" ca="1" si="337"/>
        <v>34</v>
      </c>
      <c r="D874">
        <v>1</v>
      </c>
      <c r="E874">
        <f t="shared" ca="1" si="338"/>
        <v>71</v>
      </c>
      <c r="F874">
        <v>1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1</v>
      </c>
      <c r="P874">
        <v>1</v>
      </c>
      <c r="Q874">
        <f t="shared" ca="1" si="339"/>
        <v>4.6167999999999996</v>
      </c>
      <c r="R874">
        <f t="shared" ca="1" si="340"/>
        <v>1.5134000000000001</v>
      </c>
      <c r="S874">
        <f t="shared" ca="1" si="341"/>
        <v>258.48</v>
      </c>
      <c r="T874">
        <f t="shared" ca="1" si="335"/>
        <v>14.51</v>
      </c>
      <c r="U874">
        <f t="shared" ca="1" si="342"/>
        <v>32.729999999999997</v>
      </c>
      <c r="V874">
        <f t="shared" ca="1" si="343"/>
        <v>0.87290000000000001</v>
      </c>
      <c r="W874">
        <f t="shared" ca="1" si="336"/>
        <v>0.5464</v>
      </c>
      <c r="X874">
        <f t="shared" ca="1" si="344"/>
        <v>0.81930000000000003</v>
      </c>
      <c r="Y874">
        <f t="shared" ca="1" si="345"/>
        <v>4</v>
      </c>
      <c r="Z874">
        <f t="shared" ca="1" si="346"/>
        <v>0.83420000000000005</v>
      </c>
      <c r="AA874">
        <f t="shared" ca="1" si="347"/>
        <v>150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1</v>
      </c>
      <c r="AI874">
        <v>0</v>
      </c>
      <c r="AJ874">
        <v>0</v>
      </c>
      <c r="AK874">
        <f t="shared" ca="1" si="348"/>
        <v>2.5505</v>
      </c>
      <c r="AL874">
        <f t="shared" ca="1" si="349"/>
        <v>4.54</v>
      </c>
      <c r="AM874">
        <v>0</v>
      </c>
    </row>
    <row r="875" spans="1:39" x14ac:dyDescent="0.25">
      <c r="A875">
        <v>873</v>
      </c>
      <c r="B875">
        <v>1</v>
      </c>
      <c r="C875">
        <f t="shared" ca="1" si="337"/>
        <v>40</v>
      </c>
      <c r="D875">
        <v>1</v>
      </c>
      <c r="E875">
        <f t="shared" ca="1" si="338"/>
        <v>76</v>
      </c>
      <c r="F875">
        <v>1</v>
      </c>
      <c r="G875">
        <v>1</v>
      </c>
      <c r="H875">
        <v>1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1</v>
      </c>
      <c r="P875">
        <v>1</v>
      </c>
      <c r="Q875">
        <f t="shared" ca="1" si="339"/>
        <v>5.9128999999999996</v>
      </c>
      <c r="R875">
        <f t="shared" ca="1" si="340"/>
        <v>1.5173000000000001</v>
      </c>
      <c r="S875">
        <f t="shared" ca="1" si="341"/>
        <v>259.52999999999997</v>
      </c>
      <c r="T875">
        <f t="shared" ca="1" si="335"/>
        <v>15.76</v>
      </c>
      <c r="U875">
        <f t="shared" ca="1" si="342"/>
        <v>26.75</v>
      </c>
      <c r="V875">
        <f t="shared" ca="1" si="343"/>
        <v>0.8135</v>
      </c>
      <c r="W875">
        <f t="shared" ca="1" si="336"/>
        <v>0.49819999999999998</v>
      </c>
      <c r="X875">
        <f t="shared" ca="1" si="344"/>
        <v>0.84740000000000004</v>
      </c>
      <c r="Y875">
        <f t="shared" ca="1" si="345"/>
        <v>3.95</v>
      </c>
      <c r="Z875">
        <f t="shared" ca="1" si="346"/>
        <v>0.83609999999999995</v>
      </c>
      <c r="AA875">
        <f t="shared" ca="1" si="347"/>
        <v>161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1</v>
      </c>
      <c r="AI875">
        <v>0</v>
      </c>
      <c r="AJ875">
        <v>0</v>
      </c>
      <c r="AK875">
        <f t="shared" ca="1" si="348"/>
        <v>2.9230999999999998</v>
      </c>
      <c r="AL875">
        <f t="shared" ca="1" si="349"/>
        <v>3.26</v>
      </c>
      <c r="AM875">
        <v>0</v>
      </c>
    </row>
    <row r="876" spans="1:39" x14ac:dyDescent="0.25">
      <c r="A876">
        <v>874</v>
      </c>
      <c r="B876">
        <v>1</v>
      </c>
      <c r="C876">
        <f t="shared" ca="1" si="337"/>
        <v>45</v>
      </c>
      <c r="D876">
        <v>1</v>
      </c>
      <c r="E876">
        <f t="shared" ca="1" si="338"/>
        <v>80</v>
      </c>
      <c r="F876">
        <v>1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1</v>
      </c>
      <c r="P876">
        <v>1</v>
      </c>
      <c r="Q876">
        <f t="shared" ca="1" si="339"/>
        <v>5.2145000000000001</v>
      </c>
      <c r="R876">
        <f t="shared" ca="1" si="340"/>
        <v>1.7687999999999999</v>
      </c>
      <c r="S876">
        <f t="shared" ca="1" si="341"/>
        <v>292.33</v>
      </c>
      <c r="T876">
        <f t="shared" ca="1" si="335"/>
        <v>12.88</v>
      </c>
      <c r="U876">
        <f t="shared" ca="1" si="342"/>
        <v>35</v>
      </c>
      <c r="V876">
        <f t="shared" ca="1" si="343"/>
        <v>0.86950000000000005</v>
      </c>
      <c r="W876">
        <f t="shared" ca="1" si="336"/>
        <v>0.54200000000000004</v>
      </c>
      <c r="X876">
        <f t="shared" ca="1" si="344"/>
        <v>0.80620000000000003</v>
      </c>
      <c r="Y876">
        <f t="shared" ca="1" si="345"/>
        <v>4.16</v>
      </c>
      <c r="Z876">
        <f t="shared" ca="1" si="346"/>
        <v>0.85870000000000002</v>
      </c>
      <c r="AA876">
        <f t="shared" ca="1" si="347"/>
        <v>153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1</v>
      </c>
      <c r="AI876">
        <v>0</v>
      </c>
      <c r="AJ876">
        <v>0</v>
      </c>
      <c r="AK876">
        <f t="shared" ca="1" si="348"/>
        <v>2.9472999999999998</v>
      </c>
      <c r="AL876">
        <f t="shared" ca="1" si="349"/>
        <v>3.83</v>
      </c>
      <c r="AM876">
        <v>0</v>
      </c>
    </row>
    <row r="877" spans="1:39" x14ac:dyDescent="0.25">
      <c r="A877">
        <v>875</v>
      </c>
      <c r="B877">
        <v>1</v>
      </c>
      <c r="C877">
        <f t="shared" ca="1" si="337"/>
        <v>49</v>
      </c>
      <c r="D877">
        <v>1</v>
      </c>
      <c r="E877">
        <f t="shared" ca="1" si="338"/>
        <v>68</v>
      </c>
      <c r="F877">
        <v>1</v>
      </c>
      <c r="G877">
        <v>1</v>
      </c>
      <c r="H877">
        <v>1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1</v>
      </c>
      <c r="P877">
        <v>1</v>
      </c>
      <c r="Q877">
        <f t="shared" ca="1" si="339"/>
        <v>4.6036999999999999</v>
      </c>
      <c r="R877">
        <f t="shared" ca="1" si="340"/>
        <v>1.8573999999999999</v>
      </c>
      <c r="S877">
        <f t="shared" ca="1" si="341"/>
        <v>258.32</v>
      </c>
      <c r="T877">
        <f t="shared" ca="1" si="335"/>
        <v>14.61</v>
      </c>
      <c r="U877">
        <f t="shared" ca="1" si="342"/>
        <v>25.64</v>
      </c>
      <c r="V877">
        <f t="shared" ca="1" si="343"/>
        <v>0.90939999999999999</v>
      </c>
      <c r="W877">
        <f t="shared" ca="1" si="336"/>
        <v>0.48620000000000002</v>
      </c>
      <c r="X877">
        <f t="shared" ca="1" si="344"/>
        <v>0.67889999999999995</v>
      </c>
      <c r="Y877">
        <f t="shared" ca="1" si="345"/>
        <v>3.77</v>
      </c>
      <c r="Z877">
        <f t="shared" ca="1" si="346"/>
        <v>0.87580000000000002</v>
      </c>
      <c r="AA877">
        <f t="shared" ca="1" si="347"/>
        <v>177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1</v>
      </c>
      <c r="AI877">
        <v>0</v>
      </c>
      <c r="AJ877">
        <v>0</v>
      </c>
      <c r="AK877">
        <f t="shared" ca="1" si="348"/>
        <v>2.76</v>
      </c>
      <c r="AL877">
        <f t="shared" ca="1" si="349"/>
        <v>3.77</v>
      </c>
      <c r="AM877">
        <v>0</v>
      </c>
    </row>
    <row r="878" spans="1:39" x14ac:dyDescent="0.25">
      <c r="A878">
        <v>876</v>
      </c>
      <c r="B878">
        <v>1</v>
      </c>
      <c r="C878">
        <f t="shared" ca="1" si="337"/>
        <v>42</v>
      </c>
      <c r="D878">
        <v>1</v>
      </c>
      <c r="E878">
        <f t="shared" ca="1" si="338"/>
        <v>73</v>
      </c>
      <c r="F878">
        <v>1</v>
      </c>
      <c r="G878">
        <v>1</v>
      </c>
      <c r="H878">
        <v>1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1</v>
      </c>
      <c r="P878">
        <v>1</v>
      </c>
      <c r="Q878">
        <f t="shared" ca="1" si="339"/>
        <v>5.5510999999999999</v>
      </c>
      <c r="R878">
        <f t="shared" ca="1" si="340"/>
        <v>1.9138999999999999</v>
      </c>
      <c r="S878">
        <f t="shared" ca="1" si="341"/>
        <v>276.07</v>
      </c>
      <c r="T878">
        <f t="shared" ca="1" si="335"/>
        <v>17.28</v>
      </c>
      <c r="U878">
        <f t="shared" ca="1" si="342"/>
        <v>32.159999999999997</v>
      </c>
      <c r="V878">
        <f t="shared" ca="1" si="343"/>
        <v>0.78080000000000005</v>
      </c>
      <c r="W878">
        <f t="shared" ca="1" si="336"/>
        <v>0.52559999999999996</v>
      </c>
      <c r="X878">
        <f t="shared" ca="1" si="344"/>
        <v>0.84340000000000004</v>
      </c>
      <c r="Y878">
        <f t="shared" ca="1" si="345"/>
        <v>3.79</v>
      </c>
      <c r="Z878">
        <f t="shared" ca="1" si="346"/>
        <v>0.85219999999999996</v>
      </c>
      <c r="AA878">
        <f t="shared" ca="1" si="347"/>
        <v>167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1</v>
      </c>
      <c r="AI878">
        <v>0</v>
      </c>
      <c r="AJ878">
        <v>0</v>
      </c>
      <c r="AK878">
        <f t="shared" ca="1" si="348"/>
        <v>2.7623000000000002</v>
      </c>
      <c r="AL878">
        <f t="shared" ca="1" si="349"/>
        <v>3.82</v>
      </c>
      <c r="AM878">
        <v>0</v>
      </c>
    </row>
    <row r="879" spans="1:39" x14ac:dyDescent="0.25">
      <c r="A879">
        <v>877</v>
      </c>
      <c r="B879">
        <v>1</v>
      </c>
      <c r="C879">
        <f t="shared" ca="1" si="337"/>
        <v>48</v>
      </c>
      <c r="D879">
        <v>1</v>
      </c>
      <c r="E879">
        <f t="shared" ca="1" si="338"/>
        <v>69</v>
      </c>
      <c r="F879">
        <v>1</v>
      </c>
      <c r="G879">
        <v>1</v>
      </c>
      <c r="H879">
        <v>1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1</v>
      </c>
      <c r="P879">
        <v>1</v>
      </c>
      <c r="Q879">
        <f t="shared" ca="1" si="339"/>
        <v>5.5708000000000002</v>
      </c>
      <c r="R879">
        <f t="shared" ca="1" si="340"/>
        <v>1.5173000000000001</v>
      </c>
      <c r="S879">
        <f t="shared" ca="1" si="341"/>
        <v>269.75</v>
      </c>
      <c r="T879">
        <f t="shared" ca="1" si="335"/>
        <v>11.41</v>
      </c>
      <c r="U879">
        <f t="shared" ca="1" si="342"/>
        <v>37.19</v>
      </c>
      <c r="V879">
        <f t="shared" ca="1" si="343"/>
        <v>0.88819999999999999</v>
      </c>
      <c r="W879">
        <f t="shared" ca="1" si="336"/>
        <v>0.53680000000000005</v>
      </c>
      <c r="X879">
        <f t="shared" ca="1" si="344"/>
        <v>0.68530000000000002</v>
      </c>
      <c r="Y879">
        <f t="shared" ca="1" si="345"/>
        <v>3.66</v>
      </c>
      <c r="Z879">
        <f t="shared" ca="1" si="346"/>
        <v>0.78549999999999998</v>
      </c>
      <c r="AA879">
        <f t="shared" ca="1" si="347"/>
        <v>199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1</v>
      </c>
      <c r="AI879">
        <v>0</v>
      </c>
      <c r="AJ879">
        <v>0</v>
      </c>
      <c r="AK879">
        <f t="shared" ca="1" si="348"/>
        <v>2.8111999999999999</v>
      </c>
      <c r="AL879">
        <f t="shared" ca="1" si="349"/>
        <v>3.1</v>
      </c>
      <c r="AM879">
        <v>0</v>
      </c>
    </row>
    <row r="880" spans="1:39" x14ac:dyDescent="0.25">
      <c r="A880">
        <v>878</v>
      </c>
      <c r="B880">
        <v>1</v>
      </c>
      <c r="C880">
        <f t="shared" ca="1" si="337"/>
        <v>35</v>
      </c>
      <c r="D880">
        <v>1</v>
      </c>
      <c r="E880">
        <f t="shared" ca="1" si="338"/>
        <v>60</v>
      </c>
      <c r="F880">
        <v>1</v>
      </c>
      <c r="G880">
        <v>1</v>
      </c>
      <c r="H880">
        <v>1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1</v>
      </c>
      <c r="P880">
        <v>1</v>
      </c>
      <c r="Q880">
        <f t="shared" ca="1" si="339"/>
        <v>5.8704999999999998</v>
      </c>
      <c r="R880">
        <f t="shared" ca="1" si="340"/>
        <v>1.5088999999999999</v>
      </c>
      <c r="S880">
        <f t="shared" ca="1" si="341"/>
        <v>277.45</v>
      </c>
      <c r="T880">
        <f t="shared" ca="1" si="335"/>
        <v>11.4</v>
      </c>
      <c r="U880">
        <f t="shared" ca="1" si="342"/>
        <v>37.93</v>
      </c>
      <c r="V880">
        <f t="shared" ca="1" si="343"/>
        <v>0.86480000000000001</v>
      </c>
      <c r="W880">
        <f t="shared" ca="1" si="336"/>
        <v>0.50129999999999997</v>
      </c>
      <c r="X880">
        <f t="shared" ca="1" si="344"/>
        <v>0.68500000000000005</v>
      </c>
      <c r="Y880">
        <f t="shared" ca="1" si="345"/>
        <v>3.7</v>
      </c>
      <c r="Z880">
        <f t="shared" ca="1" si="346"/>
        <v>0.92649999999999999</v>
      </c>
      <c r="AA880">
        <f t="shared" ca="1" si="347"/>
        <v>194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0</v>
      </c>
      <c r="AJ880">
        <v>0</v>
      </c>
      <c r="AK880">
        <f t="shared" ca="1" si="348"/>
        <v>2.7069999999999999</v>
      </c>
      <c r="AL880">
        <f t="shared" ca="1" si="349"/>
        <v>4</v>
      </c>
      <c r="AM880">
        <v>0</v>
      </c>
    </row>
    <row r="881" spans="1:39" x14ac:dyDescent="0.25">
      <c r="A881">
        <v>879</v>
      </c>
      <c r="B881">
        <v>1</v>
      </c>
      <c r="C881">
        <f t="shared" ca="1" si="337"/>
        <v>43</v>
      </c>
      <c r="D881">
        <v>1</v>
      </c>
      <c r="E881">
        <f t="shared" ca="1" si="338"/>
        <v>64</v>
      </c>
      <c r="F881">
        <v>1</v>
      </c>
      <c r="G881">
        <v>1</v>
      </c>
      <c r="H881">
        <v>1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1</v>
      </c>
      <c r="P881">
        <v>1</v>
      </c>
      <c r="Q881">
        <f t="shared" ca="1" si="339"/>
        <v>4.5564999999999998</v>
      </c>
      <c r="R881">
        <f t="shared" ca="1" si="340"/>
        <v>1.9641999999999999</v>
      </c>
      <c r="S881">
        <f t="shared" ca="1" si="341"/>
        <v>289.48</v>
      </c>
      <c r="T881">
        <f t="shared" ca="1" si="335"/>
        <v>18.600000000000001</v>
      </c>
      <c r="U881">
        <f t="shared" ca="1" si="342"/>
        <v>31.69</v>
      </c>
      <c r="V881">
        <f t="shared" ca="1" si="343"/>
        <v>0.90510000000000002</v>
      </c>
      <c r="W881">
        <f t="shared" ca="1" si="336"/>
        <v>0.52</v>
      </c>
      <c r="X881">
        <f t="shared" ca="1" si="344"/>
        <v>0.70099999999999996</v>
      </c>
      <c r="Y881">
        <f t="shared" ca="1" si="345"/>
        <v>3.98</v>
      </c>
      <c r="Z881">
        <f t="shared" ca="1" si="346"/>
        <v>0.86950000000000005</v>
      </c>
      <c r="AA881">
        <f t="shared" ca="1" si="347"/>
        <v>166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0</v>
      </c>
      <c r="AJ881">
        <v>0</v>
      </c>
      <c r="AK881">
        <f t="shared" ca="1" si="348"/>
        <v>2.5486</v>
      </c>
      <c r="AL881">
        <f t="shared" ca="1" si="349"/>
        <v>4.16</v>
      </c>
      <c r="AM881">
        <v>0</v>
      </c>
    </row>
    <row r="882" spans="1:39" x14ac:dyDescent="0.25">
      <c r="A882">
        <v>880</v>
      </c>
      <c r="B882">
        <v>1</v>
      </c>
      <c r="C882">
        <f t="shared" ca="1" si="337"/>
        <v>39</v>
      </c>
      <c r="D882">
        <v>1</v>
      </c>
      <c r="E882">
        <f t="shared" ca="1" si="338"/>
        <v>72</v>
      </c>
      <c r="F882">
        <v>1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1</v>
      </c>
      <c r="P882">
        <v>1</v>
      </c>
      <c r="Q882">
        <f t="shared" ca="1" si="339"/>
        <v>5.9706000000000001</v>
      </c>
      <c r="R882">
        <f t="shared" ca="1" si="340"/>
        <v>1.8362000000000001</v>
      </c>
      <c r="S882">
        <f t="shared" ca="1" si="341"/>
        <v>228.07</v>
      </c>
      <c r="T882">
        <f t="shared" ca="1" si="335"/>
        <v>14.47</v>
      </c>
      <c r="U882">
        <f t="shared" ca="1" si="342"/>
        <v>35.22</v>
      </c>
      <c r="V882">
        <f t="shared" ca="1" si="343"/>
        <v>0.91039999999999999</v>
      </c>
      <c r="W882">
        <f t="shared" ca="1" si="336"/>
        <v>0.52129999999999999</v>
      </c>
      <c r="X882">
        <f t="shared" ca="1" si="344"/>
        <v>0.81920000000000004</v>
      </c>
      <c r="Y882">
        <f t="shared" ca="1" si="345"/>
        <v>3.73</v>
      </c>
      <c r="Z882">
        <f t="shared" ca="1" si="346"/>
        <v>0.81430000000000002</v>
      </c>
      <c r="AA882">
        <f t="shared" ca="1" si="347"/>
        <v>194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1</v>
      </c>
      <c r="AI882">
        <v>0</v>
      </c>
      <c r="AJ882">
        <v>0</v>
      </c>
      <c r="AK882">
        <f t="shared" ca="1" si="348"/>
        <v>2.7972999999999999</v>
      </c>
      <c r="AL882">
        <f t="shared" ca="1" si="349"/>
        <v>3.4</v>
      </c>
      <c r="AM882">
        <v>0</v>
      </c>
    </row>
    <row r="883" spans="1:39" x14ac:dyDescent="0.25">
      <c r="A883">
        <v>881</v>
      </c>
      <c r="B883">
        <v>1</v>
      </c>
      <c r="C883">
        <f t="shared" ca="1" si="337"/>
        <v>49</v>
      </c>
      <c r="D883">
        <v>1</v>
      </c>
      <c r="E883">
        <f t="shared" ca="1" si="338"/>
        <v>69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1</v>
      </c>
      <c r="P883">
        <v>1</v>
      </c>
      <c r="Q883">
        <f t="shared" ca="1" si="339"/>
        <v>4.8935000000000004</v>
      </c>
      <c r="R883">
        <f t="shared" ca="1" si="340"/>
        <v>1.6876</v>
      </c>
      <c r="S883">
        <f t="shared" ca="1" si="341"/>
        <v>233.94</v>
      </c>
      <c r="T883">
        <f t="shared" ca="1" si="335"/>
        <v>14.2</v>
      </c>
      <c r="U883">
        <f t="shared" ca="1" si="342"/>
        <v>25.63</v>
      </c>
      <c r="V883">
        <f t="shared" ca="1" si="343"/>
        <v>0.91700000000000004</v>
      </c>
      <c r="W883">
        <f t="shared" ca="1" si="336"/>
        <v>0.50080000000000002</v>
      </c>
      <c r="X883">
        <f t="shared" ca="1" si="344"/>
        <v>0.83809999999999996</v>
      </c>
      <c r="Y883">
        <f t="shared" ca="1" si="345"/>
        <v>3.82</v>
      </c>
      <c r="Z883">
        <f t="shared" ca="1" si="346"/>
        <v>0.77990000000000004</v>
      </c>
      <c r="AA883">
        <f t="shared" ca="1" si="347"/>
        <v>160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0</v>
      </c>
      <c r="AJ883">
        <v>0</v>
      </c>
      <c r="AK883">
        <f t="shared" ca="1" si="348"/>
        <v>2.5476999999999999</v>
      </c>
      <c r="AL883">
        <f t="shared" ca="1" si="349"/>
        <v>4.3099999999999996</v>
      </c>
      <c r="AM883">
        <v>0</v>
      </c>
    </row>
    <row r="884" spans="1:39" x14ac:dyDescent="0.25">
      <c r="A884">
        <v>882</v>
      </c>
      <c r="B884">
        <v>1</v>
      </c>
      <c r="C884">
        <f t="shared" ca="1" si="337"/>
        <v>46</v>
      </c>
      <c r="D884">
        <v>1</v>
      </c>
      <c r="E884">
        <f t="shared" ca="1" si="338"/>
        <v>68</v>
      </c>
      <c r="F884">
        <v>1</v>
      </c>
      <c r="G884">
        <v>1</v>
      </c>
      <c r="H884">
        <v>1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1</v>
      </c>
      <c r="P884">
        <v>1</v>
      </c>
      <c r="Q884">
        <f t="shared" ca="1" si="339"/>
        <v>4.7827999999999999</v>
      </c>
      <c r="R884">
        <f t="shared" ca="1" si="340"/>
        <v>1.5045999999999999</v>
      </c>
      <c r="S884">
        <f t="shared" ca="1" si="341"/>
        <v>297.70999999999998</v>
      </c>
      <c r="T884">
        <f t="shared" ca="1" si="335"/>
        <v>16.100000000000001</v>
      </c>
      <c r="U884">
        <f t="shared" ca="1" si="342"/>
        <v>38.340000000000003</v>
      </c>
      <c r="V884">
        <f t="shared" ca="1" si="343"/>
        <v>0.85529999999999995</v>
      </c>
      <c r="W884">
        <f t="shared" ca="1" si="336"/>
        <v>0.52939999999999998</v>
      </c>
      <c r="X884">
        <f t="shared" ca="1" si="344"/>
        <v>0.78600000000000003</v>
      </c>
      <c r="Y884">
        <f t="shared" ca="1" si="345"/>
        <v>3.7</v>
      </c>
      <c r="Z884">
        <f t="shared" ca="1" si="346"/>
        <v>0.89929999999999999</v>
      </c>
      <c r="AA884">
        <f t="shared" ca="1" si="347"/>
        <v>173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0</v>
      </c>
      <c r="AJ884">
        <v>0</v>
      </c>
      <c r="AK884">
        <f t="shared" ca="1" si="348"/>
        <v>2.9007000000000001</v>
      </c>
      <c r="AL884">
        <f t="shared" ca="1" si="349"/>
        <v>3</v>
      </c>
      <c r="AM884">
        <v>0</v>
      </c>
    </row>
    <row r="885" spans="1:39" x14ac:dyDescent="0.25">
      <c r="A885">
        <v>883</v>
      </c>
      <c r="B885">
        <v>1</v>
      </c>
      <c r="C885">
        <f t="shared" ca="1" si="337"/>
        <v>33</v>
      </c>
      <c r="D885">
        <v>1</v>
      </c>
      <c r="E885">
        <f t="shared" ca="1" si="338"/>
        <v>69</v>
      </c>
      <c r="F885">
        <v>1</v>
      </c>
      <c r="G885">
        <v>1</v>
      </c>
      <c r="H885">
        <v>1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1</v>
      </c>
      <c r="P885">
        <v>1</v>
      </c>
      <c r="Q885">
        <f t="shared" ca="1" si="339"/>
        <v>5.4757999999999996</v>
      </c>
      <c r="R885">
        <f t="shared" ca="1" si="340"/>
        <v>1.6478999999999999</v>
      </c>
      <c r="S885">
        <f t="shared" ca="1" si="341"/>
        <v>269.95999999999998</v>
      </c>
      <c r="T885">
        <f t="shared" ca="1" si="335"/>
        <v>18.899999999999999</v>
      </c>
      <c r="U885">
        <f t="shared" ca="1" si="342"/>
        <v>35.200000000000003</v>
      </c>
      <c r="V885">
        <f t="shared" ca="1" si="343"/>
        <v>0.94059999999999999</v>
      </c>
      <c r="W885">
        <f t="shared" ca="1" si="336"/>
        <v>0.47549999999999998</v>
      </c>
      <c r="X885">
        <f t="shared" ca="1" si="344"/>
        <v>0.71789999999999998</v>
      </c>
      <c r="Y885">
        <f t="shared" ca="1" si="345"/>
        <v>3.89</v>
      </c>
      <c r="Z885">
        <f t="shared" ca="1" si="346"/>
        <v>0.82789999999999997</v>
      </c>
      <c r="AA885">
        <f t="shared" ca="1" si="347"/>
        <v>160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0</v>
      </c>
      <c r="AJ885">
        <v>0</v>
      </c>
      <c r="AK885">
        <f t="shared" ca="1" si="348"/>
        <v>2.5455999999999999</v>
      </c>
      <c r="AL885">
        <f t="shared" ca="1" si="349"/>
        <v>4.04</v>
      </c>
      <c r="AM885">
        <v>0</v>
      </c>
    </row>
    <row r="886" spans="1:39" x14ac:dyDescent="0.25">
      <c r="A886">
        <v>884</v>
      </c>
      <c r="B886">
        <v>1</v>
      </c>
      <c r="C886">
        <f t="shared" ca="1" si="337"/>
        <v>36</v>
      </c>
      <c r="D886">
        <v>1</v>
      </c>
      <c r="E886">
        <f t="shared" ca="1" si="338"/>
        <v>66</v>
      </c>
      <c r="F886">
        <v>1</v>
      </c>
      <c r="G886">
        <v>1</v>
      </c>
      <c r="H886">
        <v>1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1</v>
      </c>
      <c r="P886">
        <v>1</v>
      </c>
      <c r="Q886">
        <f t="shared" ca="1" si="339"/>
        <v>5.9707999999999997</v>
      </c>
      <c r="R886">
        <f t="shared" ca="1" si="340"/>
        <v>1.7266999999999999</v>
      </c>
      <c r="S886">
        <f t="shared" ca="1" si="341"/>
        <v>242.9</v>
      </c>
      <c r="T886">
        <f t="shared" ca="1" si="335"/>
        <v>12.03</v>
      </c>
      <c r="U886">
        <f t="shared" ca="1" si="342"/>
        <v>37.96</v>
      </c>
      <c r="V886">
        <f t="shared" ca="1" si="343"/>
        <v>0.85870000000000002</v>
      </c>
      <c r="W886">
        <f t="shared" ca="1" si="336"/>
        <v>0.50560000000000005</v>
      </c>
      <c r="X886">
        <f t="shared" ca="1" si="344"/>
        <v>0.75260000000000005</v>
      </c>
      <c r="Y886">
        <f t="shared" ca="1" si="345"/>
        <v>4.01</v>
      </c>
      <c r="Z886">
        <f t="shared" ca="1" si="346"/>
        <v>0.94399999999999995</v>
      </c>
      <c r="AA886">
        <f t="shared" ca="1" si="347"/>
        <v>152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</v>
      </c>
      <c r="AI886">
        <v>0</v>
      </c>
      <c r="AJ886">
        <v>0</v>
      </c>
      <c r="AK886">
        <f t="shared" ca="1" si="348"/>
        <v>2.5352000000000001</v>
      </c>
      <c r="AL886">
        <f t="shared" ca="1" si="349"/>
        <v>3.93</v>
      </c>
      <c r="AM886">
        <v>0</v>
      </c>
    </row>
    <row r="887" spans="1:39" x14ac:dyDescent="0.25">
      <c r="A887">
        <v>885</v>
      </c>
      <c r="B887">
        <v>1</v>
      </c>
      <c r="C887">
        <f t="shared" ca="1" si="337"/>
        <v>35</v>
      </c>
      <c r="D887">
        <v>1</v>
      </c>
      <c r="E887">
        <f t="shared" ca="1" si="338"/>
        <v>80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1</v>
      </c>
      <c r="P887">
        <v>1</v>
      </c>
      <c r="Q887">
        <f t="shared" ca="1" si="339"/>
        <v>4.7568999999999999</v>
      </c>
      <c r="R887">
        <f t="shared" ca="1" si="340"/>
        <v>1.8893</v>
      </c>
      <c r="S887">
        <f t="shared" ca="1" si="341"/>
        <v>238.73</v>
      </c>
      <c r="T887">
        <f t="shared" ca="1" si="335"/>
        <v>19.920000000000002</v>
      </c>
      <c r="U887">
        <f t="shared" ca="1" si="342"/>
        <v>29.39</v>
      </c>
      <c r="V887">
        <f t="shared" ca="1" si="343"/>
        <v>0.88270000000000004</v>
      </c>
      <c r="W887">
        <f t="shared" ca="1" si="336"/>
        <v>0.499</v>
      </c>
      <c r="X887">
        <f t="shared" ca="1" si="344"/>
        <v>0.71279999999999999</v>
      </c>
      <c r="Y887">
        <f t="shared" ca="1" si="345"/>
        <v>4.21</v>
      </c>
      <c r="Z887">
        <f t="shared" ca="1" si="346"/>
        <v>0.87450000000000006</v>
      </c>
      <c r="AA887">
        <f t="shared" ca="1" si="347"/>
        <v>179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0</v>
      </c>
      <c r="AJ887">
        <v>0</v>
      </c>
      <c r="AK887">
        <f t="shared" ca="1" si="348"/>
        <v>2.5842999999999998</v>
      </c>
      <c r="AL887">
        <f t="shared" ca="1" si="349"/>
        <v>3.41</v>
      </c>
      <c r="AM887">
        <v>0</v>
      </c>
    </row>
    <row r="888" spans="1:39" x14ac:dyDescent="0.25">
      <c r="A888">
        <v>886</v>
      </c>
      <c r="B888">
        <v>1</v>
      </c>
      <c r="C888">
        <f t="shared" ca="1" si="337"/>
        <v>43</v>
      </c>
      <c r="D888">
        <v>1</v>
      </c>
      <c r="E888">
        <f t="shared" ca="1" si="338"/>
        <v>73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1</v>
      </c>
      <c r="P888">
        <v>1</v>
      </c>
      <c r="Q888">
        <f t="shared" ca="1" si="339"/>
        <v>5.9808000000000003</v>
      </c>
      <c r="R888">
        <f t="shared" ca="1" si="340"/>
        <v>1.8335999999999999</v>
      </c>
      <c r="S888">
        <f t="shared" ca="1" si="341"/>
        <v>239.19</v>
      </c>
      <c r="T888">
        <f t="shared" ca="1" si="335"/>
        <v>14.72</v>
      </c>
      <c r="U888">
        <f t="shared" ca="1" si="342"/>
        <v>28.28</v>
      </c>
      <c r="V888">
        <f t="shared" ca="1" si="343"/>
        <v>0.83489999999999998</v>
      </c>
      <c r="W888">
        <f t="shared" ca="1" si="336"/>
        <v>0.51239999999999997</v>
      </c>
      <c r="X888">
        <f t="shared" ca="1" si="344"/>
        <v>0.75370000000000004</v>
      </c>
      <c r="Y888">
        <f t="shared" ca="1" si="345"/>
        <v>4.0199999999999996</v>
      </c>
      <c r="Z888">
        <f t="shared" ca="1" si="346"/>
        <v>0.89300000000000002</v>
      </c>
      <c r="AA888">
        <f t="shared" ca="1" si="347"/>
        <v>186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f t="shared" ca="1" si="348"/>
        <v>2.9676999999999998</v>
      </c>
      <c r="AL888">
        <f t="shared" ca="1" si="349"/>
        <v>4.47</v>
      </c>
      <c r="AM888">
        <v>0</v>
      </c>
    </row>
    <row r="889" spans="1:39" x14ac:dyDescent="0.25">
      <c r="A889">
        <v>887</v>
      </c>
      <c r="B889">
        <v>1</v>
      </c>
      <c r="C889">
        <f t="shared" ca="1" si="337"/>
        <v>48</v>
      </c>
      <c r="D889">
        <v>1</v>
      </c>
      <c r="E889">
        <f t="shared" ca="1" si="338"/>
        <v>63</v>
      </c>
      <c r="F889">
        <v>1</v>
      </c>
      <c r="G889">
        <v>1</v>
      </c>
      <c r="H889">
        <v>1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1</v>
      </c>
      <c r="P889">
        <v>1</v>
      </c>
      <c r="Q889">
        <f t="shared" ca="1" si="339"/>
        <v>4.6059000000000001</v>
      </c>
      <c r="R889">
        <f t="shared" ca="1" si="340"/>
        <v>1.5981000000000001</v>
      </c>
      <c r="S889">
        <f t="shared" ca="1" si="341"/>
        <v>294.36</v>
      </c>
      <c r="T889">
        <f t="shared" ca="1" si="335"/>
        <v>16.649999999999999</v>
      </c>
      <c r="U889">
        <f t="shared" ca="1" si="342"/>
        <v>35.35</v>
      </c>
      <c r="V889">
        <f t="shared" ca="1" si="343"/>
        <v>0.90129999999999999</v>
      </c>
      <c r="W889">
        <f t="shared" ca="1" si="336"/>
        <v>0.51829999999999998</v>
      </c>
      <c r="X889">
        <f t="shared" ca="1" si="344"/>
        <v>0.82420000000000004</v>
      </c>
      <c r="Y889">
        <f t="shared" ca="1" si="345"/>
        <v>3.68</v>
      </c>
      <c r="Z889">
        <f t="shared" ca="1" si="346"/>
        <v>0.79790000000000005</v>
      </c>
      <c r="AA889">
        <f t="shared" ca="1" si="347"/>
        <v>191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f t="shared" ca="1" si="348"/>
        <v>2.8462999999999998</v>
      </c>
      <c r="AL889">
        <f t="shared" ca="1" si="349"/>
        <v>3.79</v>
      </c>
      <c r="AM889">
        <v>0</v>
      </c>
    </row>
    <row r="890" spans="1:39" x14ac:dyDescent="0.25">
      <c r="A890">
        <v>888</v>
      </c>
      <c r="B890">
        <v>1</v>
      </c>
      <c r="C890">
        <f t="shared" ca="1" si="337"/>
        <v>45</v>
      </c>
      <c r="D890">
        <v>1</v>
      </c>
      <c r="E890">
        <f t="shared" ca="1" si="338"/>
        <v>64</v>
      </c>
      <c r="F890">
        <v>1</v>
      </c>
      <c r="G890">
        <v>1</v>
      </c>
      <c r="H890">
        <v>1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1</v>
      </c>
      <c r="P890">
        <v>1</v>
      </c>
      <c r="Q890">
        <f t="shared" ca="1" si="339"/>
        <v>5.3677999999999999</v>
      </c>
      <c r="R890">
        <f t="shared" ca="1" si="340"/>
        <v>1.7663</v>
      </c>
      <c r="S890">
        <f t="shared" ca="1" si="341"/>
        <v>285.94</v>
      </c>
      <c r="T890">
        <f t="shared" ca="1" si="335"/>
        <v>17.760000000000002</v>
      </c>
      <c r="U890">
        <f t="shared" ca="1" si="342"/>
        <v>36</v>
      </c>
      <c r="V890">
        <f t="shared" ca="1" si="343"/>
        <v>0.94610000000000005</v>
      </c>
      <c r="W890">
        <f t="shared" ca="1" si="336"/>
        <v>0.51429999999999998</v>
      </c>
      <c r="X890">
        <f t="shared" ca="1" si="344"/>
        <v>0.78159999999999996</v>
      </c>
      <c r="Y890">
        <f t="shared" ca="1" si="345"/>
        <v>4.07</v>
      </c>
      <c r="Z890">
        <f t="shared" ca="1" si="346"/>
        <v>0.86899999999999999</v>
      </c>
      <c r="AA890">
        <f t="shared" ca="1" si="347"/>
        <v>180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f t="shared" ca="1" si="348"/>
        <v>2.8050999999999999</v>
      </c>
      <c r="AL890">
        <f t="shared" ca="1" si="349"/>
        <v>3.8</v>
      </c>
      <c r="AM890">
        <v>0</v>
      </c>
    </row>
    <row r="891" spans="1:39" x14ac:dyDescent="0.25">
      <c r="A891">
        <v>889</v>
      </c>
      <c r="B891">
        <v>1</v>
      </c>
      <c r="C891">
        <f t="shared" ca="1" si="337"/>
        <v>46</v>
      </c>
      <c r="D891">
        <v>1</v>
      </c>
      <c r="E891">
        <f t="shared" ca="1" si="338"/>
        <v>73</v>
      </c>
      <c r="F891">
        <v>1</v>
      </c>
      <c r="G891">
        <v>1</v>
      </c>
      <c r="H891">
        <v>1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1</v>
      </c>
      <c r="P891">
        <v>1</v>
      </c>
      <c r="Q891">
        <f t="shared" ca="1" si="339"/>
        <v>5.8897000000000004</v>
      </c>
      <c r="R891">
        <f t="shared" ca="1" si="340"/>
        <v>1.6956</v>
      </c>
      <c r="S891">
        <f t="shared" ca="1" si="341"/>
        <v>233.5</v>
      </c>
      <c r="T891">
        <f t="shared" ca="1" si="335"/>
        <v>17.2</v>
      </c>
      <c r="U891">
        <f t="shared" ca="1" si="342"/>
        <v>28.96</v>
      </c>
      <c r="V891">
        <f t="shared" ca="1" si="343"/>
        <v>0.86909999999999998</v>
      </c>
      <c r="W891">
        <f t="shared" ca="1" si="336"/>
        <v>0.54359999999999997</v>
      </c>
      <c r="X891">
        <f t="shared" ca="1" si="344"/>
        <v>0.77480000000000004</v>
      </c>
      <c r="Y891">
        <f t="shared" ca="1" si="345"/>
        <v>4.0199999999999996</v>
      </c>
      <c r="Z891">
        <f t="shared" ca="1" si="346"/>
        <v>0.84560000000000002</v>
      </c>
      <c r="AA891">
        <f t="shared" ca="1" si="347"/>
        <v>199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f t="shared" ca="1" si="348"/>
        <v>2.6865999999999999</v>
      </c>
      <c r="AL891">
        <f t="shared" ca="1" si="349"/>
        <v>3.56</v>
      </c>
      <c r="AM891">
        <v>0</v>
      </c>
    </row>
    <row r="892" spans="1:39" x14ac:dyDescent="0.25">
      <c r="A892">
        <v>890</v>
      </c>
      <c r="B892">
        <v>1</v>
      </c>
      <c r="C892">
        <f t="shared" ca="1" si="337"/>
        <v>39</v>
      </c>
      <c r="D892">
        <v>1</v>
      </c>
      <c r="E892">
        <f t="shared" ca="1" si="338"/>
        <v>68</v>
      </c>
      <c r="F892">
        <v>1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1</v>
      </c>
      <c r="P892">
        <v>1</v>
      </c>
      <c r="Q892">
        <f t="shared" ca="1" si="339"/>
        <v>5.1595000000000004</v>
      </c>
      <c r="R892">
        <f t="shared" ca="1" si="340"/>
        <v>1.7064999999999999</v>
      </c>
      <c r="S892">
        <f t="shared" ca="1" si="341"/>
        <v>224.36</v>
      </c>
      <c r="T892">
        <f t="shared" ca="1" si="335"/>
        <v>14.63</v>
      </c>
      <c r="U892">
        <f t="shared" ca="1" si="342"/>
        <v>33.979999999999997</v>
      </c>
      <c r="V892">
        <f t="shared" ca="1" si="343"/>
        <v>0.86550000000000005</v>
      </c>
      <c r="W892">
        <f t="shared" ca="1" si="336"/>
        <v>0.51700000000000002</v>
      </c>
      <c r="X892">
        <f t="shared" ca="1" si="344"/>
        <v>0.73780000000000001</v>
      </c>
      <c r="Y892">
        <f t="shared" ca="1" si="345"/>
        <v>3.69</v>
      </c>
      <c r="Z892">
        <f t="shared" ca="1" si="346"/>
        <v>0.80449999999999999</v>
      </c>
      <c r="AA892">
        <f t="shared" ca="1" si="347"/>
        <v>178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f t="shared" ca="1" si="348"/>
        <v>2.6212</v>
      </c>
      <c r="AL892">
        <f t="shared" ca="1" si="349"/>
        <v>4.47</v>
      </c>
      <c r="AM892">
        <v>0</v>
      </c>
    </row>
    <row r="893" spans="1:39" x14ac:dyDescent="0.25">
      <c r="A893">
        <v>891</v>
      </c>
      <c r="B893">
        <v>1</v>
      </c>
      <c r="C893">
        <f t="shared" ca="1" si="337"/>
        <v>54</v>
      </c>
      <c r="D893">
        <v>1</v>
      </c>
      <c r="E893">
        <f t="shared" ca="1" si="338"/>
        <v>71</v>
      </c>
      <c r="F893">
        <v>1</v>
      </c>
      <c r="G893">
        <v>1</v>
      </c>
      <c r="H893">
        <v>1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1</v>
      </c>
      <c r="P893">
        <v>1</v>
      </c>
      <c r="Q893">
        <f t="shared" ca="1" si="339"/>
        <v>5.9092000000000002</v>
      </c>
      <c r="R893">
        <f t="shared" ca="1" si="340"/>
        <v>1.9206000000000001</v>
      </c>
      <c r="S893">
        <f t="shared" ca="1" si="341"/>
        <v>241.34</v>
      </c>
      <c r="T893">
        <f t="shared" ca="1" si="335"/>
        <v>12.79</v>
      </c>
      <c r="U893">
        <f t="shared" ca="1" si="342"/>
        <v>38.869999999999997</v>
      </c>
      <c r="V893">
        <f t="shared" ca="1" si="343"/>
        <v>0.92749999999999999</v>
      </c>
      <c r="W893">
        <f t="shared" ca="1" si="336"/>
        <v>0.53710000000000002</v>
      </c>
      <c r="X893">
        <f t="shared" ca="1" si="344"/>
        <v>0.68400000000000005</v>
      </c>
      <c r="Y893">
        <f t="shared" ca="1" si="345"/>
        <v>4.17</v>
      </c>
      <c r="Z893">
        <f t="shared" ca="1" si="346"/>
        <v>0.872</v>
      </c>
      <c r="AA893">
        <f t="shared" ca="1" si="347"/>
        <v>154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0</v>
      </c>
      <c r="AK893">
        <f t="shared" ca="1" si="348"/>
        <v>2.6276000000000002</v>
      </c>
      <c r="AL893">
        <f t="shared" ca="1" si="349"/>
        <v>3.76</v>
      </c>
      <c r="AM893">
        <v>0</v>
      </c>
    </row>
    <row r="894" spans="1:39" x14ac:dyDescent="0.25">
      <c r="A894">
        <v>892</v>
      </c>
      <c r="B894">
        <v>1</v>
      </c>
      <c r="C894">
        <f t="shared" ca="1" si="337"/>
        <v>41</v>
      </c>
      <c r="D894">
        <v>1</v>
      </c>
      <c r="E894">
        <f t="shared" ca="1" si="338"/>
        <v>77</v>
      </c>
      <c r="F894">
        <v>1</v>
      </c>
      <c r="G894">
        <v>1</v>
      </c>
      <c r="H894">
        <v>1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1</v>
      </c>
      <c r="P894">
        <v>1</v>
      </c>
      <c r="Q894">
        <f t="shared" ca="1" si="339"/>
        <v>5.4</v>
      </c>
      <c r="R894">
        <f t="shared" ca="1" si="340"/>
        <v>1.9080999999999999</v>
      </c>
      <c r="S894">
        <f t="shared" ca="1" si="341"/>
        <v>293.73</v>
      </c>
      <c r="T894">
        <f t="shared" ca="1" si="335"/>
        <v>18.34</v>
      </c>
      <c r="U894">
        <f t="shared" ca="1" si="342"/>
        <v>28.89</v>
      </c>
      <c r="V894">
        <f t="shared" ca="1" si="343"/>
        <v>0.94040000000000001</v>
      </c>
      <c r="W894">
        <f t="shared" ca="1" si="336"/>
        <v>0.4955</v>
      </c>
      <c r="X894">
        <f t="shared" ca="1" si="344"/>
        <v>0.71360000000000001</v>
      </c>
      <c r="Y894">
        <f t="shared" ca="1" si="345"/>
        <v>3.91</v>
      </c>
      <c r="Z894">
        <f t="shared" ca="1" si="346"/>
        <v>0.90649999999999997</v>
      </c>
      <c r="AA894">
        <f t="shared" ca="1" si="347"/>
        <v>193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f t="shared" ca="1" si="348"/>
        <v>2.5815000000000001</v>
      </c>
      <c r="AL894">
        <f t="shared" ca="1" si="349"/>
        <v>4.42</v>
      </c>
      <c r="AM894">
        <v>0</v>
      </c>
    </row>
    <row r="895" spans="1:39" x14ac:dyDescent="0.25">
      <c r="A895">
        <v>893</v>
      </c>
      <c r="B895" s="2">
        <v>0</v>
      </c>
      <c r="C895">
        <f t="shared" ref="C895:C903" ca="1" si="350">RANDBETWEEN(30,40)</f>
        <v>34</v>
      </c>
      <c r="D895">
        <v>0</v>
      </c>
      <c r="E895">
        <f t="shared" ref="E895:E958" ca="1" si="351">RANDBETWEEN(90, 120)</f>
        <v>97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f t="shared" ref="Q895:Q903" ca="1" si="352">RANDBETWEEN(55050, 60550)/10000</f>
        <v>6.0033000000000003</v>
      </c>
      <c r="R895">
        <f t="shared" ref="R895:R903" ca="1" si="353">RANDBETWEEN(12000,18000)/10000</f>
        <v>1.5286999999999999</v>
      </c>
      <c r="S895">
        <f t="shared" ref="S895:S903" ca="1" si="354">RANDBETWEEN(20000, 23000)/100</f>
        <v>210.58</v>
      </c>
      <c r="T895">
        <f t="shared" ref="T895:T903" ca="1" si="355">RANDBETWEEN(10000,16000)/1000</f>
        <v>14.723000000000001</v>
      </c>
      <c r="U895">
        <f t="shared" ref="U895:U903" ca="1" si="356">RANDBETWEEN(3200,5050)/100</f>
        <v>35.15</v>
      </c>
      <c r="V895">
        <f t="shared" ref="V895:V903" ca="1" si="357">RANDBETWEEN(7000,8200)/1000</f>
        <v>7.1079999999999997</v>
      </c>
      <c r="W895">
        <f t="shared" ref="W895:W903" ca="1" si="358">RANDBETWEEN(100,300)/1000</f>
        <v>0.108</v>
      </c>
      <c r="X895">
        <f t="shared" ref="X895:X903" ca="1" si="359">RANDBETWEEN(6050, 8050)/10000</f>
        <v>0.70469999999999999</v>
      </c>
      <c r="Y895">
        <f t="shared" ref="Y895:Y903" ca="1" si="360">RANDBETWEEN(30,95)/10</f>
        <v>6.7</v>
      </c>
      <c r="Z895">
        <f t="shared" ref="Z895:Z903" ca="1" si="361">RANDBETWEEN(30,95)/100</f>
        <v>0.82</v>
      </c>
      <c r="AA895">
        <f t="shared" ref="AA895:AA903" ca="1" si="362">RANDBETWEEN(190,300)</f>
        <v>226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f t="shared" ref="AK895:AK903" ca="1" si="363">RANDBETWEEN(35500, 40500)/10000</f>
        <v>3.5607000000000002</v>
      </c>
      <c r="AL895">
        <f t="shared" ref="AL895:AL903" ca="1" si="364">RANDBETWEEN(400,500)/100</f>
        <v>4.4000000000000004</v>
      </c>
      <c r="AM895">
        <v>1</v>
      </c>
    </row>
    <row r="896" spans="1:39" x14ac:dyDescent="0.25">
      <c r="A896">
        <v>894</v>
      </c>
      <c r="B896" s="2">
        <v>0</v>
      </c>
      <c r="C896">
        <f t="shared" ca="1" si="350"/>
        <v>34</v>
      </c>
      <c r="D896">
        <v>0</v>
      </c>
      <c r="E896">
        <f t="shared" ca="1" si="351"/>
        <v>94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0</v>
      </c>
      <c r="Q896">
        <f t="shared" ca="1" si="352"/>
        <v>5.5755999999999997</v>
      </c>
      <c r="R896">
        <f t="shared" ca="1" si="353"/>
        <v>1.2418</v>
      </c>
      <c r="S896">
        <f t="shared" ca="1" si="354"/>
        <v>224.51</v>
      </c>
      <c r="T896">
        <f t="shared" ca="1" si="355"/>
        <v>12.016999999999999</v>
      </c>
      <c r="U896">
        <f t="shared" ca="1" si="356"/>
        <v>42.03</v>
      </c>
      <c r="V896">
        <f t="shared" ca="1" si="357"/>
        <v>7.7560000000000002</v>
      </c>
      <c r="W896">
        <f t="shared" ca="1" si="358"/>
        <v>0.128</v>
      </c>
      <c r="X896">
        <f t="shared" ca="1" si="359"/>
        <v>0.60929999999999995</v>
      </c>
      <c r="Y896">
        <f t="shared" ca="1" si="360"/>
        <v>7.3</v>
      </c>
      <c r="Z896">
        <f t="shared" ca="1" si="361"/>
        <v>0.45</v>
      </c>
      <c r="AA896">
        <f t="shared" ca="1" si="362"/>
        <v>247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f t="shared" ca="1" si="363"/>
        <v>3.7995000000000001</v>
      </c>
      <c r="AL896">
        <f t="shared" ca="1" si="364"/>
        <v>4.0599999999999996</v>
      </c>
      <c r="AM896">
        <v>1</v>
      </c>
    </row>
    <row r="897" spans="1:39" x14ac:dyDescent="0.25">
      <c r="A897">
        <v>895</v>
      </c>
      <c r="B897" s="2">
        <v>0</v>
      </c>
      <c r="C897">
        <f t="shared" ca="1" si="350"/>
        <v>40</v>
      </c>
      <c r="D897">
        <v>0</v>
      </c>
      <c r="E897">
        <f t="shared" ca="1" si="351"/>
        <v>104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f t="shared" ca="1" si="352"/>
        <v>5.9706000000000001</v>
      </c>
      <c r="R897">
        <f t="shared" ca="1" si="353"/>
        <v>1.3475999999999999</v>
      </c>
      <c r="S897">
        <f t="shared" ca="1" si="354"/>
        <v>208.73</v>
      </c>
      <c r="T897">
        <f t="shared" ca="1" si="355"/>
        <v>11.827999999999999</v>
      </c>
      <c r="U897">
        <f t="shared" ca="1" si="356"/>
        <v>46.56</v>
      </c>
      <c r="V897">
        <f t="shared" ca="1" si="357"/>
        <v>7.1340000000000003</v>
      </c>
      <c r="W897">
        <f t="shared" ca="1" si="358"/>
        <v>0.18099999999999999</v>
      </c>
      <c r="X897">
        <f t="shared" ca="1" si="359"/>
        <v>0.71389999999999998</v>
      </c>
      <c r="Y897">
        <f t="shared" ca="1" si="360"/>
        <v>5.7</v>
      </c>
      <c r="Z897">
        <f t="shared" ca="1" si="361"/>
        <v>0.65</v>
      </c>
      <c r="AA897">
        <f t="shared" ca="1" si="362"/>
        <v>294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f t="shared" ca="1" si="363"/>
        <v>3.7111999999999998</v>
      </c>
      <c r="AL897">
        <f t="shared" ca="1" si="364"/>
        <v>4.5199999999999996</v>
      </c>
      <c r="AM897">
        <v>1</v>
      </c>
    </row>
    <row r="898" spans="1:39" x14ac:dyDescent="0.25">
      <c r="A898">
        <v>896</v>
      </c>
      <c r="B898" s="2">
        <v>0</v>
      </c>
      <c r="C898">
        <f t="shared" ca="1" si="350"/>
        <v>34</v>
      </c>
      <c r="D898">
        <v>0</v>
      </c>
      <c r="E898">
        <f t="shared" ca="1" si="351"/>
        <v>110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  <c r="Q898">
        <f t="shared" ca="1" si="352"/>
        <v>5.9340999999999999</v>
      </c>
      <c r="R898">
        <f t="shared" ca="1" si="353"/>
        <v>1.3234999999999999</v>
      </c>
      <c r="S898">
        <f t="shared" ca="1" si="354"/>
        <v>225.6</v>
      </c>
      <c r="T898">
        <f t="shared" ca="1" si="355"/>
        <v>11.145</v>
      </c>
      <c r="U898">
        <f t="shared" ca="1" si="356"/>
        <v>37.840000000000003</v>
      </c>
      <c r="V898">
        <f t="shared" ca="1" si="357"/>
        <v>7.92</v>
      </c>
      <c r="W898">
        <f t="shared" ca="1" si="358"/>
        <v>0.218</v>
      </c>
      <c r="X898">
        <f t="shared" ca="1" si="359"/>
        <v>0.76959999999999995</v>
      </c>
      <c r="Y898">
        <f t="shared" ca="1" si="360"/>
        <v>9.3000000000000007</v>
      </c>
      <c r="Z898">
        <f t="shared" ca="1" si="361"/>
        <v>0.43</v>
      </c>
      <c r="AA898">
        <f t="shared" ca="1" si="362"/>
        <v>205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f t="shared" ca="1" si="363"/>
        <v>4.0175999999999998</v>
      </c>
      <c r="AL898">
        <f t="shared" ca="1" si="364"/>
        <v>4.26</v>
      </c>
      <c r="AM898">
        <v>1</v>
      </c>
    </row>
    <row r="899" spans="1:39" x14ac:dyDescent="0.25">
      <c r="A899">
        <v>897</v>
      </c>
      <c r="B899" s="2">
        <v>0</v>
      </c>
      <c r="C899">
        <f t="shared" ca="1" si="350"/>
        <v>30</v>
      </c>
      <c r="D899">
        <v>0</v>
      </c>
      <c r="E899">
        <f t="shared" ca="1" si="351"/>
        <v>119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  <c r="Q899">
        <f t="shared" ca="1" si="352"/>
        <v>5.7864000000000004</v>
      </c>
      <c r="R899">
        <f t="shared" ca="1" si="353"/>
        <v>1.7431000000000001</v>
      </c>
      <c r="S899">
        <f t="shared" ca="1" si="354"/>
        <v>229.91</v>
      </c>
      <c r="T899">
        <f t="shared" ca="1" si="355"/>
        <v>12.27</v>
      </c>
      <c r="U899">
        <f t="shared" ca="1" si="356"/>
        <v>32.770000000000003</v>
      </c>
      <c r="V899">
        <f t="shared" ca="1" si="357"/>
        <v>7.952</v>
      </c>
      <c r="W899">
        <f t="shared" ca="1" si="358"/>
        <v>0.17100000000000001</v>
      </c>
      <c r="X899">
        <f t="shared" ca="1" si="359"/>
        <v>0.69230000000000003</v>
      </c>
      <c r="Y899">
        <f t="shared" ca="1" si="360"/>
        <v>4.0999999999999996</v>
      </c>
      <c r="Z899">
        <f t="shared" ca="1" si="361"/>
        <v>0.68</v>
      </c>
      <c r="AA899">
        <f t="shared" ca="1" si="362"/>
        <v>263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f t="shared" ca="1" si="363"/>
        <v>4.0007999999999999</v>
      </c>
      <c r="AL899">
        <f t="shared" ca="1" si="364"/>
        <v>4.7699999999999996</v>
      </c>
      <c r="AM899">
        <v>1</v>
      </c>
    </row>
    <row r="900" spans="1:39" x14ac:dyDescent="0.25">
      <c r="A900">
        <v>898</v>
      </c>
      <c r="B900" s="2">
        <v>0</v>
      </c>
      <c r="C900">
        <f t="shared" ca="1" si="350"/>
        <v>31</v>
      </c>
      <c r="D900">
        <v>0</v>
      </c>
      <c r="E900">
        <f t="shared" ca="1" si="351"/>
        <v>104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  <c r="Q900">
        <f t="shared" ca="1" si="352"/>
        <v>5.7253999999999996</v>
      </c>
      <c r="R900">
        <f t="shared" ca="1" si="353"/>
        <v>1.7945</v>
      </c>
      <c r="S900">
        <f t="shared" ca="1" si="354"/>
        <v>226.51</v>
      </c>
      <c r="T900">
        <f t="shared" ca="1" si="355"/>
        <v>10.61</v>
      </c>
      <c r="U900">
        <f t="shared" ca="1" si="356"/>
        <v>34.67</v>
      </c>
      <c r="V900">
        <f t="shared" ca="1" si="357"/>
        <v>8.0739999999999998</v>
      </c>
      <c r="W900">
        <f t="shared" ca="1" si="358"/>
        <v>0.253</v>
      </c>
      <c r="X900">
        <f t="shared" ca="1" si="359"/>
        <v>0.72850000000000004</v>
      </c>
      <c r="Y900">
        <f t="shared" ca="1" si="360"/>
        <v>7.2</v>
      </c>
      <c r="Z900">
        <f t="shared" ca="1" si="361"/>
        <v>0.95</v>
      </c>
      <c r="AA900">
        <f t="shared" ca="1" si="362"/>
        <v>226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f t="shared" ca="1" si="363"/>
        <v>3.5558999999999998</v>
      </c>
      <c r="AL900">
        <f t="shared" ca="1" si="364"/>
        <v>4.8</v>
      </c>
      <c r="AM900">
        <v>1</v>
      </c>
    </row>
    <row r="901" spans="1:39" x14ac:dyDescent="0.25">
      <c r="A901">
        <v>899</v>
      </c>
      <c r="B901" s="2">
        <v>0</v>
      </c>
      <c r="C901">
        <f t="shared" ca="1" si="350"/>
        <v>36</v>
      </c>
      <c r="D901">
        <v>0</v>
      </c>
      <c r="E901">
        <f t="shared" ca="1" si="351"/>
        <v>95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0</v>
      </c>
      <c r="Q901">
        <f t="shared" ca="1" si="352"/>
        <v>6.0255999999999998</v>
      </c>
      <c r="R901">
        <f t="shared" ca="1" si="353"/>
        <v>1.5515000000000001</v>
      </c>
      <c r="S901">
        <f t="shared" ca="1" si="354"/>
        <v>221.43</v>
      </c>
      <c r="T901">
        <f t="shared" ca="1" si="355"/>
        <v>15.38</v>
      </c>
      <c r="U901">
        <f t="shared" ca="1" si="356"/>
        <v>34.409999999999997</v>
      </c>
      <c r="V901">
        <f t="shared" ca="1" si="357"/>
        <v>7.9420000000000002</v>
      </c>
      <c r="W901">
        <f t="shared" ca="1" si="358"/>
        <v>0.29899999999999999</v>
      </c>
      <c r="X901">
        <f t="shared" ca="1" si="359"/>
        <v>0.71950000000000003</v>
      </c>
      <c r="Y901">
        <f t="shared" ca="1" si="360"/>
        <v>6.3</v>
      </c>
      <c r="Z901">
        <f t="shared" ca="1" si="361"/>
        <v>0.73</v>
      </c>
      <c r="AA901">
        <f t="shared" ca="1" si="362"/>
        <v>298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f t="shared" ca="1" si="363"/>
        <v>3.7793000000000001</v>
      </c>
      <c r="AL901">
        <f t="shared" ca="1" si="364"/>
        <v>4.5</v>
      </c>
      <c r="AM901">
        <v>1</v>
      </c>
    </row>
    <row r="902" spans="1:39" x14ac:dyDescent="0.25">
      <c r="A902">
        <v>900</v>
      </c>
      <c r="B902" s="2">
        <v>0</v>
      </c>
      <c r="C902">
        <f t="shared" ca="1" si="350"/>
        <v>38</v>
      </c>
      <c r="D902">
        <v>0</v>
      </c>
      <c r="E902">
        <f t="shared" ca="1" si="351"/>
        <v>101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0</v>
      </c>
      <c r="P902">
        <v>0</v>
      </c>
      <c r="Q902">
        <f t="shared" ca="1" si="352"/>
        <v>5.6342999999999996</v>
      </c>
      <c r="R902">
        <f t="shared" ca="1" si="353"/>
        <v>1.7456</v>
      </c>
      <c r="S902">
        <f t="shared" ca="1" si="354"/>
        <v>227.11</v>
      </c>
      <c r="T902">
        <f t="shared" ca="1" si="355"/>
        <v>14.218999999999999</v>
      </c>
      <c r="U902">
        <f t="shared" ca="1" si="356"/>
        <v>33.630000000000003</v>
      </c>
      <c r="V902">
        <f t="shared" ca="1" si="357"/>
        <v>7.9569999999999999</v>
      </c>
      <c r="W902">
        <f t="shared" ca="1" si="358"/>
        <v>0.26500000000000001</v>
      </c>
      <c r="X902">
        <f t="shared" ca="1" si="359"/>
        <v>0.78380000000000005</v>
      </c>
      <c r="Y902">
        <f t="shared" ca="1" si="360"/>
        <v>5.3</v>
      </c>
      <c r="Z902">
        <f t="shared" ca="1" si="361"/>
        <v>0.39</v>
      </c>
      <c r="AA902">
        <f t="shared" ca="1" si="362"/>
        <v>273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f t="shared" ca="1" si="363"/>
        <v>3.6469999999999998</v>
      </c>
      <c r="AL902">
        <f t="shared" ca="1" si="364"/>
        <v>4.6900000000000004</v>
      </c>
      <c r="AM902">
        <v>1</v>
      </c>
    </row>
    <row r="903" spans="1:39" x14ac:dyDescent="0.25">
      <c r="A903">
        <v>901</v>
      </c>
      <c r="B903" s="2">
        <v>0</v>
      </c>
      <c r="C903">
        <f t="shared" ca="1" si="350"/>
        <v>35</v>
      </c>
      <c r="D903">
        <v>0</v>
      </c>
      <c r="E903">
        <f t="shared" ca="1" si="351"/>
        <v>98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>
        <v>0</v>
      </c>
      <c r="P903">
        <v>0</v>
      </c>
      <c r="Q903">
        <f t="shared" ca="1" si="352"/>
        <v>5.6752000000000002</v>
      </c>
      <c r="R903">
        <f t="shared" ca="1" si="353"/>
        <v>1.4849000000000001</v>
      </c>
      <c r="S903">
        <f t="shared" ca="1" si="354"/>
        <v>215.22</v>
      </c>
      <c r="T903">
        <f t="shared" ca="1" si="355"/>
        <v>14.606999999999999</v>
      </c>
      <c r="U903">
        <f t="shared" ca="1" si="356"/>
        <v>43.62</v>
      </c>
      <c r="V903">
        <f t="shared" ca="1" si="357"/>
        <v>8.1460000000000008</v>
      </c>
      <c r="W903">
        <f t="shared" ca="1" si="358"/>
        <v>0.10299999999999999</v>
      </c>
      <c r="X903">
        <f t="shared" ca="1" si="359"/>
        <v>0.61829999999999996</v>
      </c>
      <c r="Y903">
        <f t="shared" ca="1" si="360"/>
        <v>8</v>
      </c>
      <c r="Z903">
        <f t="shared" ca="1" si="361"/>
        <v>0.85</v>
      </c>
      <c r="AA903">
        <f t="shared" ca="1" si="362"/>
        <v>243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f t="shared" ca="1" si="363"/>
        <v>3.5602</v>
      </c>
      <c r="AL903">
        <f t="shared" ca="1" si="364"/>
        <v>4.6100000000000003</v>
      </c>
      <c r="AM903">
        <v>1</v>
      </c>
    </row>
    <row r="904" spans="1:39" x14ac:dyDescent="0.25">
      <c r="A904">
        <v>902</v>
      </c>
      <c r="B904">
        <v>1</v>
      </c>
      <c r="C904">
        <f t="shared" ref="C904:C969" ca="1" si="365">RANDBETWEEN(45,60)</f>
        <v>46</v>
      </c>
      <c r="D904">
        <v>1</v>
      </c>
      <c r="E904">
        <f t="shared" ca="1" si="351"/>
        <v>108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1</v>
      </c>
      <c r="Q904">
        <f t="shared" ref="Q904:Q969" ca="1" si="366">RANDBETWEEN(700,905)/100</f>
        <v>7.96</v>
      </c>
      <c r="R904">
        <f t="shared" ref="R904:R969" ca="1" si="367">RANDBETWEEN(100,205)/100</f>
        <v>1.25</v>
      </c>
      <c r="S904">
        <f t="shared" ref="S904:S969" ca="1" si="368">RANDBETWEEN(120, 200)</f>
        <v>174</v>
      </c>
      <c r="T904">
        <f t="shared" ref="T904:T969" ca="1" si="369">RANDBETWEEN(100,205)/10</f>
        <v>12.1</v>
      </c>
      <c r="U904">
        <f t="shared" ref="U904:U969" ca="1" si="370">RANDBETWEEN(3800,4450)/100</f>
        <v>39.020000000000003</v>
      </c>
      <c r="V904">
        <f t="shared" ref="V904:V969" ca="1" si="371">RANDBETWEEN(7000,8000)/1000</f>
        <v>7.633</v>
      </c>
      <c r="W904">
        <f t="shared" ref="W904:W969" ca="1" si="372">RANDBETWEEN(10,85)/100</f>
        <v>0.61</v>
      </c>
      <c r="X904">
        <f t="shared" ref="X904:X969" ca="1" si="373">RANDBETWEEN(40,125)/100</f>
        <v>1.07</v>
      </c>
      <c r="Y904">
        <f t="shared" ref="Y904:Y969" ca="1" si="374">RANDBETWEEN(1000,2050)/100</f>
        <v>20.23</v>
      </c>
      <c r="Z904">
        <f t="shared" ref="Z904:Z969" ca="1" si="375">RANDBETWEEN(100,250)/100</f>
        <v>2.48</v>
      </c>
      <c r="AA904">
        <f t="shared" ref="AA904:AA969" ca="1" si="376">RANDBETWEEN(200,300)</f>
        <v>273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f t="shared" ref="AK904:AK969" ca="1" si="377">RANDBETWEEN(500,605)/100</f>
        <v>5.53</v>
      </c>
      <c r="AL904">
        <f t="shared" ref="AL904:AL969" ca="1" si="378">RANDBETWEEN(200,305)/100</f>
        <v>2.77</v>
      </c>
      <c r="AM904">
        <v>1</v>
      </c>
    </row>
    <row r="905" spans="1:39" x14ac:dyDescent="0.25">
      <c r="A905">
        <v>903</v>
      </c>
      <c r="B905">
        <v>1</v>
      </c>
      <c r="C905">
        <f t="shared" ca="1" si="365"/>
        <v>47</v>
      </c>
      <c r="D905">
        <v>1</v>
      </c>
      <c r="E905">
        <f t="shared" ca="1" si="351"/>
        <v>92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  <c r="Q905">
        <f t="shared" ca="1" si="366"/>
        <v>8.5</v>
      </c>
      <c r="R905">
        <f t="shared" ca="1" si="367"/>
        <v>1.71</v>
      </c>
      <c r="S905">
        <f t="shared" ca="1" si="368"/>
        <v>126</v>
      </c>
      <c r="T905">
        <f t="shared" ca="1" si="369"/>
        <v>20.3</v>
      </c>
      <c r="U905">
        <f t="shared" ca="1" si="370"/>
        <v>42.5</v>
      </c>
      <c r="V905">
        <f t="shared" ca="1" si="371"/>
        <v>7.8949999999999996</v>
      </c>
      <c r="W905">
        <f t="shared" ca="1" si="372"/>
        <v>0.82</v>
      </c>
      <c r="X905">
        <f t="shared" ca="1" si="373"/>
        <v>0.78</v>
      </c>
      <c r="Y905">
        <f t="shared" ca="1" si="374"/>
        <v>14.35</v>
      </c>
      <c r="Z905">
        <f t="shared" ca="1" si="375"/>
        <v>2.25</v>
      </c>
      <c r="AA905">
        <f t="shared" ca="1" si="376"/>
        <v>273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f t="shared" ca="1" si="377"/>
        <v>5.03</v>
      </c>
      <c r="AL905">
        <f t="shared" ca="1" si="378"/>
        <v>2.97</v>
      </c>
      <c r="AM905">
        <v>1</v>
      </c>
    </row>
    <row r="906" spans="1:39" x14ac:dyDescent="0.25">
      <c r="A906">
        <v>904</v>
      </c>
      <c r="B906">
        <v>1</v>
      </c>
      <c r="C906">
        <f t="shared" ca="1" si="365"/>
        <v>46</v>
      </c>
      <c r="D906">
        <v>1</v>
      </c>
      <c r="E906">
        <f t="shared" ca="1" si="351"/>
        <v>117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</v>
      </c>
      <c r="Q906">
        <f t="shared" ca="1" si="366"/>
        <v>7.83</v>
      </c>
      <c r="R906">
        <f t="shared" ca="1" si="367"/>
        <v>1.61</v>
      </c>
      <c r="S906">
        <f t="shared" ca="1" si="368"/>
        <v>181</v>
      </c>
      <c r="T906">
        <f t="shared" ca="1" si="369"/>
        <v>18.399999999999999</v>
      </c>
      <c r="U906">
        <f t="shared" ca="1" si="370"/>
        <v>41.99</v>
      </c>
      <c r="V906">
        <f t="shared" ca="1" si="371"/>
        <v>7.6210000000000004</v>
      </c>
      <c r="W906">
        <f t="shared" ca="1" si="372"/>
        <v>0.41</v>
      </c>
      <c r="X906">
        <f t="shared" ca="1" si="373"/>
        <v>0.42</v>
      </c>
      <c r="Y906">
        <f t="shared" ca="1" si="374"/>
        <v>15.09</v>
      </c>
      <c r="Z906">
        <f t="shared" ca="1" si="375"/>
        <v>1.71</v>
      </c>
      <c r="AA906">
        <f t="shared" ca="1" si="376"/>
        <v>275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f t="shared" ca="1" si="377"/>
        <v>5.34</v>
      </c>
      <c r="AL906">
        <f t="shared" ca="1" si="378"/>
        <v>2.27</v>
      </c>
      <c r="AM906">
        <v>1</v>
      </c>
    </row>
    <row r="907" spans="1:39" x14ac:dyDescent="0.25">
      <c r="A907">
        <v>905</v>
      </c>
      <c r="B907">
        <v>1</v>
      </c>
      <c r="C907">
        <f t="shared" ca="1" si="365"/>
        <v>53</v>
      </c>
      <c r="D907">
        <v>1</v>
      </c>
      <c r="E907">
        <f t="shared" ca="1" si="351"/>
        <v>115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f t="shared" ca="1" si="366"/>
        <v>8.7200000000000006</v>
      </c>
      <c r="R907">
        <f t="shared" ca="1" si="367"/>
        <v>1.46</v>
      </c>
      <c r="S907">
        <f t="shared" ca="1" si="368"/>
        <v>191</v>
      </c>
      <c r="T907">
        <f t="shared" ca="1" si="369"/>
        <v>11.4</v>
      </c>
      <c r="U907">
        <f t="shared" ca="1" si="370"/>
        <v>42.71</v>
      </c>
      <c r="V907">
        <f t="shared" ca="1" si="371"/>
        <v>7.4219999999999997</v>
      </c>
      <c r="W907">
        <f t="shared" ca="1" si="372"/>
        <v>0.37</v>
      </c>
      <c r="X907">
        <f t="shared" ca="1" si="373"/>
        <v>0.95</v>
      </c>
      <c r="Y907">
        <f t="shared" ca="1" si="374"/>
        <v>12.1</v>
      </c>
      <c r="Z907">
        <f t="shared" ca="1" si="375"/>
        <v>1.42</v>
      </c>
      <c r="AA907">
        <f t="shared" ca="1" si="376"/>
        <v>266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f t="shared" ca="1" si="377"/>
        <v>5.62</v>
      </c>
      <c r="AL907">
        <f t="shared" ca="1" si="378"/>
        <v>2.25</v>
      </c>
      <c r="AM907">
        <v>1</v>
      </c>
    </row>
    <row r="908" spans="1:39" x14ac:dyDescent="0.25">
      <c r="A908">
        <v>906</v>
      </c>
      <c r="B908">
        <v>1</v>
      </c>
      <c r="C908">
        <f t="shared" ca="1" si="365"/>
        <v>46</v>
      </c>
      <c r="D908">
        <v>1</v>
      </c>
      <c r="E908">
        <f t="shared" ca="1" si="351"/>
        <v>100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f t="shared" ca="1" si="366"/>
        <v>8.11</v>
      </c>
      <c r="R908">
        <f t="shared" ca="1" si="367"/>
        <v>1.06</v>
      </c>
      <c r="S908">
        <f t="shared" ca="1" si="368"/>
        <v>126</v>
      </c>
      <c r="T908">
        <f t="shared" ca="1" si="369"/>
        <v>18.600000000000001</v>
      </c>
      <c r="U908">
        <f t="shared" ca="1" si="370"/>
        <v>44.03</v>
      </c>
      <c r="V908">
        <f t="shared" ca="1" si="371"/>
        <v>7.5819999999999999</v>
      </c>
      <c r="W908">
        <f t="shared" ca="1" si="372"/>
        <v>0.5</v>
      </c>
      <c r="X908">
        <f t="shared" ca="1" si="373"/>
        <v>1.1100000000000001</v>
      </c>
      <c r="Y908">
        <f t="shared" ca="1" si="374"/>
        <v>11.33</v>
      </c>
      <c r="Z908">
        <f t="shared" ca="1" si="375"/>
        <v>1.17</v>
      </c>
      <c r="AA908">
        <f t="shared" ca="1" si="376"/>
        <v>266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f t="shared" ca="1" si="377"/>
        <v>5.0999999999999996</v>
      </c>
      <c r="AL908">
        <f t="shared" ca="1" si="378"/>
        <v>2.06</v>
      </c>
      <c r="AM908">
        <v>1</v>
      </c>
    </row>
    <row r="909" spans="1:39" x14ac:dyDescent="0.25">
      <c r="A909">
        <v>907</v>
      </c>
      <c r="B909">
        <v>1</v>
      </c>
      <c r="C909">
        <f t="shared" ca="1" si="365"/>
        <v>50</v>
      </c>
      <c r="D909">
        <v>1</v>
      </c>
      <c r="E909">
        <f t="shared" ca="1" si="351"/>
        <v>91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</v>
      </c>
      <c r="Q909">
        <f t="shared" ca="1" si="366"/>
        <v>8.14</v>
      </c>
      <c r="R909">
        <f t="shared" ca="1" si="367"/>
        <v>1.83</v>
      </c>
      <c r="S909">
        <f t="shared" ca="1" si="368"/>
        <v>134</v>
      </c>
      <c r="T909">
        <f t="shared" ca="1" si="369"/>
        <v>13.9</v>
      </c>
      <c r="U909">
        <f t="shared" ca="1" si="370"/>
        <v>42.74</v>
      </c>
      <c r="V909">
        <f t="shared" ca="1" si="371"/>
        <v>7.62</v>
      </c>
      <c r="W909">
        <f t="shared" ca="1" si="372"/>
        <v>0.36</v>
      </c>
      <c r="X909">
        <f t="shared" ca="1" si="373"/>
        <v>1.03</v>
      </c>
      <c r="Y909">
        <f t="shared" ca="1" si="374"/>
        <v>13.99</v>
      </c>
      <c r="Z909">
        <f t="shared" ca="1" si="375"/>
        <v>1.33</v>
      </c>
      <c r="AA909">
        <f t="shared" ca="1" si="376"/>
        <v>210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f t="shared" ca="1" si="377"/>
        <v>5.21</v>
      </c>
      <c r="AL909">
        <f t="shared" ca="1" si="378"/>
        <v>2.75</v>
      </c>
      <c r="AM909">
        <v>1</v>
      </c>
    </row>
    <row r="910" spans="1:39" x14ac:dyDescent="0.25">
      <c r="A910">
        <v>908</v>
      </c>
      <c r="B910">
        <v>1</v>
      </c>
      <c r="C910">
        <f t="shared" ca="1" si="365"/>
        <v>48</v>
      </c>
      <c r="D910">
        <v>1</v>
      </c>
      <c r="E910">
        <f t="shared" ca="1" si="351"/>
        <v>102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</v>
      </c>
      <c r="Q910">
        <f t="shared" ca="1" si="366"/>
        <v>8.57</v>
      </c>
      <c r="R910">
        <f t="shared" ca="1" si="367"/>
        <v>1.42</v>
      </c>
      <c r="S910">
        <f t="shared" ca="1" si="368"/>
        <v>184</v>
      </c>
      <c r="T910">
        <f t="shared" ca="1" si="369"/>
        <v>14.7</v>
      </c>
      <c r="U910">
        <f t="shared" ca="1" si="370"/>
        <v>43.52</v>
      </c>
      <c r="V910">
        <f t="shared" ca="1" si="371"/>
        <v>7.6849999999999996</v>
      </c>
      <c r="W910">
        <f t="shared" ca="1" si="372"/>
        <v>0.43</v>
      </c>
      <c r="X910">
        <f t="shared" ca="1" si="373"/>
        <v>0.77</v>
      </c>
      <c r="Y910">
        <f t="shared" ca="1" si="374"/>
        <v>10.91</v>
      </c>
      <c r="Z910">
        <f t="shared" ca="1" si="375"/>
        <v>1.26</v>
      </c>
      <c r="AA910">
        <f t="shared" ca="1" si="376"/>
        <v>217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f t="shared" ca="1" si="377"/>
        <v>5.2</v>
      </c>
      <c r="AL910">
        <f t="shared" ca="1" si="378"/>
        <v>2.19</v>
      </c>
      <c r="AM910">
        <v>1</v>
      </c>
    </row>
    <row r="911" spans="1:39" x14ac:dyDescent="0.25">
      <c r="A911">
        <v>909</v>
      </c>
      <c r="B911">
        <v>1</v>
      </c>
      <c r="C911">
        <f t="shared" ca="1" si="365"/>
        <v>59</v>
      </c>
      <c r="D911">
        <v>1</v>
      </c>
      <c r="E911">
        <f t="shared" ca="1" si="351"/>
        <v>98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</v>
      </c>
      <c r="Q911">
        <f t="shared" ca="1" si="366"/>
        <v>7.4</v>
      </c>
      <c r="R911">
        <f t="shared" ca="1" si="367"/>
        <v>1.71</v>
      </c>
      <c r="S911">
        <f t="shared" ca="1" si="368"/>
        <v>131</v>
      </c>
      <c r="T911">
        <f t="shared" ca="1" si="369"/>
        <v>13.8</v>
      </c>
      <c r="U911">
        <f t="shared" ca="1" si="370"/>
        <v>42.02</v>
      </c>
      <c r="V911">
        <f t="shared" ca="1" si="371"/>
        <v>7.2069999999999999</v>
      </c>
      <c r="W911">
        <f t="shared" ca="1" si="372"/>
        <v>0.67</v>
      </c>
      <c r="X911">
        <f t="shared" ca="1" si="373"/>
        <v>0.44</v>
      </c>
      <c r="Y911">
        <f t="shared" ca="1" si="374"/>
        <v>14.58</v>
      </c>
      <c r="Z911">
        <f t="shared" ca="1" si="375"/>
        <v>2.4500000000000002</v>
      </c>
      <c r="AA911">
        <f t="shared" ca="1" si="376"/>
        <v>264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f t="shared" ca="1" si="377"/>
        <v>5.75</v>
      </c>
      <c r="AL911">
        <f t="shared" ca="1" si="378"/>
        <v>2.25</v>
      </c>
      <c r="AM911">
        <v>1</v>
      </c>
    </row>
    <row r="912" spans="1:39" x14ac:dyDescent="0.25">
      <c r="A912">
        <v>910</v>
      </c>
      <c r="B912">
        <v>1</v>
      </c>
      <c r="C912">
        <f t="shared" ca="1" si="365"/>
        <v>47</v>
      </c>
      <c r="D912">
        <v>1</v>
      </c>
      <c r="E912">
        <f t="shared" ca="1" si="351"/>
        <v>106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1</v>
      </c>
      <c r="Q912">
        <f t="shared" ca="1" si="366"/>
        <v>8.81</v>
      </c>
      <c r="R912">
        <f t="shared" ca="1" si="367"/>
        <v>1.58</v>
      </c>
      <c r="S912">
        <f t="shared" ca="1" si="368"/>
        <v>160</v>
      </c>
      <c r="T912">
        <f t="shared" ca="1" si="369"/>
        <v>15.7</v>
      </c>
      <c r="U912">
        <f t="shared" ca="1" si="370"/>
        <v>44.02</v>
      </c>
      <c r="V912">
        <f t="shared" ca="1" si="371"/>
        <v>7.3330000000000002</v>
      </c>
      <c r="W912">
        <f t="shared" ca="1" si="372"/>
        <v>0.64</v>
      </c>
      <c r="X912">
        <f t="shared" ca="1" si="373"/>
        <v>0.57999999999999996</v>
      </c>
      <c r="Y912">
        <f t="shared" ca="1" si="374"/>
        <v>11.72</v>
      </c>
      <c r="Z912">
        <f t="shared" ca="1" si="375"/>
        <v>2.4900000000000002</v>
      </c>
      <c r="AA912">
        <f t="shared" ca="1" si="376"/>
        <v>246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f t="shared" ca="1" si="377"/>
        <v>5.9</v>
      </c>
      <c r="AL912">
        <f t="shared" ca="1" si="378"/>
        <v>2.46</v>
      </c>
      <c r="AM912">
        <v>1</v>
      </c>
    </row>
    <row r="913" spans="1:39" x14ac:dyDescent="0.25">
      <c r="A913">
        <v>911</v>
      </c>
      <c r="B913">
        <v>1</v>
      </c>
      <c r="C913">
        <f t="shared" ca="1" si="365"/>
        <v>50</v>
      </c>
      <c r="D913">
        <v>1</v>
      </c>
      <c r="E913">
        <f t="shared" ca="1" si="351"/>
        <v>104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</v>
      </c>
      <c r="Q913">
        <f t="shared" ca="1" si="366"/>
        <v>8.98</v>
      </c>
      <c r="R913">
        <f t="shared" ca="1" si="367"/>
        <v>1.21</v>
      </c>
      <c r="S913">
        <f t="shared" ca="1" si="368"/>
        <v>153</v>
      </c>
      <c r="T913">
        <f t="shared" ca="1" si="369"/>
        <v>18.8</v>
      </c>
      <c r="U913">
        <f t="shared" ca="1" si="370"/>
        <v>39.78</v>
      </c>
      <c r="V913">
        <f t="shared" ca="1" si="371"/>
        <v>7.1589999999999998</v>
      </c>
      <c r="W913">
        <f t="shared" ca="1" si="372"/>
        <v>0.44</v>
      </c>
      <c r="X913">
        <f t="shared" ca="1" si="373"/>
        <v>0.42</v>
      </c>
      <c r="Y913">
        <f t="shared" ca="1" si="374"/>
        <v>15.6</v>
      </c>
      <c r="Z913">
        <f t="shared" ca="1" si="375"/>
        <v>1.9</v>
      </c>
      <c r="AA913">
        <f t="shared" ca="1" si="376"/>
        <v>216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f t="shared" ca="1" si="377"/>
        <v>5.69</v>
      </c>
      <c r="AL913">
        <f t="shared" ca="1" si="378"/>
        <v>3.04</v>
      </c>
      <c r="AM913">
        <v>1</v>
      </c>
    </row>
    <row r="914" spans="1:39" x14ac:dyDescent="0.25">
      <c r="A914">
        <v>912</v>
      </c>
      <c r="B914">
        <v>1</v>
      </c>
      <c r="C914">
        <f t="shared" ca="1" si="365"/>
        <v>56</v>
      </c>
      <c r="D914">
        <v>1</v>
      </c>
      <c r="E914">
        <f t="shared" ca="1" si="351"/>
        <v>95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</v>
      </c>
      <c r="Q914">
        <f t="shared" ca="1" si="366"/>
        <v>8.57</v>
      </c>
      <c r="R914">
        <f t="shared" ca="1" si="367"/>
        <v>1.34</v>
      </c>
      <c r="S914">
        <f t="shared" ca="1" si="368"/>
        <v>165</v>
      </c>
      <c r="T914">
        <f t="shared" ca="1" si="369"/>
        <v>12.4</v>
      </c>
      <c r="U914">
        <f t="shared" ca="1" si="370"/>
        <v>43.82</v>
      </c>
      <c r="V914">
        <f t="shared" ca="1" si="371"/>
        <v>7.4169999999999998</v>
      </c>
      <c r="W914">
        <f t="shared" ca="1" si="372"/>
        <v>0.28999999999999998</v>
      </c>
      <c r="X914">
        <f t="shared" ca="1" si="373"/>
        <v>1.1000000000000001</v>
      </c>
      <c r="Y914">
        <f t="shared" ca="1" si="374"/>
        <v>19.53</v>
      </c>
      <c r="Z914">
        <f t="shared" ca="1" si="375"/>
        <v>1.5</v>
      </c>
      <c r="AA914">
        <f t="shared" ca="1" si="376"/>
        <v>294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f t="shared" ca="1" si="377"/>
        <v>5.66</v>
      </c>
      <c r="AL914">
        <f t="shared" ca="1" si="378"/>
        <v>2.0699999999999998</v>
      </c>
      <c r="AM914">
        <v>1</v>
      </c>
    </row>
    <row r="915" spans="1:39" x14ac:dyDescent="0.25">
      <c r="A915">
        <v>913</v>
      </c>
      <c r="B915">
        <v>1</v>
      </c>
      <c r="C915">
        <f t="shared" ca="1" si="365"/>
        <v>50</v>
      </c>
      <c r="D915">
        <v>1</v>
      </c>
      <c r="E915">
        <f t="shared" ca="1" si="351"/>
        <v>100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f t="shared" ca="1" si="366"/>
        <v>8.02</v>
      </c>
      <c r="R915">
        <f t="shared" ca="1" si="367"/>
        <v>1.54</v>
      </c>
      <c r="S915">
        <f t="shared" ca="1" si="368"/>
        <v>154</v>
      </c>
      <c r="T915">
        <f t="shared" ca="1" si="369"/>
        <v>17.600000000000001</v>
      </c>
      <c r="U915">
        <f t="shared" ca="1" si="370"/>
        <v>43.6</v>
      </c>
      <c r="V915">
        <f t="shared" ca="1" si="371"/>
        <v>7.0119999999999996</v>
      </c>
      <c r="W915">
        <f t="shared" ca="1" si="372"/>
        <v>0.59</v>
      </c>
      <c r="X915">
        <f t="shared" ca="1" si="373"/>
        <v>0.66</v>
      </c>
      <c r="Y915">
        <f t="shared" ca="1" si="374"/>
        <v>14.83</v>
      </c>
      <c r="Z915">
        <f t="shared" ca="1" si="375"/>
        <v>1.24</v>
      </c>
      <c r="AA915">
        <f t="shared" ca="1" si="376"/>
        <v>263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f t="shared" ca="1" si="377"/>
        <v>5.64</v>
      </c>
      <c r="AL915">
        <f t="shared" ca="1" si="378"/>
        <v>3.02</v>
      </c>
      <c r="AM915">
        <v>1</v>
      </c>
    </row>
    <row r="916" spans="1:39" x14ac:dyDescent="0.25">
      <c r="A916">
        <v>914</v>
      </c>
      <c r="B916">
        <v>1</v>
      </c>
      <c r="C916">
        <f t="shared" ca="1" si="365"/>
        <v>55</v>
      </c>
      <c r="D916">
        <v>1</v>
      </c>
      <c r="E916">
        <f t="shared" ca="1" si="351"/>
        <v>111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</v>
      </c>
      <c r="Q916">
        <f t="shared" ca="1" si="366"/>
        <v>7.1</v>
      </c>
      <c r="R916">
        <f t="shared" ca="1" si="367"/>
        <v>1.93</v>
      </c>
      <c r="S916">
        <f t="shared" ca="1" si="368"/>
        <v>189</v>
      </c>
      <c r="T916">
        <f t="shared" ca="1" si="369"/>
        <v>11.8</v>
      </c>
      <c r="U916">
        <f t="shared" ca="1" si="370"/>
        <v>43.04</v>
      </c>
      <c r="V916">
        <f t="shared" ca="1" si="371"/>
        <v>7.3959999999999999</v>
      </c>
      <c r="W916">
        <f t="shared" ca="1" si="372"/>
        <v>0.31</v>
      </c>
      <c r="X916">
        <f t="shared" ca="1" si="373"/>
        <v>0.66</v>
      </c>
      <c r="Y916">
        <f t="shared" ca="1" si="374"/>
        <v>11.03</v>
      </c>
      <c r="Z916">
        <f t="shared" ca="1" si="375"/>
        <v>2.5</v>
      </c>
      <c r="AA916">
        <f t="shared" ca="1" si="376"/>
        <v>300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f t="shared" ca="1" si="377"/>
        <v>5.0999999999999996</v>
      </c>
      <c r="AL916">
        <f t="shared" ca="1" si="378"/>
        <v>3.04</v>
      </c>
      <c r="AM916">
        <v>1</v>
      </c>
    </row>
    <row r="917" spans="1:39" x14ac:dyDescent="0.25">
      <c r="A917">
        <v>915</v>
      </c>
      <c r="B917">
        <v>1</v>
      </c>
      <c r="C917">
        <f t="shared" ca="1" si="365"/>
        <v>53</v>
      </c>
      <c r="D917">
        <v>1</v>
      </c>
      <c r="E917">
        <f t="shared" ca="1" si="351"/>
        <v>98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f t="shared" ca="1" si="366"/>
        <v>8.8800000000000008</v>
      </c>
      <c r="R917">
        <f t="shared" ca="1" si="367"/>
        <v>1.0900000000000001</v>
      </c>
      <c r="S917">
        <f t="shared" ca="1" si="368"/>
        <v>133</v>
      </c>
      <c r="T917">
        <f t="shared" ca="1" si="369"/>
        <v>12.8</v>
      </c>
      <c r="U917">
        <f t="shared" ca="1" si="370"/>
        <v>41.69</v>
      </c>
      <c r="V917">
        <f t="shared" ca="1" si="371"/>
        <v>7.9809999999999999</v>
      </c>
      <c r="W917">
        <f t="shared" ca="1" si="372"/>
        <v>0.22</v>
      </c>
      <c r="X917">
        <f t="shared" ca="1" si="373"/>
        <v>0.92</v>
      </c>
      <c r="Y917">
        <f t="shared" ca="1" si="374"/>
        <v>14.03</v>
      </c>
      <c r="Z917">
        <f t="shared" ca="1" si="375"/>
        <v>2.19</v>
      </c>
      <c r="AA917">
        <f t="shared" ca="1" si="376"/>
        <v>226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f t="shared" ca="1" si="377"/>
        <v>6.04</v>
      </c>
      <c r="AL917">
        <f t="shared" ca="1" si="378"/>
        <v>2.8</v>
      </c>
      <c r="AM917">
        <v>1</v>
      </c>
    </row>
    <row r="918" spans="1:39" x14ac:dyDescent="0.25">
      <c r="A918">
        <v>916</v>
      </c>
      <c r="B918">
        <v>1</v>
      </c>
      <c r="C918">
        <f t="shared" ca="1" si="365"/>
        <v>52</v>
      </c>
      <c r="D918">
        <v>1</v>
      </c>
      <c r="E918">
        <f t="shared" ca="1" si="351"/>
        <v>106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f t="shared" ca="1" si="366"/>
        <v>8.2799999999999994</v>
      </c>
      <c r="R918">
        <f t="shared" ca="1" si="367"/>
        <v>1.73</v>
      </c>
      <c r="S918">
        <f t="shared" ca="1" si="368"/>
        <v>172</v>
      </c>
      <c r="T918">
        <f t="shared" ca="1" si="369"/>
        <v>13.9</v>
      </c>
      <c r="U918">
        <f t="shared" ca="1" si="370"/>
        <v>43.58</v>
      </c>
      <c r="V918">
        <f t="shared" ca="1" si="371"/>
        <v>7.0419999999999998</v>
      </c>
      <c r="W918">
        <f t="shared" ca="1" si="372"/>
        <v>0.22</v>
      </c>
      <c r="X918">
        <f t="shared" ca="1" si="373"/>
        <v>1.17</v>
      </c>
      <c r="Y918">
        <f t="shared" ca="1" si="374"/>
        <v>11.46</v>
      </c>
      <c r="Z918">
        <f t="shared" ca="1" si="375"/>
        <v>1.1100000000000001</v>
      </c>
      <c r="AA918">
        <f t="shared" ca="1" si="376"/>
        <v>243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f t="shared" ca="1" si="377"/>
        <v>5.57</v>
      </c>
      <c r="AL918">
        <f t="shared" ca="1" si="378"/>
        <v>2.0499999999999998</v>
      </c>
      <c r="AM918">
        <v>1</v>
      </c>
    </row>
    <row r="919" spans="1:39" x14ac:dyDescent="0.25">
      <c r="A919">
        <v>917</v>
      </c>
      <c r="B919">
        <v>1</v>
      </c>
      <c r="C919">
        <f t="shared" ca="1" si="365"/>
        <v>49</v>
      </c>
      <c r="D919">
        <v>1</v>
      </c>
      <c r="E919">
        <f t="shared" ca="1" si="351"/>
        <v>118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</v>
      </c>
      <c r="Q919">
        <f t="shared" ca="1" si="366"/>
        <v>7.57</v>
      </c>
      <c r="R919">
        <f t="shared" ca="1" si="367"/>
        <v>1.23</v>
      </c>
      <c r="S919">
        <f t="shared" ca="1" si="368"/>
        <v>153</v>
      </c>
      <c r="T919">
        <f t="shared" ca="1" si="369"/>
        <v>17.2</v>
      </c>
      <c r="U919">
        <f t="shared" ca="1" si="370"/>
        <v>43.85</v>
      </c>
      <c r="V919">
        <f t="shared" ca="1" si="371"/>
        <v>7.8259999999999996</v>
      </c>
      <c r="W919">
        <f t="shared" ca="1" si="372"/>
        <v>0.49</v>
      </c>
      <c r="X919">
        <f t="shared" ca="1" si="373"/>
        <v>0.78</v>
      </c>
      <c r="Y919">
        <f t="shared" ca="1" si="374"/>
        <v>13.59</v>
      </c>
      <c r="Z919">
        <f t="shared" ca="1" si="375"/>
        <v>2.39</v>
      </c>
      <c r="AA919">
        <f t="shared" ca="1" si="376"/>
        <v>234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f t="shared" ca="1" si="377"/>
        <v>5.7</v>
      </c>
      <c r="AL919">
        <f t="shared" ca="1" si="378"/>
        <v>3</v>
      </c>
      <c r="AM919">
        <v>1</v>
      </c>
    </row>
    <row r="920" spans="1:39" x14ac:dyDescent="0.25">
      <c r="A920">
        <v>918</v>
      </c>
      <c r="B920">
        <v>1</v>
      </c>
      <c r="C920">
        <f t="shared" ca="1" si="365"/>
        <v>46</v>
      </c>
      <c r="D920">
        <v>1</v>
      </c>
      <c r="E920">
        <f t="shared" ca="1" si="351"/>
        <v>105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</v>
      </c>
      <c r="Q920">
        <f t="shared" ca="1" si="366"/>
        <v>8.27</v>
      </c>
      <c r="R920">
        <f t="shared" ca="1" si="367"/>
        <v>2.0499999999999998</v>
      </c>
      <c r="S920">
        <f t="shared" ca="1" si="368"/>
        <v>185</v>
      </c>
      <c r="T920">
        <f t="shared" ca="1" si="369"/>
        <v>12.4</v>
      </c>
      <c r="U920">
        <f t="shared" ca="1" si="370"/>
        <v>42.85</v>
      </c>
      <c r="V920">
        <f t="shared" ca="1" si="371"/>
        <v>7.09</v>
      </c>
      <c r="W920">
        <f t="shared" ca="1" si="372"/>
        <v>0.15</v>
      </c>
      <c r="X920">
        <f t="shared" ca="1" si="373"/>
        <v>1.17</v>
      </c>
      <c r="Y920">
        <f t="shared" ca="1" si="374"/>
        <v>16.87</v>
      </c>
      <c r="Z920">
        <f t="shared" ca="1" si="375"/>
        <v>2.21</v>
      </c>
      <c r="AA920">
        <f t="shared" ca="1" si="376"/>
        <v>282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f t="shared" ca="1" si="377"/>
        <v>5.2</v>
      </c>
      <c r="AL920">
        <f t="shared" ca="1" si="378"/>
        <v>2.94</v>
      </c>
      <c r="AM920">
        <v>1</v>
      </c>
    </row>
    <row r="921" spans="1:39" x14ac:dyDescent="0.25">
      <c r="A921">
        <v>919</v>
      </c>
      <c r="B921">
        <v>1</v>
      </c>
      <c r="C921">
        <f t="shared" ca="1" si="365"/>
        <v>46</v>
      </c>
      <c r="D921">
        <v>1</v>
      </c>
      <c r="E921">
        <f t="shared" ca="1" si="351"/>
        <v>115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f t="shared" ca="1" si="366"/>
        <v>7.45</v>
      </c>
      <c r="R921">
        <f t="shared" ca="1" si="367"/>
        <v>2.0499999999999998</v>
      </c>
      <c r="S921">
        <f t="shared" ca="1" si="368"/>
        <v>190</v>
      </c>
      <c r="T921">
        <f t="shared" ca="1" si="369"/>
        <v>14.7</v>
      </c>
      <c r="U921">
        <f t="shared" ca="1" si="370"/>
        <v>39.92</v>
      </c>
      <c r="V921">
        <f t="shared" ca="1" si="371"/>
        <v>7.6790000000000003</v>
      </c>
      <c r="W921">
        <f t="shared" ca="1" si="372"/>
        <v>0.54</v>
      </c>
      <c r="X921">
        <f t="shared" ca="1" si="373"/>
        <v>1.17</v>
      </c>
      <c r="Y921">
        <f t="shared" ca="1" si="374"/>
        <v>17.8</v>
      </c>
      <c r="Z921">
        <f t="shared" ca="1" si="375"/>
        <v>1.75</v>
      </c>
      <c r="AA921">
        <f t="shared" ca="1" si="376"/>
        <v>284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f t="shared" ca="1" si="377"/>
        <v>5.23</v>
      </c>
      <c r="AL921">
        <f t="shared" ca="1" si="378"/>
        <v>2.57</v>
      </c>
      <c r="AM921">
        <v>1</v>
      </c>
    </row>
    <row r="922" spans="1:39" x14ac:dyDescent="0.25">
      <c r="A922">
        <v>920</v>
      </c>
      <c r="B922">
        <v>1</v>
      </c>
      <c r="C922">
        <f t="shared" ca="1" si="365"/>
        <v>53</v>
      </c>
      <c r="D922">
        <v>1</v>
      </c>
      <c r="E922">
        <f t="shared" ca="1" si="351"/>
        <v>90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f t="shared" ca="1" si="366"/>
        <v>7.1</v>
      </c>
      <c r="R922">
        <f t="shared" ca="1" si="367"/>
        <v>1.91</v>
      </c>
      <c r="S922">
        <f t="shared" ca="1" si="368"/>
        <v>196</v>
      </c>
      <c r="T922">
        <f t="shared" ca="1" si="369"/>
        <v>14</v>
      </c>
      <c r="U922">
        <f t="shared" ca="1" si="370"/>
        <v>40.130000000000003</v>
      </c>
      <c r="V922">
        <f t="shared" ca="1" si="371"/>
        <v>7.9669999999999996</v>
      </c>
      <c r="W922">
        <f t="shared" ca="1" si="372"/>
        <v>0.46</v>
      </c>
      <c r="X922">
        <f t="shared" ca="1" si="373"/>
        <v>0.91</v>
      </c>
      <c r="Y922">
        <f t="shared" ca="1" si="374"/>
        <v>16.28</v>
      </c>
      <c r="Z922">
        <f t="shared" ca="1" si="375"/>
        <v>1.84</v>
      </c>
      <c r="AA922">
        <f t="shared" ca="1" si="376"/>
        <v>202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f t="shared" ca="1" si="377"/>
        <v>5.0599999999999996</v>
      </c>
      <c r="AL922">
        <f t="shared" ca="1" si="378"/>
        <v>2.61</v>
      </c>
      <c r="AM922">
        <v>1</v>
      </c>
    </row>
    <row r="923" spans="1:39" x14ac:dyDescent="0.25">
      <c r="A923">
        <v>921</v>
      </c>
      <c r="B923">
        <v>1</v>
      </c>
      <c r="C923">
        <f t="shared" ca="1" si="365"/>
        <v>45</v>
      </c>
      <c r="D923">
        <v>1</v>
      </c>
      <c r="E923">
        <f t="shared" ca="1" si="351"/>
        <v>113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</v>
      </c>
      <c r="Q923">
        <f t="shared" ca="1" si="366"/>
        <v>7.67</v>
      </c>
      <c r="R923">
        <f t="shared" ca="1" si="367"/>
        <v>1.29</v>
      </c>
      <c r="S923">
        <f t="shared" ca="1" si="368"/>
        <v>134</v>
      </c>
      <c r="T923">
        <f t="shared" ca="1" si="369"/>
        <v>16.8</v>
      </c>
      <c r="U923">
        <f t="shared" ca="1" si="370"/>
        <v>40.39</v>
      </c>
      <c r="V923">
        <f t="shared" ca="1" si="371"/>
        <v>7.2409999999999997</v>
      </c>
      <c r="W923">
        <f t="shared" ca="1" si="372"/>
        <v>0.68</v>
      </c>
      <c r="X923">
        <f t="shared" ca="1" si="373"/>
        <v>1.1599999999999999</v>
      </c>
      <c r="Y923">
        <f t="shared" ca="1" si="374"/>
        <v>11.06</v>
      </c>
      <c r="Z923">
        <f t="shared" ca="1" si="375"/>
        <v>1.84</v>
      </c>
      <c r="AA923">
        <f t="shared" ca="1" si="376"/>
        <v>250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f t="shared" ca="1" si="377"/>
        <v>5.96</v>
      </c>
      <c r="AL923">
        <f t="shared" ca="1" si="378"/>
        <v>2.02</v>
      </c>
      <c r="AM923">
        <v>1</v>
      </c>
    </row>
    <row r="924" spans="1:39" x14ac:dyDescent="0.25">
      <c r="A924">
        <v>922</v>
      </c>
      <c r="B924">
        <v>1</v>
      </c>
      <c r="C924">
        <f t="shared" ca="1" si="365"/>
        <v>45</v>
      </c>
      <c r="D924">
        <v>1</v>
      </c>
      <c r="E924">
        <f t="shared" ca="1" si="351"/>
        <v>97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f t="shared" ca="1" si="366"/>
        <v>7.62</v>
      </c>
      <c r="R924">
        <f t="shared" ca="1" si="367"/>
        <v>1.91</v>
      </c>
      <c r="S924">
        <f t="shared" ca="1" si="368"/>
        <v>140</v>
      </c>
      <c r="T924">
        <f t="shared" ca="1" si="369"/>
        <v>11.5</v>
      </c>
      <c r="U924">
        <f t="shared" ca="1" si="370"/>
        <v>42.34</v>
      </c>
      <c r="V924">
        <f t="shared" ca="1" si="371"/>
        <v>7.5590000000000002</v>
      </c>
      <c r="W924">
        <f t="shared" ca="1" si="372"/>
        <v>0.5</v>
      </c>
      <c r="X924">
        <f t="shared" ca="1" si="373"/>
        <v>1.07</v>
      </c>
      <c r="Y924">
        <f t="shared" ca="1" si="374"/>
        <v>16.989999999999998</v>
      </c>
      <c r="Z924">
        <f t="shared" ca="1" si="375"/>
        <v>1.04</v>
      </c>
      <c r="AA924">
        <f t="shared" ca="1" si="376"/>
        <v>259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f t="shared" ca="1" si="377"/>
        <v>5.05</v>
      </c>
      <c r="AL924">
        <f t="shared" ca="1" si="378"/>
        <v>2.88</v>
      </c>
      <c r="AM924">
        <v>1</v>
      </c>
    </row>
    <row r="925" spans="1:39" x14ac:dyDescent="0.25">
      <c r="A925">
        <v>923</v>
      </c>
      <c r="B925">
        <v>1</v>
      </c>
      <c r="C925">
        <f t="shared" ca="1" si="365"/>
        <v>54</v>
      </c>
      <c r="D925">
        <v>1</v>
      </c>
      <c r="E925">
        <f t="shared" ca="1" si="351"/>
        <v>90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1</v>
      </c>
      <c r="Q925">
        <f t="shared" ca="1" si="366"/>
        <v>8.7799999999999994</v>
      </c>
      <c r="R925">
        <f t="shared" ca="1" si="367"/>
        <v>1.07</v>
      </c>
      <c r="S925">
        <f t="shared" ca="1" si="368"/>
        <v>197</v>
      </c>
      <c r="T925">
        <f t="shared" ca="1" si="369"/>
        <v>20</v>
      </c>
      <c r="U925">
        <f t="shared" ca="1" si="370"/>
        <v>42.8</v>
      </c>
      <c r="V925">
        <f t="shared" ca="1" si="371"/>
        <v>7.1150000000000002</v>
      </c>
      <c r="W925">
        <f t="shared" ca="1" si="372"/>
        <v>0.42</v>
      </c>
      <c r="X925">
        <f t="shared" ca="1" si="373"/>
        <v>0.88</v>
      </c>
      <c r="Y925">
        <f t="shared" ca="1" si="374"/>
        <v>14.2</v>
      </c>
      <c r="Z925">
        <f t="shared" ca="1" si="375"/>
        <v>2.1</v>
      </c>
      <c r="AA925">
        <f t="shared" ca="1" si="376"/>
        <v>250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f t="shared" ca="1" si="377"/>
        <v>5.03</v>
      </c>
      <c r="AL925">
        <f t="shared" ca="1" si="378"/>
        <v>2.12</v>
      </c>
      <c r="AM925">
        <v>1</v>
      </c>
    </row>
    <row r="926" spans="1:39" x14ac:dyDescent="0.25">
      <c r="A926">
        <v>924</v>
      </c>
      <c r="B926">
        <v>1</v>
      </c>
      <c r="C926">
        <f t="shared" ca="1" si="365"/>
        <v>55</v>
      </c>
      <c r="D926">
        <v>1</v>
      </c>
      <c r="E926">
        <f t="shared" ca="1" si="351"/>
        <v>106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</v>
      </c>
      <c r="Q926">
        <f t="shared" ca="1" si="366"/>
        <v>7.45</v>
      </c>
      <c r="R926">
        <f t="shared" ca="1" si="367"/>
        <v>1.1299999999999999</v>
      </c>
      <c r="S926">
        <f t="shared" ca="1" si="368"/>
        <v>152</v>
      </c>
      <c r="T926">
        <f t="shared" ca="1" si="369"/>
        <v>16.899999999999999</v>
      </c>
      <c r="U926">
        <f t="shared" ca="1" si="370"/>
        <v>38.33</v>
      </c>
      <c r="V926">
        <f t="shared" ca="1" si="371"/>
        <v>7.335</v>
      </c>
      <c r="W926">
        <f t="shared" ca="1" si="372"/>
        <v>0.55000000000000004</v>
      </c>
      <c r="X926">
        <f t="shared" ca="1" si="373"/>
        <v>0.59</v>
      </c>
      <c r="Y926">
        <f t="shared" ca="1" si="374"/>
        <v>11.62</v>
      </c>
      <c r="Z926">
        <f t="shared" ca="1" si="375"/>
        <v>2.38</v>
      </c>
      <c r="AA926">
        <f t="shared" ca="1" si="376"/>
        <v>276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f t="shared" ca="1" si="377"/>
        <v>5.47</v>
      </c>
      <c r="AL926">
        <f t="shared" ca="1" si="378"/>
        <v>2.85</v>
      </c>
      <c r="AM926">
        <v>1</v>
      </c>
    </row>
    <row r="927" spans="1:39" x14ac:dyDescent="0.25">
      <c r="A927">
        <v>925</v>
      </c>
      <c r="B927">
        <v>1</v>
      </c>
      <c r="C927">
        <f t="shared" ca="1" si="365"/>
        <v>58</v>
      </c>
      <c r="D927">
        <v>1</v>
      </c>
      <c r="E927">
        <f t="shared" ca="1" si="351"/>
        <v>110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1</v>
      </c>
      <c r="Q927">
        <f t="shared" ca="1" si="366"/>
        <v>7.24</v>
      </c>
      <c r="R927">
        <f t="shared" ca="1" si="367"/>
        <v>1.24</v>
      </c>
      <c r="S927">
        <f t="shared" ca="1" si="368"/>
        <v>133</v>
      </c>
      <c r="T927">
        <f t="shared" ca="1" si="369"/>
        <v>12.9</v>
      </c>
      <c r="U927">
        <f t="shared" ca="1" si="370"/>
        <v>43.61</v>
      </c>
      <c r="V927">
        <f t="shared" ca="1" si="371"/>
        <v>7.0049999999999999</v>
      </c>
      <c r="W927">
        <f t="shared" ca="1" si="372"/>
        <v>0.84</v>
      </c>
      <c r="X927">
        <f t="shared" ca="1" si="373"/>
        <v>1.17</v>
      </c>
      <c r="Y927">
        <f t="shared" ca="1" si="374"/>
        <v>14.75</v>
      </c>
      <c r="Z927">
        <f t="shared" ca="1" si="375"/>
        <v>1.1299999999999999</v>
      </c>
      <c r="AA927">
        <f t="shared" ca="1" si="376"/>
        <v>255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f t="shared" ca="1" si="377"/>
        <v>5.63</v>
      </c>
      <c r="AL927">
        <f t="shared" ca="1" si="378"/>
        <v>2.46</v>
      </c>
      <c r="AM927">
        <v>1</v>
      </c>
    </row>
    <row r="928" spans="1:39" x14ac:dyDescent="0.25">
      <c r="A928">
        <v>926</v>
      </c>
      <c r="B928">
        <v>1</v>
      </c>
      <c r="C928">
        <f t="shared" ca="1" si="365"/>
        <v>49</v>
      </c>
      <c r="D928">
        <v>1</v>
      </c>
      <c r="E928">
        <f t="shared" ca="1" si="351"/>
        <v>100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</v>
      </c>
      <c r="Q928">
        <f t="shared" ca="1" si="366"/>
        <v>8.6199999999999992</v>
      </c>
      <c r="R928">
        <f t="shared" ca="1" si="367"/>
        <v>1.67</v>
      </c>
      <c r="S928">
        <f t="shared" ca="1" si="368"/>
        <v>170</v>
      </c>
      <c r="T928">
        <f t="shared" ca="1" si="369"/>
        <v>13.7</v>
      </c>
      <c r="U928">
        <f t="shared" ca="1" si="370"/>
        <v>40.19</v>
      </c>
      <c r="V928">
        <f t="shared" ca="1" si="371"/>
        <v>7.4249999999999998</v>
      </c>
      <c r="W928">
        <f t="shared" ca="1" si="372"/>
        <v>0.73</v>
      </c>
      <c r="X928">
        <f t="shared" ca="1" si="373"/>
        <v>0.48</v>
      </c>
      <c r="Y928">
        <f t="shared" ca="1" si="374"/>
        <v>10.17</v>
      </c>
      <c r="Z928">
        <f t="shared" ca="1" si="375"/>
        <v>2.5</v>
      </c>
      <c r="AA928">
        <f t="shared" ca="1" si="376"/>
        <v>214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f t="shared" ca="1" si="377"/>
        <v>5.23</v>
      </c>
      <c r="AL928">
        <f t="shared" ca="1" si="378"/>
        <v>2.63</v>
      </c>
      <c r="AM928">
        <v>1</v>
      </c>
    </row>
    <row r="929" spans="1:39" x14ac:dyDescent="0.25">
      <c r="A929">
        <v>927</v>
      </c>
      <c r="B929">
        <v>1</v>
      </c>
      <c r="C929">
        <f t="shared" ca="1" si="365"/>
        <v>47</v>
      </c>
      <c r="D929">
        <v>1</v>
      </c>
      <c r="E929">
        <f t="shared" ca="1" si="351"/>
        <v>114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</v>
      </c>
      <c r="Q929">
        <f t="shared" ca="1" si="366"/>
        <v>7.33</v>
      </c>
      <c r="R929">
        <f t="shared" ca="1" si="367"/>
        <v>1.03</v>
      </c>
      <c r="S929">
        <f t="shared" ca="1" si="368"/>
        <v>173</v>
      </c>
      <c r="T929">
        <f t="shared" ca="1" si="369"/>
        <v>17.8</v>
      </c>
      <c r="U929">
        <f t="shared" ca="1" si="370"/>
        <v>42.8</v>
      </c>
      <c r="V929">
        <f t="shared" ca="1" si="371"/>
        <v>7.0170000000000003</v>
      </c>
      <c r="W929">
        <f t="shared" ca="1" si="372"/>
        <v>0.61</v>
      </c>
      <c r="X929">
        <f t="shared" ca="1" si="373"/>
        <v>1.07</v>
      </c>
      <c r="Y929">
        <f t="shared" ca="1" si="374"/>
        <v>17.55</v>
      </c>
      <c r="Z929">
        <f t="shared" ca="1" si="375"/>
        <v>1.86</v>
      </c>
      <c r="AA929">
        <f t="shared" ca="1" si="376"/>
        <v>289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f t="shared" ca="1" si="377"/>
        <v>5.61</v>
      </c>
      <c r="AL929">
        <f t="shared" ca="1" si="378"/>
        <v>3</v>
      </c>
      <c r="AM929">
        <v>1</v>
      </c>
    </row>
    <row r="930" spans="1:39" x14ac:dyDescent="0.25">
      <c r="A930">
        <v>928</v>
      </c>
      <c r="B930">
        <v>1</v>
      </c>
      <c r="C930">
        <f t="shared" ca="1" si="365"/>
        <v>45</v>
      </c>
      <c r="D930">
        <v>1</v>
      </c>
      <c r="E930">
        <f t="shared" ca="1" si="351"/>
        <v>119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</v>
      </c>
      <c r="Q930">
        <f t="shared" ca="1" si="366"/>
        <v>8.85</v>
      </c>
      <c r="R930">
        <f t="shared" ca="1" si="367"/>
        <v>1.1499999999999999</v>
      </c>
      <c r="S930">
        <f t="shared" ca="1" si="368"/>
        <v>138</v>
      </c>
      <c r="T930">
        <f t="shared" ca="1" si="369"/>
        <v>10.1</v>
      </c>
      <c r="U930">
        <f t="shared" ca="1" si="370"/>
        <v>40.54</v>
      </c>
      <c r="V930">
        <f t="shared" ca="1" si="371"/>
        <v>7.4660000000000002</v>
      </c>
      <c r="W930">
        <f t="shared" ca="1" si="372"/>
        <v>0.4</v>
      </c>
      <c r="X930">
        <f t="shared" ca="1" si="373"/>
        <v>0.5</v>
      </c>
      <c r="Y930">
        <f t="shared" ca="1" si="374"/>
        <v>13.1</v>
      </c>
      <c r="Z930">
        <f t="shared" ca="1" si="375"/>
        <v>1.78</v>
      </c>
      <c r="AA930">
        <f t="shared" ca="1" si="376"/>
        <v>246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f t="shared" ca="1" si="377"/>
        <v>5.8</v>
      </c>
      <c r="AL930">
        <f t="shared" ca="1" si="378"/>
        <v>2.5</v>
      </c>
      <c r="AM930">
        <v>1</v>
      </c>
    </row>
    <row r="931" spans="1:39" x14ac:dyDescent="0.25">
      <c r="A931">
        <v>929</v>
      </c>
      <c r="B931">
        <v>1</v>
      </c>
      <c r="C931">
        <f t="shared" ca="1" si="365"/>
        <v>56</v>
      </c>
      <c r="D931">
        <v>1</v>
      </c>
      <c r="E931">
        <f t="shared" ca="1" si="351"/>
        <v>120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f t="shared" ca="1" si="366"/>
        <v>8.7799999999999994</v>
      </c>
      <c r="R931">
        <f t="shared" ca="1" si="367"/>
        <v>1.02</v>
      </c>
      <c r="S931">
        <f t="shared" ca="1" si="368"/>
        <v>183</v>
      </c>
      <c r="T931">
        <f t="shared" ca="1" si="369"/>
        <v>10.6</v>
      </c>
      <c r="U931">
        <f t="shared" ca="1" si="370"/>
        <v>44.38</v>
      </c>
      <c r="V931">
        <f t="shared" ca="1" si="371"/>
        <v>7.5960000000000001</v>
      </c>
      <c r="W931">
        <f t="shared" ca="1" si="372"/>
        <v>0.53</v>
      </c>
      <c r="X931">
        <f t="shared" ca="1" si="373"/>
        <v>0.54</v>
      </c>
      <c r="Y931">
        <f t="shared" ca="1" si="374"/>
        <v>12.72</v>
      </c>
      <c r="Z931">
        <f t="shared" ca="1" si="375"/>
        <v>2.02</v>
      </c>
      <c r="AA931">
        <f t="shared" ca="1" si="376"/>
        <v>203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f t="shared" ca="1" si="377"/>
        <v>5.21</v>
      </c>
      <c r="AL931">
        <f t="shared" ca="1" si="378"/>
        <v>2.23</v>
      </c>
      <c r="AM931">
        <v>1</v>
      </c>
    </row>
    <row r="932" spans="1:39" x14ac:dyDescent="0.25">
      <c r="A932">
        <v>930</v>
      </c>
      <c r="B932">
        <v>1</v>
      </c>
      <c r="C932">
        <f t="shared" ca="1" si="365"/>
        <v>45</v>
      </c>
      <c r="D932">
        <v>1</v>
      </c>
      <c r="E932">
        <f t="shared" ca="1" si="351"/>
        <v>103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f t="shared" ca="1" si="366"/>
        <v>7.63</v>
      </c>
      <c r="R932">
        <f t="shared" ca="1" si="367"/>
        <v>1.65</v>
      </c>
      <c r="S932">
        <f t="shared" ca="1" si="368"/>
        <v>151</v>
      </c>
      <c r="T932">
        <f t="shared" ca="1" si="369"/>
        <v>13.4</v>
      </c>
      <c r="U932">
        <f t="shared" ca="1" si="370"/>
        <v>44.22</v>
      </c>
      <c r="V932">
        <f t="shared" ca="1" si="371"/>
        <v>7.6379999999999999</v>
      </c>
      <c r="W932">
        <f t="shared" ca="1" si="372"/>
        <v>0.73</v>
      </c>
      <c r="X932">
        <f t="shared" ca="1" si="373"/>
        <v>0.85</v>
      </c>
      <c r="Y932">
        <f t="shared" ca="1" si="374"/>
        <v>20.149999999999999</v>
      </c>
      <c r="Z932">
        <f t="shared" ca="1" si="375"/>
        <v>2.15</v>
      </c>
      <c r="AA932">
        <f t="shared" ca="1" si="376"/>
        <v>250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f t="shared" ca="1" si="377"/>
        <v>5.88</v>
      </c>
      <c r="AL932">
        <f t="shared" ca="1" si="378"/>
        <v>2.5</v>
      </c>
      <c r="AM932">
        <v>1</v>
      </c>
    </row>
    <row r="933" spans="1:39" x14ac:dyDescent="0.25">
      <c r="A933">
        <v>931</v>
      </c>
      <c r="B933">
        <v>1</v>
      </c>
      <c r="C933">
        <f t="shared" ca="1" si="365"/>
        <v>51</v>
      </c>
      <c r="D933">
        <v>1</v>
      </c>
      <c r="E933">
        <f t="shared" ca="1" si="351"/>
        <v>100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>
        <f t="shared" ca="1" si="366"/>
        <v>8.4700000000000006</v>
      </c>
      <c r="R933">
        <f t="shared" ca="1" si="367"/>
        <v>1.91</v>
      </c>
      <c r="S933">
        <f t="shared" ca="1" si="368"/>
        <v>198</v>
      </c>
      <c r="T933">
        <f t="shared" ca="1" si="369"/>
        <v>15</v>
      </c>
      <c r="U933">
        <f t="shared" ca="1" si="370"/>
        <v>39.35</v>
      </c>
      <c r="V933">
        <f t="shared" ca="1" si="371"/>
        <v>7.01</v>
      </c>
      <c r="W933">
        <f t="shared" ca="1" si="372"/>
        <v>0.71</v>
      </c>
      <c r="X933">
        <f t="shared" ca="1" si="373"/>
        <v>0.89</v>
      </c>
      <c r="Y933">
        <f t="shared" ca="1" si="374"/>
        <v>17.53</v>
      </c>
      <c r="Z933">
        <f t="shared" ca="1" si="375"/>
        <v>1.1100000000000001</v>
      </c>
      <c r="AA933">
        <f t="shared" ca="1" si="376"/>
        <v>231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f t="shared" ca="1" si="377"/>
        <v>5.49</v>
      </c>
      <c r="AL933">
        <f t="shared" ca="1" si="378"/>
        <v>2.78</v>
      </c>
      <c r="AM933">
        <v>1</v>
      </c>
    </row>
    <row r="934" spans="1:39" x14ac:dyDescent="0.25">
      <c r="A934">
        <v>932</v>
      </c>
      <c r="B934">
        <v>1</v>
      </c>
      <c r="C934">
        <f t="shared" ca="1" si="365"/>
        <v>54</v>
      </c>
      <c r="D934">
        <v>1</v>
      </c>
      <c r="E934">
        <f t="shared" ca="1" si="351"/>
        <v>111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f t="shared" ca="1" si="366"/>
        <v>8.3800000000000008</v>
      </c>
      <c r="R934">
        <f t="shared" ca="1" si="367"/>
        <v>1.2</v>
      </c>
      <c r="S934">
        <f t="shared" ca="1" si="368"/>
        <v>182</v>
      </c>
      <c r="T934">
        <f t="shared" ca="1" si="369"/>
        <v>16.7</v>
      </c>
      <c r="U934">
        <f t="shared" ca="1" si="370"/>
        <v>38.56</v>
      </c>
      <c r="V934">
        <f t="shared" ca="1" si="371"/>
        <v>7.8769999999999998</v>
      </c>
      <c r="W934">
        <f t="shared" ca="1" si="372"/>
        <v>0.21</v>
      </c>
      <c r="X934">
        <f t="shared" ca="1" si="373"/>
        <v>0.89</v>
      </c>
      <c r="Y934">
        <f t="shared" ca="1" si="374"/>
        <v>10.220000000000001</v>
      </c>
      <c r="Z934">
        <f t="shared" ca="1" si="375"/>
        <v>2.37</v>
      </c>
      <c r="AA934">
        <f t="shared" ca="1" si="376"/>
        <v>260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f t="shared" ca="1" si="377"/>
        <v>5.2</v>
      </c>
      <c r="AL934">
        <f t="shared" ca="1" si="378"/>
        <v>2.98</v>
      </c>
      <c r="AM934">
        <v>1</v>
      </c>
    </row>
    <row r="935" spans="1:39" x14ac:dyDescent="0.25">
      <c r="A935">
        <v>933</v>
      </c>
      <c r="B935">
        <v>1</v>
      </c>
      <c r="C935">
        <f t="shared" ca="1" si="365"/>
        <v>50</v>
      </c>
      <c r="D935">
        <v>1</v>
      </c>
      <c r="E935">
        <f t="shared" ca="1" si="351"/>
        <v>105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</v>
      </c>
      <c r="Q935">
        <f t="shared" ca="1" si="366"/>
        <v>7.78</v>
      </c>
      <c r="R935">
        <f t="shared" ca="1" si="367"/>
        <v>1.23</v>
      </c>
      <c r="S935">
        <f t="shared" ca="1" si="368"/>
        <v>180</v>
      </c>
      <c r="T935">
        <f t="shared" ca="1" si="369"/>
        <v>18.2</v>
      </c>
      <c r="U935">
        <f t="shared" ca="1" si="370"/>
        <v>39.1</v>
      </c>
      <c r="V935">
        <f t="shared" ca="1" si="371"/>
        <v>7.1559999999999997</v>
      </c>
      <c r="W935">
        <f t="shared" ca="1" si="372"/>
        <v>0.13</v>
      </c>
      <c r="X935">
        <f t="shared" ca="1" si="373"/>
        <v>0.93</v>
      </c>
      <c r="Y935">
        <f t="shared" ca="1" si="374"/>
        <v>12.94</v>
      </c>
      <c r="Z935">
        <f t="shared" ca="1" si="375"/>
        <v>1.1299999999999999</v>
      </c>
      <c r="AA935">
        <f t="shared" ca="1" si="376"/>
        <v>259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f t="shared" ca="1" si="377"/>
        <v>5.43</v>
      </c>
      <c r="AL935">
        <f t="shared" ca="1" si="378"/>
        <v>2.44</v>
      </c>
      <c r="AM935">
        <v>1</v>
      </c>
    </row>
    <row r="936" spans="1:39" x14ac:dyDescent="0.25">
      <c r="A936">
        <v>934</v>
      </c>
      <c r="B936">
        <v>1</v>
      </c>
      <c r="C936">
        <f t="shared" ca="1" si="365"/>
        <v>60</v>
      </c>
      <c r="D936">
        <v>1</v>
      </c>
      <c r="E936">
        <f t="shared" ca="1" si="351"/>
        <v>90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f t="shared" ca="1" si="366"/>
        <v>7.15</v>
      </c>
      <c r="R936">
        <f t="shared" ca="1" si="367"/>
        <v>1.07</v>
      </c>
      <c r="S936">
        <f t="shared" ca="1" si="368"/>
        <v>136</v>
      </c>
      <c r="T936">
        <f t="shared" ca="1" si="369"/>
        <v>18.399999999999999</v>
      </c>
      <c r="U936">
        <f t="shared" ca="1" si="370"/>
        <v>41.35</v>
      </c>
      <c r="V936">
        <f t="shared" ca="1" si="371"/>
        <v>7.4859999999999998</v>
      </c>
      <c r="W936">
        <f t="shared" ca="1" si="372"/>
        <v>0.69</v>
      </c>
      <c r="X936">
        <f t="shared" ca="1" si="373"/>
        <v>1.08</v>
      </c>
      <c r="Y936">
        <f t="shared" ca="1" si="374"/>
        <v>17.38</v>
      </c>
      <c r="Z936">
        <f t="shared" ca="1" si="375"/>
        <v>1.55</v>
      </c>
      <c r="AA936">
        <f t="shared" ca="1" si="376"/>
        <v>251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f t="shared" ca="1" si="377"/>
        <v>5.31</v>
      </c>
      <c r="AL936">
        <f t="shared" ca="1" si="378"/>
        <v>2.4300000000000002</v>
      </c>
      <c r="AM936">
        <v>1</v>
      </c>
    </row>
    <row r="937" spans="1:39" x14ac:dyDescent="0.25">
      <c r="A937">
        <v>935</v>
      </c>
      <c r="B937">
        <v>1</v>
      </c>
      <c r="C937">
        <f t="shared" ca="1" si="365"/>
        <v>49</v>
      </c>
      <c r="D937">
        <v>1</v>
      </c>
      <c r="E937">
        <f t="shared" ca="1" si="351"/>
        <v>107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f t="shared" ca="1" si="366"/>
        <v>7.86</v>
      </c>
      <c r="R937">
        <f t="shared" ca="1" si="367"/>
        <v>1.1100000000000001</v>
      </c>
      <c r="S937">
        <f t="shared" ca="1" si="368"/>
        <v>134</v>
      </c>
      <c r="T937">
        <f t="shared" ca="1" si="369"/>
        <v>19.899999999999999</v>
      </c>
      <c r="U937">
        <f t="shared" ca="1" si="370"/>
        <v>44.03</v>
      </c>
      <c r="V937">
        <f t="shared" ca="1" si="371"/>
        <v>7.8819999999999997</v>
      </c>
      <c r="W937">
        <f t="shared" ca="1" si="372"/>
        <v>0.34</v>
      </c>
      <c r="X937">
        <f t="shared" ca="1" si="373"/>
        <v>1.1599999999999999</v>
      </c>
      <c r="Y937">
        <f t="shared" ca="1" si="374"/>
        <v>15.31</v>
      </c>
      <c r="Z937">
        <f t="shared" ca="1" si="375"/>
        <v>2.19</v>
      </c>
      <c r="AA937">
        <f t="shared" ca="1" si="376"/>
        <v>275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f t="shared" ca="1" si="377"/>
        <v>6.02</v>
      </c>
      <c r="AL937">
        <f t="shared" ca="1" si="378"/>
        <v>2.9</v>
      </c>
      <c r="AM937">
        <v>1</v>
      </c>
    </row>
    <row r="938" spans="1:39" x14ac:dyDescent="0.25">
      <c r="A938">
        <v>936</v>
      </c>
      <c r="B938">
        <v>1</v>
      </c>
      <c r="C938">
        <f t="shared" ca="1" si="365"/>
        <v>58</v>
      </c>
      <c r="D938">
        <v>1</v>
      </c>
      <c r="E938">
        <f t="shared" ca="1" si="351"/>
        <v>104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f t="shared" ca="1" si="366"/>
        <v>8.35</v>
      </c>
      <c r="R938">
        <f t="shared" ca="1" si="367"/>
        <v>2.04</v>
      </c>
      <c r="S938">
        <f t="shared" ca="1" si="368"/>
        <v>168</v>
      </c>
      <c r="T938">
        <f t="shared" ca="1" si="369"/>
        <v>11.4</v>
      </c>
      <c r="U938">
        <f t="shared" ca="1" si="370"/>
        <v>39.340000000000003</v>
      </c>
      <c r="V938">
        <f t="shared" ca="1" si="371"/>
        <v>7.8540000000000001</v>
      </c>
      <c r="W938">
        <f t="shared" ca="1" si="372"/>
        <v>0.71</v>
      </c>
      <c r="X938">
        <f t="shared" ca="1" si="373"/>
        <v>0.98</v>
      </c>
      <c r="Y938">
        <f t="shared" ca="1" si="374"/>
        <v>18.39</v>
      </c>
      <c r="Z938">
        <f t="shared" ca="1" si="375"/>
        <v>1.87</v>
      </c>
      <c r="AA938">
        <f t="shared" ca="1" si="376"/>
        <v>274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f t="shared" ca="1" si="377"/>
        <v>5.64</v>
      </c>
      <c r="AL938">
        <f t="shared" ca="1" si="378"/>
        <v>2.12</v>
      </c>
      <c r="AM938">
        <v>1</v>
      </c>
    </row>
    <row r="939" spans="1:39" x14ac:dyDescent="0.25">
      <c r="A939">
        <v>937</v>
      </c>
      <c r="B939">
        <v>1</v>
      </c>
      <c r="C939">
        <f t="shared" ca="1" si="365"/>
        <v>55</v>
      </c>
      <c r="D939">
        <v>1</v>
      </c>
      <c r="E939">
        <f t="shared" ca="1" si="351"/>
        <v>118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</v>
      </c>
      <c r="Q939">
        <f t="shared" ca="1" si="366"/>
        <v>8.3800000000000008</v>
      </c>
      <c r="R939">
        <f t="shared" ca="1" si="367"/>
        <v>1.55</v>
      </c>
      <c r="S939">
        <f t="shared" ca="1" si="368"/>
        <v>186</v>
      </c>
      <c r="T939">
        <f t="shared" ca="1" si="369"/>
        <v>11.9</v>
      </c>
      <c r="U939">
        <f t="shared" ca="1" si="370"/>
        <v>38.56</v>
      </c>
      <c r="V939">
        <f t="shared" ca="1" si="371"/>
        <v>7.7839999999999998</v>
      </c>
      <c r="W939">
        <f t="shared" ca="1" si="372"/>
        <v>0.76</v>
      </c>
      <c r="X939">
        <f t="shared" ca="1" si="373"/>
        <v>1.1299999999999999</v>
      </c>
      <c r="Y939">
        <f t="shared" ca="1" si="374"/>
        <v>18.05</v>
      </c>
      <c r="Z939">
        <f t="shared" ca="1" si="375"/>
        <v>1.1399999999999999</v>
      </c>
      <c r="AA939">
        <f t="shared" ca="1" si="376"/>
        <v>238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f t="shared" ca="1" si="377"/>
        <v>5.18</v>
      </c>
      <c r="AL939">
        <f t="shared" ca="1" si="378"/>
        <v>2.41</v>
      </c>
      <c r="AM939">
        <v>1</v>
      </c>
    </row>
    <row r="940" spans="1:39" x14ac:dyDescent="0.25">
      <c r="A940">
        <v>938</v>
      </c>
      <c r="B940">
        <v>1</v>
      </c>
      <c r="C940">
        <f t="shared" ca="1" si="365"/>
        <v>57</v>
      </c>
      <c r="D940">
        <v>1</v>
      </c>
      <c r="E940">
        <f t="shared" ca="1" si="351"/>
        <v>102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f t="shared" ca="1" si="366"/>
        <v>8.74</v>
      </c>
      <c r="R940">
        <f t="shared" ca="1" si="367"/>
        <v>1.08</v>
      </c>
      <c r="S940">
        <f t="shared" ca="1" si="368"/>
        <v>164</v>
      </c>
      <c r="T940">
        <f t="shared" ca="1" si="369"/>
        <v>20.3</v>
      </c>
      <c r="U940">
        <f t="shared" ca="1" si="370"/>
        <v>43.64</v>
      </c>
      <c r="V940">
        <f t="shared" ca="1" si="371"/>
        <v>7.9340000000000002</v>
      </c>
      <c r="W940">
        <f t="shared" ca="1" si="372"/>
        <v>0.55000000000000004</v>
      </c>
      <c r="X940">
        <f t="shared" ca="1" si="373"/>
        <v>0.94</v>
      </c>
      <c r="Y940">
        <f t="shared" ca="1" si="374"/>
        <v>20.420000000000002</v>
      </c>
      <c r="Z940">
        <f t="shared" ca="1" si="375"/>
        <v>1.6</v>
      </c>
      <c r="AA940">
        <f t="shared" ca="1" si="376"/>
        <v>214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f t="shared" ca="1" si="377"/>
        <v>5.42</v>
      </c>
      <c r="AL940">
        <f t="shared" ca="1" si="378"/>
        <v>2.35</v>
      </c>
      <c r="AM940">
        <v>1</v>
      </c>
    </row>
    <row r="941" spans="1:39" x14ac:dyDescent="0.25">
      <c r="A941">
        <v>939</v>
      </c>
      <c r="B941">
        <v>1</v>
      </c>
      <c r="C941">
        <f t="shared" ca="1" si="365"/>
        <v>55</v>
      </c>
      <c r="D941">
        <v>1</v>
      </c>
      <c r="E941">
        <f t="shared" ca="1" si="351"/>
        <v>107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</v>
      </c>
      <c r="Q941">
        <f t="shared" ca="1" si="366"/>
        <v>7.27</v>
      </c>
      <c r="R941">
        <f t="shared" ca="1" si="367"/>
        <v>1.55</v>
      </c>
      <c r="S941">
        <f t="shared" ca="1" si="368"/>
        <v>143</v>
      </c>
      <c r="T941">
        <f t="shared" ca="1" si="369"/>
        <v>12.7</v>
      </c>
      <c r="U941">
        <f t="shared" ca="1" si="370"/>
        <v>41.24</v>
      </c>
      <c r="V941">
        <f t="shared" ca="1" si="371"/>
        <v>7.1130000000000004</v>
      </c>
      <c r="W941">
        <f t="shared" ca="1" si="372"/>
        <v>0.79</v>
      </c>
      <c r="X941">
        <f t="shared" ca="1" si="373"/>
        <v>0.82</v>
      </c>
      <c r="Y941">
        <f t="shared" ca="1" si="374"/>
        <v>13.63</v>
      </c>
      <c r="Z941">
        <f t="shared" ca="1" si="375"/>
        <v>2.12</v>
      </c>
      <c r="AA941">
        <f t="shared" ca="1" si="376"/>
        <v>276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f t="shared" ca="1" si="377"/>
        <v>5.31</v>
      </c>
      <c r="AL941">
        <f t="shared" ca="1" si="378"/>
        <v>2.46</v>
      </c>
      <c r="AM941">
        <v>1</v>
      </c>
    </row>
    <row r="942" spans="1:39" x14ac:dyDescent="0.25">
      <c r="A942">
        <v>940</v>
      </c>
      <c r="B942">
        <v>1</v>
      </c>
      <c r="C942">
        <f t="shared" ca="1" si="365"/>
        <v>50</v>
      </c>
      <c r="D942">
        <v>1</v>
      </c>
      <c r="E942">
        <f t="shared" ca="1" si="351"/>
        <v>114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</v>
      </c>
      <c r="Q942">
        <f t="shared" ca="1" si="366"/>
        <v>7.03</v>
      </c>
      <c r="R942">
        <f t="shared" ca="1" si="367"/>
        <v>1.79</v>
      </c>
      <c r="S942">
        <f t="shared" ca="1" si="368"/>
        <v>172</v>
      </c>
      <c r="T942">
        <f t="shared" ca="1" si="369"/>
        <v>13.6</v>
      </c>
      <c r="U942">
        <f t="shared" ca="1" si="370"/>
        <v>38.020000000000003</v>
      </c>
      <c r="V942">
        <f t="shared" ca="1" si="371"/>
        <v>7.8650000000000002</v>
      </c>
      <c r="W942">
        <f t="shared" ca="1" si="372"/>
        <v>0.57999999999999996</v>
      </c>
      <c r="X942">
        <f t="shared" ca="1" si="373"/>
        <v>1.1399999999999999</v>
      </c>
      <c r="Y942">
        <f t="shared" ca="1" si="374"/>
        <v>20.22</v>
      </c>
      <c r="Z942">
        <f t="shared" ca="1" si="375"/>
        <v>2.4900000000000002</v>
      </c>
      <c r="AA942">
        <f t="shared" ca="1" si="376"/>
        <v>206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f t="shared" ca="1" si="377"/>
        <v>5.21</v>
      </c>
      <c r="AL942">
        <f t="shared" ca="1" si="378"/>
        <v>2.4</v>
      </c>
      <c r="AM942">
        <v>1</v>
      </c>
    </row>
    <row r="943" spans="1:39" x14ac:dyDescent="0.25">
      <c r="A943">
        <v>941</v>
      </c>
      <c r="B943">
        <v>1</v>
      </c>
      <c r="C943">
        <f t="shared" ca="1" si="365"/>
        <v>58</v>
      </c>
      <c r="D943">
        <v>1</v>
      </c>
      <c r="E943">
        <f t="shared" ca="1" si="351"/>
        <v>97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>
        <f t="shared" ca="1" si="366"/>
        <v>8.43</v>
      </c>
      <c r="R943">
        <f t="shared" ca="1" si="367"/>
        <v>2.0299999999999998</v>
      </c>
      <c r="S943">
        <f t="shared" ca="1" si="368"/>
        <v>143</v>
      </c>
      <c r="T943">
        <f t="shared" ca="1" si="369"/>
        <v>12.4</v>
      </c>
      <c r="U943">
        <f t="shared" ca="1" si="370"/>
        <v>38.08</v>
      </c>
      <c r="V943">
        <f t="shared" ca="1" si="371"/>
        <v>7.08</v>
      </c>
      <c r="W943">
        <f t="shared" ca="1" si="372"/>
        <v>0.46</v>
      </c>
      <c r="X943">
        <f t="shared" ca="1" si="373"/>
        <v>0.4</v>
      </c>
      <c r="Y943">
        <f t="shared" ca="1" si="374"/>
        <v>18.78</v>
      </c>
      <c r="Z943">
        <f t="shared" ca="1" si="375"/>
        <v>2.14</v>
      </c>
      <c r="AA943">
        <f t="shared" ca="1" si="376"/>
        <v>280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f t="shared" ca="1" si="377"/>
        <v>5.93</v>
      </c>
      <c r="AL943">
        <f t="shared" ca="1" si="378"/>
        <v>2.91</v>
      </c>
      <c r="AM943">
        <v>1</v>
      </c>
    </row>
    <row r="944" spans="1:39" x14ac:dyDescent="0.25">
      <c r="A944">
        <v>942</v>
      </c>
      <c r="B944">
        <v>1</v>
      </c>
      <c r="C944">
        <f t="shared" ca="1" si="365"/>
        <v>49</v>
      </c>
      <c r="D944">
        <v>1</v>
      </c>
      <c r="E944">
        <f t="shared" ca="1" si="351"/>
        <v>120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</v>
      </c>
      <c r="Q944">
        <f t="shared" ca="1" si="366"/>
        <v>7.13</v>
      </c>
      <c r="R944">
        <f t="shared" ca="1" si="367"/>
        <v>1.46</v>
      </c>
      <c r="S944">
        <f t="shared" ca="1" si="368"/>
        <v>146</v>
      </c>
      <c r="T944">
        <f t="shared" ca="1" si="369"/>
        <v>11</v>
      </c>
      <c r="U944">
        <f t="shared" ca="1" si="370"/>
        <v>41.14</v>
      </c>
      <c r="V944">
        <f t="shared" ca="1" si="371"/>
        <v>7.6159999999999997</v>
      </c>
      <c r="W944">
        <f t="shared" ca="1" si="372"/>
        <v>0.68</v>
      </c>
      <c r="X944">
        <f t="shared" ca="1" si="373"/>
        <v>1.24</v>
      </c>
      <c r="Y944">
        <f t="shared" ca="1" si="374"/>
        <v>12.17</v>
      </c>
      <c r="Z944">
        <f t="shared" ca="1" si="375"/>
        <v>2.2599999999999998</v>
      </c>
      <c r="AA944">
        <f t="shared" ca="1" si="376"/>
        <v>218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f t="shared" ca="1" si="377"/>
        <v>5.42</v>
      </c>
      <c r="AL944">
        <f t="shared" ca="1" si="378"/>
        <v>2.38</v>
      </c>
      <c r="AM944">
        <v>1</v>
      </c>
    </row>
    <row r="945" spans="1:39" x14ac:dyDescent="0.25">
      <c r="A945">
        <v>943</v>
      </c>
      <c r="B945">
        <v>1</v>
      </c>
      <c r="C945">
        <f t="shared" ca="1" si="365"/>
        <v>50</v>
      </c>
      <c r="D945">
        <v>1</v>
      </c>
      <c r="E945">
        <f t="shared" ca="1" si="351"/>
        <v>101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</v>
      </c>
      <c r="Q945">
        <f t="shared" ca="1" si="366"/>
        <v>8.64</v>
      </c>
      <c r="R945">
        <f t="shared" ca="1" si="367"/>
        <v>1.21</v>
      </c>
      <c r="S945">
        <f t="shared" ca="1" si="368"/>
        <v>143</v>
      </c>
      <c r="T945">
        <f t="shared" ca="1" si="369"/>
        <v>17.2</v>
      </c>
      <c r="U945">
        <f t="shared" ca="1" si="370"/>
        <v>40.450000000000003</v>
      </c>
      <c r="V945">
        <f t="shared" ca="1" si="371"/>
        <v>7.8310000000000004</v>
      </c>
      <c r="W945">
        <f t="shared" ca="1" si="372"/>
        <v>0.16</v>
      </c>
      <c r="X945">
        <f t="shared" ca="1" si="373"/>
        <v>1</v>
      </c>
      <c r="Y945">
        <f t="shared" ca="1" si="374"/>
        <v>19.38</v>
      </c>
      <c r="Z945">
        <f t="shared" ca="1" si="375"/>
        <v>1.43</v>
      </c>
      <c r="AA945">
        <f t="shared" ca="1" si="376"/>
        <v>280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f t="shared" ca="1" si="377"/>
        <v>5.79</v>
      </c>
      <c r="AL945">
        <f t="shared" ca="1" si="378"/>
        <v>2.59</v>
      </c>
      <c r="AM945">
        <v>1</v>
      </c>
    </row>
    <row r="946" spans="1:39" x14ac:dyDescent="0.25">
      <c r="A946">
        <v>944</v>
      </c>
      <c r="B946">
        <v>1</v>
      </c>
      <c r="C946">
        <f t="shared" ca="1" si="365"/>
        <v>55</v>
      </c>
      <c r="D946">
        <v>1</v>
      </c>
      <c r="E946">
        <f t="shared" ca="1" si="351"/>
        <v>96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f t="shared" ca="1" si="366"/>
        <v>8.98</v>
      </c>
      <c r="R946">
        <f t="shared" ca="1" si="367"/>
        <v>1.58</v>
      </c>
      <c r="S946">
        <f t="shared" ca="1" si="368"/>
        <v>189</v>
      </c>
      <c r="T946">
        <f t="shared" ca="1" si="369"/>
        <v>15.2</v>
      </c>
      <c r="U946">
        <f t="shared" ca="1" si="370"/>
        <v>42.62</v>
      </c>
      <c r="V946">
        <f t="shared" ca="1" si="371"/>
        <v>7.5819999999999999</v>
      </c>
      <c r="W946">
        <f t="shared" ca="1" si="372"/>
        <v>0.8</v>
      </c>
      <c r="X946">
        <f t="shared" ca="1" si="373"/>
        <v>1.08</v>
      </c>
      <c r="Y946">
        <f t="shared" ca="1" si="374"/>
        <v>16.91</v>
      </c>
      <c r="Z946">
        <f t="shared" ca="1" si="375"/>
        <v>1.95</v>
      </c>
      <c r="AA946">
        <f t="shared" ca="1" si="376"/>
        <v>259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f t="shared" ca="1" si="377"/>
        <v>5.38</v>
      </c>
      <c r="AL946">
        <f t="shared" ca="1" si="378"/>
        <v>2.5099999999999998</v>
      </c>
      <c r="AM946">
        <v>1</v>
      </c>
    </row>
    <row r="947" spans="1:39" x14ac:dyDescent="0.25">
      <c r="A947">
        <v>945</v>
      </c>
      <c r="B947">
        <v>1</v>
      </c>
      <c r="C947">
        <f t="shared" ca="1" si="365"/>
        <v>45</v>
      </c>
      <c r="D947">
        <v>1</v>
      </c>
      <c r="E947">
        <f t="shared" ca="1" si="351"/>
        <v>105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  <c r="Q947">
        <f t="shared" ca="1" si="366"/>
        <v>8.07</v>
      </c>
      <c r="R947">
        <f t="shared" ca="1" si="367"/>
        <v>1.07</v>
      </c>
      <c r="S947">
        <f t="shared" ca="1" si="368"/>
        <v>147</v>
      </c>
      <c r="T947">
        <f t="shared" ca="1" si="369"/>
        <v>11.2</v>
      </c>
      <c r="U947">
        <f t="shared" ca="1" si="370"/>
        <v>41.89</v>
      </c>
      <c r="V947">
        <f t="shared" ca="1" si="371"/>
        <v>7.5030000000000001</v>
      </c>
      <c r="W947">
        <f t="shared" ca="1" si="372"/>
        <v>0.64</v>
      </c>
      <c r="X947">
        <f t="shared" ca="1" si="373"/>
        <v>0.94</v>
      </c>
      <c r="Y947">
        <f t="shared" ca="1" si="374"/>
        <v>19.28</v>
      </c>
      <c r="Z947">
        <f t="shared" ca="1" si="375"/>
        <v>2.37</v>
      </c>
      <c r="AA947">
        <f t="shared" ca="1" si="376"/>
        <v>215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f t="shared" ca="1" si="377"/>
        <v>5.75</v>
      </c>
      <c r="AL947">
        <f t="shared" ca="1" si="378"/>
        <v>2.93</v>
      </c>
      <c r="AM947">
        <v>1</v>
      </c>
    </row>
    <row r="948" spans="1:39" x14ac:dyDescent="0.25">
      <c r="A948">
        <v>946</v>
      </c>
      <c r="B948">
        <v>1</v>
      </c>
      <c r="C948">
        <f t="shared" ca="1" si="365"/>
        <v>49</v>
      </c>
      <c r="D948">
        <v>1</v>
      </c>
      <c r="E948">
        <f t="shared" ca="1" si="351"/>
        <v>103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</v>
      </c>
      <c r="Q948">
        <f t="shared" ca="1" si="366"/>
        <v>7.25</v>
      </c>
      <c r="R948">
        <f t="shared" ca="1" si="367"/>
        <v>1.64</v>
      </c>
      <c r="S948">
        <f t="shared" ca="1" si="368"/>
        <v>182</v>
      </c>
      <c r="T948">
        <f t="shared" ca="1" si="369"/>
        <v>16.7</v>
      </c>
      <c r="U948">
        <f t="shared" ca="1" si="370"/>
        <v>43.84</v>
      </c>
      <c r="V948">
        <f t="shared" ca="1" si="371"/>
        <v>7.4139999999999997</v>
      </c>
      <c r="W948">
        <f t="shared" ca="1" si="372"/>
        <v>0.64</v>
      </c>
      <c r="X948">
        <f t="shared" ca="1" si="373"/>
        <v>1.24</v>
      </c>
      <c r="Y948">
        <f t="shared" ca="1" si="374"/>
        <v>18.440000000000001</v>
      </c>
      <c r="Z948">
        <f t="shared" ca="1" si="375"/>
        <v>1.91</v>
      </c>
      <c r="AA948">
        <f t="shared" ca="1" si="376"/>
        <v>245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f t="shared" ca="1" si="377"/>
        <v>5.72</v>
      </c>
      <c r="AL948">
        <f t="shared" ca="1" si="378"/>
        <v>2.95</v>
      </c>
      <c r="AM948">
        <v>1</v>
      </c>
    </row>
    <row r="949" spans="1:39" x14ac:dyDescent="0.25">
      <c r="A949">
        <v>947</v>
      </c>
      <c r="B949">
        <v>1</v>
      </c>
      <c r="C949">
        <f t="shared" ca="1" si="365"/>
        <v>54</v>
      </c>
      <c r="D949">
        <v>1</v>
      </c>
      <c r="E949">
        <f t="shared" ca="1" si="351"/>
        <v>106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f t="shared" ca="1" si="366"/>
        <v>7.78</v>
      </c>
      <c r="R949">
        <f t="shared" ca="1" si="367"/>
        <v>1.84</v>
      </c>
      <c r="S949">
        <f t="shared" ca="1" si="368"/>
        <v>197</v>
      </c>
      <c r="T949">
        <f t="shared" ca="1" si="369"/>
        <v>11.4</v>
      </c>
      <c r="U949">
        <f t="shared" ca="1" si="370"/>
        <v>42.39</v>
      </c>
      <c r="V949">
        <f t="shared" ca="1" si="371"/>
        <v>7.2370000000000001</v>
      </c>
      <c r="W949">
        <f t="shared" ca="1" si="372"/>
        <v>0.1</v>
      </c>
      <c r="X949">
        <f t="shared" ca="1" si="373"/>
        <v>0.84</v>
      </c>
      <c r="Y949">
        <f t="shared" ca="1" si="374"/>
        <v>17.09</v>
      </c>
      <c r="Z949">
        <f t="shared" ca="1" si="375"/>
        <v>1.62</v>
      </c>
      <c r="AA949">
        <f t="shared" ca="1" si="376"/>
        <v>204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f t="shared" ca="1" si="377"/>
        <v>5.53</v>
      </c>
      <c r="AL949">
        <f t="shared" ca="1" si="378"/>
        <v>2.44</v>
      </c>
      <c r="AM949">
        <v>1</v>
      </c>
    </row>
    <row r="950" spans="1:39" x14ac:dyDescent="0.25">
      <c r="A950">
        <v>948</v>
      </c>
      <c r="B950">
        <v>1</v>
      </c>
      <c r="C950">
        <f t="shared" ca="1" si="365"/>
        <v>50</v>
      </c>
      <c r="D950">
        <v>1</v>
      </c>
      <c r="E950">
        <f t="shared" ca="1" si="351"/>
        <v>95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f t="shared" ca="1" si="366"/>
        <v>7.89</v>
      </c>
      <c r="R950">
        <f t="shared" ca="1" si="367"/>
        <v>1.54</v>
      </c>
      <c r="S950">
        <f t="shared" ca="1" si="368"/>
        <v>138</v>
      </c>
      <c r="T950">
        <f t="shared" ca="1" si="369"/>
        <v>18.7</v>
      </c>
      <c r="U950">
        <f t="shared" ca="1" si="370"/>
        <v>41.57</v>
      </c>
      <c r="V950">
        <f t="shared" ca="1" si="371"/>
        <v>7.5149999999999997</v>
      </c>
      <c r="W950">
        <f t="shared" ca="1" si="372"/>
        <v>0.69</v>
      </c>
      <c r="X950">
        <f t="shared" ca="1" si="373"/>
        <v>1.0900000000000001</v>
      </c>
      <c r="Y950">
        <f t="shared" ca="1" si="374"/>
        <v>20.12</v>
      </c>
      <c r="Z950">
        <f t="shared" ca="1" si="375"/>
        <v>2.31</v>
      </c>
      <c r="AA950">
        <f t="shared" ca="1" si="376"/>
        <v>205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f t="shared" ca="1" si="377"/>
        <v>5.17</v>
      </c>
      <c r="AL950">
        <f t="shared" ca="1" si="378"/>
        <v>2.38</v>
      </c>
      <c r="AM950">
        <v>1</v>
      </c>
    </row>
    <row r="951" spans="1:39" x14ac:dyDescent="0.25">
      <c r="A951">
        <v>949</v>
      </c>
      <c r="B951">
        <v>1</v>
      </c>
      <c r="C951">
        <f t="shared" ca="1" si="365"/>
        <v>54</v>
      </c>
      <c r="D951">
        <v>1</v>
      </c>
      <c r="E951">
        <f t="shared" ca="1" si="351"/>
        <v>114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</v>
      </c>
      <c r="Q951">
        <f t="shared" ca="1" si="366"/>
        <v>8.39</v>
      </c>
      <c r="R951">
        <f t="shared" ca="1" si="367"/>
        <v>1.77</v>
      </c>
      <c r="S951">
        <f t="shared" ca="1" si="368"/>
        <v>156</v>
      </c>
      <c r="T951">
        <f t="shared" ca="1" si="369"/>
        <v>12.3</v>
      </c>
      <c r="U951">
        <f t="shared" ca="1" si="370"/>
        <v>40.130000000000003</v>
      </c>
      <c r="V951">
        <f t="shared" ca="1" si="371"/>
        <v>7.3940000000000001</v>
      </c>
      <c r="W951">
        <f t="shared" ca="1" si="372"/>
        <v>0.7</v>
      </c>
      <c r="X951">
        <f t="shared" ca="1" si="373"/>
        <v>0.75</v>
      </c>
      <c r="Y951">
        <f t="shared" ca="1" si="374"/>
        <v>12.99</v>
      </c>
      <c r="Z951">
        <f t="shared" ca="1" si="375"/>
        <v>2.29</v>
      </c>
      <c r="AA951">
        <f t="shared" ca="1" si="376"/>
        <v>294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f t="shared" ca="1" si="377"/>
        <v>5.43</v>
      </c>
      <c r="AL951">
        <f t="shared" ca="1" si="378"/>
        <v>2.96</v>
      </c>
      <c r="AM951">
        <v>1</v>
      </c>
    </row>
    <row r="952" spans="1:39" x14ac:dyDescent="0.25">
      <c r="A952">
        <v>950</v>
      </c>
      <c r="B952">
        <v>1</v>
      </c>
      <c r="C952">
        <f t="shared" ca="1" si="365"/>
        <v>54</v>
      </c>
      <c r="D952">
        <v>1</v>
      </c>
      <c r="E952">
        <f t="shared" ca="1" si="351"/>
        <v>90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1</v>
      </c>
      <c r="Q952">
        <f t="shared" ca="1" si="366"/>
        <v>7.34</v>
      </c>
      <c r="R952">
        <f t="shared" ca="1" si="367"/>
        <v>1.06</v>
      </c>
      <c r="S952">
        <f t="shared" ca="1" si="368"/>
        <v>191</v>
      </c>
      <c r="T952">
        <f t="shared" ca="1" si="369"/>
        <v>12.5</v>
      </c>
      <c r="U952">
        <f t="shared" ca="1" si="370"/>
        <v>40.770000000000003</v>
      </c>
      <c r="V952">
        <f t="shared" ca="1" si="371"/>
        <v>7.37</v>
      </c>
      <c r="W952">
        <f t="shared" ca="1" si="372"/>
        <v>0.59</v>
      </c>
      <c r="X952">
        <f t="shared" ca="1" si="373"/>
        <v>1.18</v>
      </c>
      <c r="Y952">
        <f t="shared" ca="1" si="374"/>
        <v>16.28</v>
      </c>
      <c r="Z952">
        <f t="shared" ca="1" si="375"/>
        <v>2.19</v>
      </c>
      <c r="AA952">
        <f t="shared" ca="1" si="376"/>
        <v>299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f t="shared" ca="1" si="377"/>
        <v>5.71</v>
      </c>
      <c r="AL952">
        <f t="shared" ca="1" si="378"/>
        <v>2.74</v>
      </c>
      <c r="AM952">
        <v>1</v>
      </c>
    </row>
    <row r="953" spans="1:39" x14ac:dyDescent="0.25">
      <c r="A953">
        <v>951</v>
      </c>
      <c r="B953">
        <v>1</v>
      </c>
      <c r="C953">
        <f t="shared" ca="1" si="365"/>
        <v>53</v>
      </c>
      <c r="D953">
        <v>1</v>
      </c>
      <c r="E953">
        <f t="shared" ca="1" si="351"/>
        <v>95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1</v>
      </c>
      <c r="Q953">
        <f t="shared" ca="1" si="366"/>
        <v>8.61</v>
      </c>
      <c r="R953">
        <f t="shared" ca="1" si="367"/>
        <v>1.28</v>
      </c>
      <c r="S953">
        <f t="shared" ca="1" si="368"/>
        <v>174</v>
      </c>
      <c r="T953">
        <f t="shared" ca="1" si="369"/>
        <v>10.8</v>
      </c>
      <c r="U953">
        <f t="shared" ca="1" si="370"/>
        <v>42.28</v>
      </c>
      <c r="V953">
        <f t="shared" ca="1" si="371"/>
        <v>7.4219999999999997</v>
      </c>
      <c r="W953">
        <f t="shared" ca="1" si="372"/>
        <v>0.56000000000000005</v>
      </c>
      <c r="X953">
        <f t="shared" ca="1" si="373"/>
        <v>1.19</v>
      </c>
      <c r="Y953">
        <f t="shared" ca="1" si="374"/>
        <v>17.190000000000001</v>
      </c>
      <c r="Z953">
        <f t="shared" ca="1" si="375"/>
        <v>1.1299999999999999</v>
      </c>
      <c r="AA953">
        <f t="shared" ca="1" si="376"/>
        <v>271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f t="shared" ca="1" si="377"/>
        <v>5.8</v>
      </c>
      <c r="AL953">
        <f t="shared" ca="1" si="378"/>
        <v>2.16</v>
      </c>
      <c r="AM953">
        <v>1</v>
      </c>
    </row>
    <row r="954" spans="1:39" x14ac:dyDescent="0.25">
      <c r="A954">
        <v>952</v>
      </c>
      <c r="B954">
        <v>1</v>
      </c>
      <c r="C954">
        <f t="shared" ca="1" si="365"/>
        <v>56</v>
      </c>
      <c r="D954">
        <v>1</v>
      </c>
      <c r="E954">
        <f t="shared" ca="1" si="351"/>
        <v>104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</v>
      </c>
      <c r="Q954">
        <f t="shared" ca="1" si="366"/>
        <v>7.11</v>
      </c>
      <c r="R954">
        <f t="shared" ca="1" si="367"/>
        <v>1.8</v>
      </c>
      <c r="S954">
        <f t="shared" ca="1" si="368"/>
        <v>198</v>
      </c>
      <c r="T954">
        <f t="shared" ca="1" si="369"/>
        <v>14.4</v>
      </c>
      <c r="U954">
        <f t="shared" ca="1" si="370"/>
        <v>40.04</v>
      </c>
      <c r="V954">
        <f t="shared" ca="1" si="371"/>
        <v>7.5620000000000003</v>
      </c>
      <c r="W954">
        <f t="shared" ca="1" si="372"/>
        <v>0.17</v>
      </c>
      <c r="X954">
        <f t="shared" ca="1" si="373"/>
        <v>0.57999999999999996</v>
      </c>
      <c r="Y954">
        <f t="shared" ca="1" si="374"/>
        <v>15.99</v>
      </c>
      <c r="Z954">
        <f t="shared" ca="1" si="375"/>
        <v>2.25</v>
      </c>
      <c r="AA954">
        <f t="shared" ca="1" si="376"/>
        <v>261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f t="shared" ca="1" si="377"/>
        <v>5.66</v>
      </c>
      <c r="AL954">
        <f t="shared" ca="1" si="378"/>
        <v>2.16</v>
      </c>
      <c r="AM954">
        <v>1</v>
      </c>
    </row>
    <row r="955" spans="1:39" x14ac:dyDescent="0.25">
      <c r="A955">
        <v>953</v>
      </c>
      <c r="B955">
        <v>1</v>
      </c>
      <c r="C955">
        <f t="shared" ca="1" si="365"/>
        <v>46</v>
      </c>
      <c r="D955">
        <v>1</v>
      </c>
      <c r="E955">
        <f t="shared" ca="1" si="351"/>
        <v>107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f t="shared" ca="1" si="366"/>
        <v>7.5</v>
      </c>
      <c r="R955">
        <f t="shared" ca="1" si="367"/>
        <v>1.1399999999999999</v>
      </c>
      <c r="S955">
        <f t="shared" ca="1" si="368"/>
        <v>122</v>
      </c>
      <c r="T955">
        <f t="shared" ca="1" si="369"/>
        <v>14.6</v>
      </c>
      <c r="U955">
        <f t="shared" ca="1" si="370"/>
        <v>38.520000000000003</v>
      </c>
      <c r="V955">
        <f t="shared" ca="1" si="371"/>
        <v>7.9630000000000001</v>
      </c>
      <c r="W955">
        <f t="shared" ca="1" si="372"/>
        <v>0.49</v>
      </c>
      <c r="X955">
        <f t="shared" ca="1" si="373"/>
        <v>1.05</v>
      </c>
      <c r="Y955">
        <f t="shared" ca="1" si="374"/>
        <v>12.55</v>
      </c>
      <c r="Z955">
        <f t="shared" ca="1" si="375"/>
        <v>1.9</v>
      </c>
      <c r="AA955">
        <f t="shared" ca="1" si="376"/>
        <v>282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f t="shared" ca="1" si="377"/>
        <v>5.86</v>
      </c>
      <c r="AL955">
        <f t="shared" ca="1" si="378"/>
        <v>2.4300000000000002</v>
      </c>
      <c r="AM955">
        <v>1</v>
      </c>
    </row>
    <row r="956" spans="1:39" x14ac:dyDescent="0.25">
      <c r="A956">
        <v>954</v>
      </c>
      <c r="B956">
        <v>1</v>
      </c>
      <c r="C956">
        <f t="shared" ca="1" si="365"/>
        <v>57</v>
      </c>
      <c r="D956">
        <v>1</v>
      </c>
      <c r="E956">
        <f t="shared" ca="1" si="351"/>
        <v>110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f t="shared" ca="1" si="366"/>
        <v>7.17</v>
      </c>
      <c r="R956">
        <f t="shared" ca="1" si="367"/>
        <v>1.94</v>
      </c>
      <c r="S956">
        <f t="shared" ca="1" si="368"/>
        <v>170</v>
      </c>
      <c r="T956">
        <f t="shared" ca="1" si="369"/>
        <v>18.5</v>
      </c>
      <c r="U956">
        <f t="shared" ca="1" si="370"/>
        <v>40.94</v>
      </c>
      <c r="V956">
        <f t="shared" ca="1" si="371"/>
        <v>7.0030000000000001</v>
      </c>
      <c r="W956">
        <f t="shared" ca="1" si="372"/>
        <v>0.84</v>
      </c>
      <c r="X956">
        <f t="shared" ca="1" si="373"/>
        <v>1.1599999999999999</v>
      </c>
      <c r="Y956">
        <f t="shared" ca="1" si="374"/>
        <v>12.05</v>
      </c>
      <c r="Z956">
        <f t="shared" ca="1" si="375"/>
        <v>2.0299999999999998</v>
      </c>
      <c r="AA956">
        <f t="shared" ca="1" si="376"/>
        <v>205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f t="shared" ca="1" si="377"/>
        <v>5.08</v>
      </c>
      <c r="AL956">
        <f t="shared" ca="1" si="378"/>
        <v>2.0699999999999998</v>
      </c>
      <c r="AM956">
        <v>1</v>
      </c>
    </row>
    <row r="957" spans="1:39" x14ac:dyDescent="0.25">
      <c r="A957">
        <v>955</v>
      </c>
      <c r="B957">
        <v>1</v>
      </c>
      <c r="C957">
        <f t="shared" ca="1" si="365"/>
        <v>60</v>
      </c>
      <c r="D957">
        <v>1</v>
      </c>
      <c r="E957">
        <f t="shared" ca="1" si="351"/>
        <v>101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</v>
      </c>
      <c r="Q957">
        <f t="shared" ca="1" si="366"/>
        <v>7.15</v>
      </c>
      <c r="R957">
        <f t="shared" ca="1" si="367"/>
        <v>1.0900000000000001</v>
      </c>
      <c r="S957">
        <f t="shared" ca="1" si="368"/>
        <v>130</v>
      </c>
      <c r="T957">
        <f t="shared" ca="1" si="369"/>
        <v>19.7</v>
      </c>
      <c r="U957">
        <f t="shared" ca="1" si="370"/>
        <v>42.37</v>
      </c>
      <c r="V957">
        <f t="shared" ca="1" si="371"/>
        <v>7.7720000000000002</v>
      </c>
      <c r="W957">
        <f t="shared" ca="1" si="372"/>
        <v>0.77</v>
      </c>
      <c r="X957">
        <f t="shared" ca="1" si="373"/>
        <v>0.94</v>
      </c>
      <c r="Y957">
        <f t="shared" ca="1" si="374"/>
        <v>13.62</v>
      </c>
      <c r="Z957">
        <f t="shared" ca="1" si="375"/>
        <v>1.31</v>
      </c>
      <c r="AA957">
        <f t="shared" ca="1" si="376"/>
        <v>243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f t="shared" ca="1" si="377"/>
        <v>5.73</v>
      </c>
      <c r="AL957">
        <f t="shared" ca="1" si="378"/>
        <v>2.5</v>
      </c>
      <c r="AM957">
        <v>1</v>
      </c>
    </row>
    <row r="958" spans="1:39" x14ac:dyDescent="0.25">
      <c r="A958">
        <v>956</v>
      </c>
      <c r="B958">
        <v>1</v>
      </c>
      <c r="C958">
        <f t="shared" ca="1" si="365"/>
        <v>49</v>
      </c>
      <c r="D958">
        <v>1</v>
      </c>
      <c r="E958">
        <f t="shared" ca="1" si="351"/>
        <v>94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f t="shared" ca="1" si="366"/>
        <v>8.49</v>
      </c>
      <c r="R958">
        <f t="shared" ca="1" si="367"/>
        <v>1.04</v>
      </c>
      <c r="S958">
        <f t="shared" ca="1" si="368"/>
        <v>158</v>
      </c>
      <c r="T958">
        <f t="shared" ca="1" si="369"/>
        <v>12.6</v>
      </c>
      <c r="U958">
        <f t="shared" ca="1" si="370"/>
        <v>39.229999999999997</v>
      </c>
      <c r="V958">
        <f t="shared" ca="1" si="371"/>
        <v>7.2350000000000003</v>
      </c>
      <c r="W958">
        <f t="shared" ca="1" si="372"/>
        <v>0.33</v>
      </c>
      <c r="X958">
        <f t="shared" ca="1" si="373"/>
        <v>0.97</v>
      </c>
      <c r="Y958">
        <f t="shared" ca="1" si="374"/>
        <v>12.05</v>
      </c>
      <c r="Z958">
        <f t="shared" ca="1" si="375"/>
        <v>1.48</v>
      </c>
      <c r="AA958">
        <f t="shared" ca="1" si="376"/>
        <v>275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f t="shared" ca="1" si="377"/>
        <v>5.82</v>
      </c>
      <c r="AL958">
        <f t="shared" ca="1" si="378"/>
        <v>2.61</v>
      </c>
      <c r="AM958">
        <v>1</v>
      </c>
    </row>
    <row r="959" spans="1:39" x14ac:dyDescent="0.25">
      <c r="A959">
        <v>957</v>
      </c>
      <c r="B959">
        <v>1</v>
      </c>
      <c r="C959">
        <f t="shared" ca="1" si="365"/>
        <v>49</v>
      </c>
      <c r="D959">
        <v>1</v>
      </c>
      <c r="E959">
        <f t="shared" ref="E959:E1022" ca="1" si="379">RANDBETWEEN(90, 120)</f>
        <v>108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f t="shared" ca="1" si="366"/>
        <v>7.21</v>
      </c>
      <c r="R959">
        <f t="shared" ca="1" si="367"/>
        <v>1.4</v>
      </c>
      <c r="S959">
        <f t="shared" ca="1" si="368"/>
        <v>156</v>
      </c>
      <c r="T959">
        <f t="shared" ca="1" si="369"/>
        <v>15.5</v>
      </c>
      <c r="U959">
        <f t="shared" ca="1" si="370"/>
        <v>40.71</v>
      </c>
      <c r="V959">
        <f t="shared" ca="1" si="371"/>
        <v>7.8339999999999996</v>
      </c>
      <c r="W959">
        <f t="shared" ca="1" si="372"/>
        <v>0.54</v>
      </c>
      <c r="X959">
        <f t="shared" ca="1" si="373"/>
        <v>1.03</v>
      </c>
      <c r="Y959">
        <f t="shared" ca="1" si="374"/>
        <v>14.14</v>
      </c>
      <c r="Z959">
        <f t="shared" ca="1" si="375"/>
        <v>1.23</v>
      </c>
      <c r="AA959">
        <f t="shared" ca="1" si="376"/>
        <v>208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f t="shared" ca="1" si="377"/>
        <v>5.56</v>
      </c>
      <c r="AL959">
        <f t="shared" ca="1" si="378"/>
        <v>2.0299999999999998</v>
      </c>
      <c r="AM959">
        <v>1</v>
      </c>
    </row>
    <row r="960" spans="1:39" x14ac:dyDescent="0.25">
      <c r="A960">
        <v>958</v>
      </c>
      <c r="B960">
        <v>1</v>
      </c>
      <c r="C960">
        <f t="shared" ca="1" si="365"/>
        <v>50</v>
      </c>
      <c r="D960">
        <v>1</v>
      </c>
      <c r="E960">
        <f t="shared" ca="1" si="379"/>
        <v>117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</v>
      </c>
      <c r="Q960">
        <f t="shared" ca="1" si="366"/>
        <v>7.4</v>
      </c>
      <c r="R960">
        <f t="shared" ca="1" si="367"/>
        <v>1.56</v>
      </c>
      <c r="S960">
        <f t="shared" ca="1" si="368"/>
        <v>173</v>
      </c>
      <c r="T960">
        <f t="shared" ca="1" si="369"/>
        <v>10.7</v>
      </c>
      <c r="U960">
        <f t="shared" ca="1" si="370"/>
        <v>38.200000000000003</v>
      </c>
      <c r="V960">
        <f t="shared" ca="1" si="371"/>
        <v>7.202</v>
      </c>
      <c r="W960">
        <f t="shared" ca="1" si="372"/>
        <v>0.49</v>
      </c>
      <c r="X960">
        <f t="shared" ca="1" si="373"/>
        <v>0.42</v>
      </c>
      <c r="Y960">
        <f t="shared" ca="1" si="374"/>
        <v>11.6</v>
      </c>
      <c r="Z960">
        <f t="shared" ca="1" si="375"/>
        <v>1.98</v>
      </c>
      <c r="AA960">
        <f t="shared" ca="1" si="376"/>
        <v>270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f t="shared" ca="1" si="377"/>
        <v>5.3</v>
      </c>
      <c r="AL960">
        <f t="shared" ca="1" si="378"/>
        <v>2.98</v>
      </c>
      <c r="AM960">
        <v>1</v>
      </c>
    </row>
    <row r="961" spans="1:39" x14ac:dyDescent="0.25">
      <c r="A961">
        <v>959</v>
      </c>
      <c r="B961">
        <v>1</v>
      </c>
      <c r="C961">
        <f t="shared" ca="1" si="365"/>
        <v>45</v>
      </c>
      <c r="D961">
        <v>1</v>
      </c>
      <c r="E961">
        <f t="shared" ca="1" si="379"/>
        <v>117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  <c r="Q961">
        <f t="shared" ca="1" si="366"/>
        <v>7.68</v>
      </c>
      <c r="R961">
        <f t="shared" ca="1" si="367"/>
        <v>1.73</v>
      </c>
      <c r="S961">
        <f t="shared" ca="1" si="368"/>
        <v>171</v>
      </c>
      <c r="T961">
        <f t="shared" ca="1" si="369"/>
        <v>10.7</v>
      </c>
      <c r="U961">
        <f t="shared" ca="1" si="370"/>
        <v>44.05</v>
      </c>
      <c r="V961">
        <f t="shared" ca="1" si="371"/>
        <v>7.984</v>
      </c>
      <c r="W961">
        <f t="shared" ca="1" si="372"/>
        <v>0.51</v>
      </c>
      <c r="X961">
        <f t="shared" ca="1" si="373"/>
        <v>0.75</v>
      </c>
      <c r="Y961">
        <f t="shared" ca="1" si="374"/>
        <v>17.8</v>
      </c>
      <c r="Z961">
        <f t="shared" ca="1" si="375"/>
        <v>1.33</v>
      </c>
      <c r="AA961">
        <f t="shared" ca="1" si="376"/>
        <v>270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f t="shared" ca="1" si="377"/>
        <v>6.03</v>
      </c>
      <c r="AL961">
        <f t="shared" ca="1" si="378"/>
        <v>2.0099999999999998</v>
      </c>
      <c r="AM961">
        <v>1</v>
      </c>
    </row>
    <row r="962" spans="1:39" x14ac:dyDescent="0.25">
      <c r="A962">
        <v>960</v>
      </c>
      <c r="B962">
        <v>1</v>
      </c>
      <c r="C962">
        <f t="shared" ca="1" si="365"/>
        <v>60</v>
      </c>
      <c r="D962">
        <v>1</v>
      </c>
      <c r="E962">
        <f t="shared" ca="1" si="379"/>
        <v>107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f t="shared" ca="1" si="366"/>
        <v>7.65</v>
      </c>
      <c r="R962">
        <f t="shared" ca="1" si="367"/>
        <v>1.03</v>
      </c>
      <c r="S962">
        <f t="shared" ca="1" si="368"/>
        <v>160</v>
      </c>
      <c r="T962">
        <f t="shared" ca="1" si="369"/>
        <v>14.9</v>
      </c>
      <c r="U962">
        <f t="shared" ca="1" si="370"/>
        <v>41.04</v>
      </c>
      <c r="V962">
        <f t="shared" ca="1" si="371"/>
        <v>7.3609999999999998</v>
      </c>
      <c r="W962">
        <f t="shared" ca="1" si="372"/>
        <v>0.44</v>
      </c>
      <c r="X962">
        <f t="shared" ca="1" si="373"/>
        <v>1.08</v>
      </c>
      <c r="Y962">
        <f t="shared" ca="1" si="374"/>
        <v>13.3</v>
      </c>
      <c r="Z962">
        <f t="shared" ca="1" si="375"/>
        <v>1.51</v>
      </c>
      <c r="AA962">
        <f t="shared" ca="1" si="376"/>
        <v>284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f t="shared" ca="1" si="377"/>
        <v>5.53</v>
      </c>
      <c r="AL962">
        <f t="shared" ca="1" si="378"/>
        <v>2.3199999999999998</v>
      </c>
      <c r="AM962">
        <v>1</v>
      </c>
    </row>
    <row r="963" spans="1:39" x14ac:dyDescent="0.25">
      <c r="A963">
        <v>961</v>
      </c>
      <c r="B963">
        <v>1</v>
      </c>
      <c r="C963">
        <f t="shared" ca="1" si="365"/>
        <v>50</v>
      </c>
      <c r="D963">
        <v>1</v>
      </c>
      <c r="E963">
        <f t="shared" ca="1" si="379"/>
        <v>92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f t="shared" ca="1" si="366"/>
        <v>8.08</v>
      </c>
      <c r="R963">
        <f t="shared" ca="1" si="367"/>
        <v>1.44</v>
      </c>
      <c r="S963">
        <f t="shared" ca="1" si="368"/>
        <v>192</v>
      </c>
      <c r="T963">
        <f t="shared" ca="1" si="369"/>
        <v>19.8</v>
      </c>
      <c r="U963">
        <f t="shared" ca="1" si="370"/>
        <v>39.549999999999997</v>
      </c>
      <c r="V963">
        <f t="shared" ca="1" si="371"/>
        <v>7.2450000000000001</v>
      </c>
      <c r="W963">
        <f t="shared" ca="1" si="372"/>
        <v>0.69</v>
      </c>
      <c r="X963">
        <f t="shared" ca="1" si="373"/>
        <v>1.19</v>
      </c>
      <c r="Y963">
        <f t="shared" ca="1" si="374"/>
        <v>19.2</v>
      </c>
      <c r="Z963">
        <f t="shared" ca="1" si="375"/>
        <v>1.39</v>
      </c>
      <c r="AA963">
        <f t="shared" ca="1" si="376"/>
        <v>296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f t="shared" ca="1" si="377"/>
        <v>5.33</v>
      </c>
      <c r="AL963">
        <f t="shared" ca="1" si="378"/>
        <v>2.66</v>
      </c>
      <c r="AM963">
        <v>1</v>
      </c>
    </row>
    <row r="964" spans="1:39" x14ac:dyDescent="0.25">
      <c r="A964">
        <v>962</v>
      </c>
      <c r="B964">
        <v>1</v>
      </c>
      <c r="C964">
        <f t="shared" ca="1" si="365"/>
        <v>60</v>
      </c>
      <c r="D964">
        <v>1</v>
      </c>
      <c r="E964">
        <f t="shared" ca="1" si="379"/>
        <v>115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f t="shared" ca="1" si="366"/>
        <v>7.91</v>
      </c>
      <c r="R964">
        <f t="shared" ca="1" si="367"/>
        <v>1.1599999999999999</v>
      </c>
      <c r="S964">
        <f t="shared" ca="1" si="368"/>
        <v>200</v>
      </c>
      <c r="T964">
        <f t="shared" ca="1" si="369"/>
        <v>12</v>
      </c>
      <c r="U964">
        <f t="shared" ca="1" si="370"/>
        <v>39.92</v>
      </c>
      <c r="V964">
        <f t="shared" ca="1" si="371"/>
        <v>7.0780000000000003</v>
      </c>
      <c r="W964">
        <f t="shared" ca="1" si="372"/>
        <v>0.68</v>
      </c>
      <c r="X964">
        <f t="shared" ca="1" si="373"/>
        <v>1.1599999999999999</v>
      </c>
      <c r="Y964">
        <f t="shared" ca="1" si="374"/>
        <v>15.8</v>
      </c>
      <c r="Z964">
        <f t="shared" ca="1" si="375"/>
        <v>2.4500000000000002</v>
      </c>
      <c r="AA964">
        <f t="shared" ca="1" si="376"/>
        <v>276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f t="shared" ca="1" si="377"/>
        <v>5.62</v>
      </c>
      <c r="AL964">
        <f t="shared" ca="1" si="378"/>
        <v>2.99</v>
      </c>
      <c r="AM964">
        <v>1</v>
      </c>
    </row>
    <row r="965" spans="1:39" x14ac:dyDescent="0.25">
      <c r="A965">
        <v>963</v>
      </c>
      <c r="B965">
        <v>1</v>
      </c>
      <c r="C965">
        <f t="shared" ca="1" si="365"/>
        <v>48</v>
      </c>
      <c r="D965">
        <v>1</v>
      </c>
      <c r="E965">
        <f t="shared" ca="1" si="379"/>
        <v>96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</v>
      </c>
      <c r="Q965">
        <f t="shared" ca="1" si="366"/>
        <v>8.09</v>
      </c>
      <c r="R965">
        <f t="shared" ca="1" si="367"/>
        <v>1.32</v>
      </c>
      <c r="S965">
        <f t="shared" ca="1" si="368"/>
        <v>193</v>
      </c>
      <c r="T965">
        <f t="shared" ca="1" si="369"/>
        <v>10.1</v>
      </c>
      <c r="U965">
        <f t="shared" ca="1" si="370"/>
        <v>38.96</v>
      </c>
      <c r="V965">
        <f t="shared" ca="1" si="371"/>
        <v>7.7489999999999997</v>
      </c>
      <c r="W965">
        <f t="shared" ca="1" si="372"/>
        <v>0.76</v>
      </c>
      <c r="X965">
        <f t="shared" ca="1" si="373"/>
        <v>0.8</v>
      </c>
      <c r="Y965">
        <f t="shared" ca="1" si="374"/>
        <v>12.61</v>
      </c>
      <c r="Z965">
        <f t="shared" ca="1" si="375"/>
        <v>1.95</v>
      </c>
      <c r="AA965">
        <f t="shared" ca="1" si="376"/>
        <v>200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f t="shared" ca="1" si="377"/>
        <v>5.18</v>
      </c>
      <c r="AL965">
        <f t="shared" ca="1" si="378"/>
        <v>2.4700000000000002</v>
      </c>
      <c r="AM965">
        <v>1</v>
      </c>
    </row>
    <row r="966" spans="1:39" x14ac:dyDescent="0.25">
      <c r="A966">
        <v>964</v>
      </c>
      <c r="B966">
        <v>1</v>
      </c>
      <c r="C966">
        <f t="shared" ca="1" si="365"/>
        <v>46</v>
      </c>
      <c r="D966">
        <v>1</v>
      </c>
      <c r="E966">
        <f t="shared" ca="1" si="379"/>
        <v>94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f t="shared" ca="1" si="366"/>
        <v>7.67</v>
      </c>
      <c r="R966">
        <f t="shared" ca="1" si="367"/>
        <v>1.4</v>
      </c>
      <c r="S966">
        <f t="shared" ca="1" si="368"/>
        <v>126</v>
      </c>
      <c r="T966">
        <f t="shared" ca="1" si="369"/>
        <v>19.100000000000001</v>
      </c>
      <c r="U966">
        <f t="shared" ca="1" si="370"/>
        <v>43.67</v>
      </c>
      <c r="V966">
        <f t="shared" ca="1" si="371"/>
        <v>7.157</v>
      </c>
      <c r="W966">
        <f t="shared" ca="1" si="372"/>
        <v>0.61</v>
      </c>
      <c r="X966">
        <f t="shared" ca="1" si="373"/>
        <v>0.65</v>
      </c>
      <c r="Y966">
        <f t="shared" ca="1" si="374"/>
        <v>10.16</v>
      </c>
      <c r="Z966">
        <f t="shared" ca="1" si="375"/>
        <v>1.1100000000000001</v>
      </c>
      <c r="AA966">
        <f t="shared" ca="1" si="376"/>
        <v>256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f t="shared" ca="1" si="377"/>
        <v>5.03</v>
      </c>
      <c r="AL966">
        <f t="shared" ca="1" si="378"/>
        <v>2.99</v>
      </c>
      <c r="AM966">
        <v>1</v>
      </c>
    </row>
    <row r="967" spans="1:39" x14ac:dyDescent="0.25">
      <c r="A967">
        <v>965</v>
      </c>
      <c r="B967">
        <v>1</v>
      </c>
      <c r="C967">
        <f t="shared" ca="1" si="365"/>
        <v>52</v>
      </c>
      <c r="D967">
        <v>1</v>
      </c>
      <c r="E967">
        <f t="shared" ca="1" si="379"/>
        <v>97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</v>
      </c>
      <c r="Q967">
        <f t="shared" ca="1" si="366"/>
        <v>8.59</v>
      </c>
      <c r="R967">
        <f t="shared" ca="1" si="367"/>
        <v>1.07</v>
      </c>
      <c r="S967">
        <f t="shared" ca="1" si="368"/>
        <v>172</v>
      </c>
      <c r="T967">
        <f t="shared" ca="1" si="369"/>
        <v>12.3</v>
      </c>
      <c r="U967">
        <f t="shared" ca="1" si="370"/>
        <v>42.71</v>
      </c>
      <c r="V967">
        <f t="shared" ca="1" si="371"/>
        <v>7.3419999999999996</v>
      </c>
      <c r="W967">
        <f t="shared" ca="1" si="372"/>
        <v>0.16</v>
      </c>
      <c r="X967">
        <f t="shared" ca="1" si="373"/>
        <v>1</v>
      </c>
      <c r="Y967">
        <f t="shared" ca="1" si="374"/>
        <v>17.57</v>
      </c>
      <c r="Z967">
        <f t="shared" ca="1" si="375"/>
        <v>1.65</v>
      </c>
      <c r="AA967">
        <f t="shared" ca="1" si="376"/>
        <v>297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f t="shared" ca="1" si="377"/>
        <v>6.05</v>
      </c>
      <c r="AL967">
        <f t="shared" ca="1" si="378"/>
        <v>2.63</v>
      </c>
      <c r="AM967">
        <v>1</v>
      </c>
    </row>
    <row r="968" spans="1:39" x14ac:dyDescent="0.25">
      <c r="A968">
        <v>966</v>
      </c>
      <c r="B968">
        <v>1</v>
      </c>
      <c r="C968">
        <f t="shared" ca="1" si="365"/>
        <v>60</v>
      </c>
      <c r="D968">
        <v>1</v>
      </c>
      <c r="E968">
        <f t="shared" ca="1" si="379"/>
        <v>94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f t="shared" ca="1" si="366"/>
        <v>8.3000000000000007</v>
      </c>
      <c r="R968">
        <f t="shared" ca="1" si="367"/>
        <v>1.9</v>
      </c>
      <c r="S968">
        <f t="shared" ca="1" si="368"/>
        <v>124</v>
      </c>
      <c r="T968">
        <f t="shared" ca="1" si="369"/>
        <v>12.1</v>
      </c>
      <c r="U968">
        <f t="shared" ca="1" si="370"/>
        <v>39.880000000000003</v>
      </c>
      <c r="V968">
        <f t="shared" ca="1" si="371"/>
        <v>7.2290000000000001</v>
      </c>
      <c r="W968">
        <f t="shared" ca="1" si="372"/>
        <v>0.41</v>
      </c>
      <c r="X968">
        <f t="shared" ca="1" si="373"/>
        <v>1.03</v>
      </c>
      <c r="Y968">
        <f t="shared" ca="1" si="374"/>
        <v>14.69</v>
      </c>
      <c r="Z968">
        <f t="shared" ca="1" si="375"/>
        <v>2.44</v>
      </c>
      <c r="AA968">
        <f t="shared" ca="1" si="376"/>
        <v>266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f t="shared" ca="1" si="377"/>
        <v>5.66</v>
      </c>
      <c r="AL968">
        <f t="shared" ca="1" si="378"/>
        <v>2.1800000000000002</v>
      </c>
      <c r="AM968">
        <v>1</v>
      </c>
    </row>
    <row r="969" spans="1:39" x14ac:dyDescent="0.25">
      <c r="A969">
        <v>967</v>
      </c>
      <c r="B969">
        <v>1</v>
      </c>
      <c r="C969">
        <f t="shared" ca="1" si="365"/>
        <v>45</v>
      </c>
      <c r="D969">
        <v>1</v>
      </c>
      <c r="E969">
        <f t="shared" ca="1" si="379"/>
        <v>105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</v>
      </c>
      <c r="Q969">
        <f t="shared" ca="1" si="366"/>
        <v>7.07</v>
      </c>
      <c r="R969">
        <f t="shared" ca="1" si="367"/>
        <v>1.42</v>
      </c>
      <c r="S969">
        <f t="shared" ca="1" si="368"/>
        <v>159</v>
      </c>
      <c r="T969">
        <f t="shared" ca="1" si="369"/>
        <v>18.100000000000001</v>
      </c>
      <c r="U969">
        <f t="shared" ca="1" si="370"/>
        <v>39.99</v>
      </c>
      <c r="V969">
        <f t="shared" ca="1" si="371"/>
        <v>7.8760000000000003</v>
      </c>
      <c r="W969">
        <f t="shared" ca="1" si="372"/>
        <v>0.23</v>
      </c>
      <c r="X969">
        <f t="shared" ca="1" si="373"/>
        <v>1.24</v>
      </c>
      <c r="Y969">
        <f t="shared" ca="1" si="374"/>
        <v>15.28</v>
      </c>
      <c r="Z969">
        <f t="shared" ca="1" si="375"/>
        <v>2.19</v>
      </c>
      <c r="AA969">
        <f t="shared" ca="1" si="376"/>
        <v>262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f t="shared" ca="1" si="377"/>
        <v>5.31</v>
      </c>
      <c r="AL969">
        <f t="shared" ca="1" si="378"/>
        <v>2.85</v>
      </c>
      <c r="AM969">
        <v>1</v>
      </c>
    </row>
    <row r="970" spans="1:39" x14ac:dyDescent="0.25">
      <c r="A970">
        <v>968</v>
      </c>
      <c r="B970">
        <v>1</v>
      </c>
      <c r="C970">
        <f t="shared" ref="C970:C1000" ca="1" si="380">RANDBETWEEN(45,60)</f>
        <v>50</v>
      </c>
      <c r="D970">
        <v>1</v>
      </c>
      <c r="E970">
        <f t="shared" ca="1" si="379"/>
        <v>112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</v>
      </c>
      <c r="Q970">
        <f t="shared" ref="Q970:Q999" ca="1" si="381">RANDBETWEEN(700,905)/100</f>
        <v>7.34</v>
      </c>
      <c r="R970">
        <f t="shared" ref="R970:R1000" ca="1" si="382">RANDBETWEEN(100,205)/100</f>
        <v>1.76</v>
      </c>
      <c r="S970">
        <f t="shared" ref="S970:S1000" ca="1" si="383">RANDBETWEEN(120, 200)</f>
        <v>130</v>
      </c>
      <c r="T970">
        <f t="shared" ref="T970:T1000" ca="1" si="384">RANDBETWEEN(100,205)/10</f>
        <v>15.4</v>
      </c>
      <c r="U970">
        <f t="shared" ref="U970:U1000" ca="1" si="385">RANDBETWEEN(3800,4450)/100</f>
        <v>40.299999999999997</v>
      </c>
      <c r="V970">
        <f t="shared" ref="V970:V1000" ca="1" si="386">RANDBETWEEN(7000,8000)/1000</f>
        <v>7.8609999999999998</v>
      </c>
      <c r="W970">
        <f t="shared" ref="W970:W1000" ca="1" si="387">RANDBETWEEN(10,85)/100</f>
        <v>0.56000000000000005</v>
      </c>
      <c r="X970">
        <f t="shared" ref="X970:X1000" ca="1" si="388">RANDBETWEEN(40,125)/100</f>
        <v>0.55000000000000004</v>
      </c>
      <c r="Y970">
        <f t="shared" ref="Y970:Y1000" ca="1" si="389">RANDBETWEEN(1000,2050)/100</f>
        <v>16.37</v>
      </c>
      <c r="Z970">
        <f t="shared" ref="Z970:Z1000" ca="1" si="390">RANDBETWEEN(100,250)/100</f>
        <v>1.87</v>
      </c>
      <c r="AA970">
        <f t="shared" ref="AA970:AA1033" ca="1" si="391">RANDBETWEEN(200,300)</f>
        <v>261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f t="shared" ref="AK970:AK1000" ca="1" si="392">RANDBETWEEN(500,605)/100</f>
        <v>5.4</v>
      </c>
      <c r="AL970">
        <f t="shared" ref="AL970:AL1000" ca="1" si="393">RANDBETWEEN(200,305)/100</f>
        <v>2.77</v>
      </c>
      <c r="AM970">
        <v>1</v>
      </c>
    </row>
    <row r="971" spans="1:39" x14ac:dyDescent="0.25">
      <c r="A971">
        <v>969</v>
      </c>
      <c r="B971">
        <v>1</v>
      </c>
      <c r="C971">
        <f t="shared" ca="1" si="380"/>
        <v>53</v>
      </c>
      <c r="D971">
        <v>1</v>
      </c>
      <c r="E971">
        <f t="shared" ca="1" si="379"/>
        <v>104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>
        <f t="shared" ca="1" si="381"/>
        <v>7.04</v>
      </c>
      <c r="R971">
        <f t="shared" ca="1" si="382"/>
        <v>1.07</v>
      </c>
      <c r="S971">
        <f t="shared" ca="1" si="383"/>
        <v>126</v>
      </c>
      <c r="T971">
        <f t="shared" ca="1" si="384"/>
        <v>15.5</v>
      </c>
      <c r="U971">
        <f t="shared" ca="1" si="385"/>
        <v>40.229999999999997</v>
      </c>
      <c r="V971">
        <f t="shared" ca="1" si="386"/>
        <v>7.1820000000000004</v>
      </c>
      <c r="W971">
        <f t="shared" ca="1" si="387"/>
        <v>0.81</v>
      </c>
      <c r="X971">
        <f t="shared" ca="1" si="388"/>
        <v>0.49</v>
      </c>
      <c r="Y971">
        <f t="shared" ca="1" si="389"/>
        <v>20.309999999999999</v>
      </c>
      <c r="Z971">
        <f t="shared" ca="1" si="390"/>
        <v>2.2000000000000002</v>
      </c>
      <c r="AA971">
        <f t="shared" ca="1" si="391"/>
        <v>211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f t="shared" ca="1" si="392"/>
        <v>5.97</v>
      </c>
      <c r="AL971">
        <f t="shared" ca="1" si="393"/>
        <v>2.44</v>
      </c>
      <c r="AM971">
        <v>1</v>
      </c>
    </row>
    <row r="972" spans="1:39" x14ac:dyDescent="0.25">
      <c r="A972">
        <v>970</v>
      </c>
      <c r="B972">
        <v>1</v>
      </c>
      <c r="C972">
        <f t="shared" ca="1" si="380"/>
        <v>47</v>
      </c>
      <c r="D972">
        <v>1</v>
      </c>
      <c r="E972">
        <f t="shared" ca="1" si="379"/>
        <v>103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f t="shared" ca="1" si="381"/>
        <v>7.24</v>
      </c>
      <c r="R972">
        <f t="shared" ca="1" si="382"/>
        <v>1.77</v>
      </c>
      <c r="S972">
        <f t="shared" ca="1" si="383"/>
        <v>166</v>
      </c>
      <c r="T972">
        <f t="shared" ca="1" si="384"/>
        <v>16.899999999999999</v>
      </c>
      <c r="U972">
        <f t="shared" ca="1" si="385"/>
        <v>38.15</v>
      </c>
      <c r="V972">
        <f t="shared" ca="1" si="386"/>
        <v>7.6210000000000004</v>
      </c>
      <c r="W972">
        <f t="shared" ca="1" si="387"/>
        <v>0.64</v>
      </c>
      <c r="X972">
        <f t="shared" ca="1" si="388"/>
        <v>0.79</v>
      </c>
      <c r="Y972">
        <f t="shared" ca="1" si="389"/>
        <v>13.94</v>
      </c>
      <c r="Z972">
        <f t="shared" ca="1" si="390"/>
        <v>2.2799999999999998</v>
      </c>
      <c r="AA972">
        <f t="shared" ca="1" si="391"/>
        <v>212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f t="shared" ca="1" si="392"/>
        <v>5.01</v>
      </c>
      <c r="AL972">
        <f t="shared" ca="1" si="393"/>
        <v>2.89</v>
      </c>
      <c r="AM972">
        <v>1</v>
      </c>
    </row>
    <row r="973" spans="1:39" x14ac:dyDescent="0.25">
      <c r="A973">
        <v>971</v>
      </c>
      <c r="B973">
        <v>1</v>
      </c>
      <c r="C973">
        <f t="shared" ca="1" si="380"/>
        <v>53</v>
      </c>
      <c r="D973">
        <v>1</v>
      </c>
      <c r="E973">
        <f t="shared" ca="1" si="379"/>
        <v>119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f t="shared" ca="1" si="381"/>
        <v>8.41</v>
      </c>
      <c r="R973">
        <f t="shared" ca="1" si="382"/>
        <v>1.27</v>
      </c>
      <c r="S973">
        <f t="shared" ca="1" si="383"/>
        <v>184</v>
      </c>
      <c r="T973">
        <f t="shared" ca="1" si="384"/>
        <v>20.2</v>
      </c>
      <c r="U973">
        <f t="shared" ca="1" si="385"/>
        <v>41.62</v>
      </c>
      <c r="V973">
        <f t="shared" ca="1" si="386"/>
        <v>7.3179999999999996</v>
      </c>
      <c r="W973">
        <f t="shared" ca="1" si="387"/>
        <v>0.56999999999999995</v>
      </c>
      <c r="X973">
        <f t="shared" ca="1" si="388"/>
        <v>1.04</v>
      </c>
      <c r="Y973">
        <f t="shared" ca="1" si="389"/>
        <v>19.350000000000001</v>
      </c>
      <c r="Z973">
        <f t="shared" ca="1" si="390"/>
        <v>1.44</v>
      </c>
      <c r="AA973">
        <f t="shared" ca="1" si="391"/>
        <v>224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f t="shared" ca="1" si="392"/>
        <v>5.37</v>
      </c>
      <c r="AL973">
        <f t="shared" ca="1" si="393"/>
        <v>3.02</v>
      </c>
      <c r="AM973">
        <v>1</v>
      </c>
    </row>
    <row r="974" spans="1:39" x14ac:dyDescent="0.25">
      <c r="A974">
        <v>972</v>
      </c>
      <c r="B974">
        <v>1</v>
      </c>
      <c r="C974">
        <f t="shared" ca="1" si="380"/>
        <v>45</v>
      </c>
      <c r="D974">
        <v>1</v>
      </c>
      <c r="E974">
        <f t="shared" ca="1" si="379"/>
        <v>119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f t="shared" ca="1" si="381"/>
        <v>7.08</v>
      </c>
      <c r="R974">
        <f t="shared" ca="1" si="382"/>
        <v>1.8</v>
      </c>
      <c r="S974">
        <f t="shared" ca="1" si="383"/>
        <v>170</v>
      </c>
      <c r="T974">
        <f t="shared" ca="1" si="384"/>
        <v>11.8</v>
      </c>
      <c r="U974">
        <f t="shared" ca="1" si="385"/>
        <v>40.82</v>
      </c>
      <c r="V974">
        <f t="shared" ca="1" si="386"/>
        <v>7.4219999999999997</v>
      </c>
      <c r="W974">
        <f t="shared" ca="1" si="387"/>
        <v>0.63</v>
      </c>
      <c r="X974">
        <f t="shared" ca="1" si="388"/>
        <v>0.44</v>
      </c>
      <c r="Y974">
        <f t="shared" ca="1" si="389"/>
        <v>18.09</v>
      </c>
      <c r="Z974">
        <f t="shared" ca="1" si="390"/>
        <v>2.2799999999999998</v>
      </c>
      <c r="AA974">
        <f t="shared" ca="1" si="391"/>
        <v>294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f t="shared" ca="1" si="392"/>
        <v>5</v>
      </c>
      <c r="AL974">
        <f t="shared" ca="1" si="393"/>
        <v>2.15</v>
      </c>
      <c r="AM974">
        <v>1</v>
      </c>
    </row>
    <row r="975" spans="1:39" x14ac:dyDescent="0.25">
      <c r="A975">
        <v>973</v>
      </c>
      <c r="B975">
        <v>1</v>
      </c>
      <c r="C975">
        <f t="shared" ca="1" si="380"/>
        <v>48</v>
      </c>
      <c r="D975">
        <v>1</v>
      </c>
      <c r="E975">
        <f t="shared" ca="1" si="379"/>
        <v>96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>
        <f t="shared" ca="1" si="381"/>
        <v>8.89</v>
      </c>
      <c r="R975">
        <f t="shared" ca="1" si="382"/>
        <v>1.8</v>
      </c>
      <c r="S975">
        <f t="shared" ca="1" si="383"/>
        <v>180</v>
      </c>
      <c r="T975">
        <f t="shared" ca="1" si="384"/>
        <v>18.100000000000001</v>
      </c>
      <c r="U975">
        <f t="shared" ca="1" si="385"/>
        <v>43.5</v>
      </c>
      <c r="V975">
        <f t="shared" ca="1" si="386"/>
        <v>7.968</v>
      </c>
      <c r="W975">
        <f t="shared" ca="1" si="387"/>
        <v>0.71</v>
      </c>
      <c r="X975">
        <f t="shared" ca="1" si="388"/>
        <v>0.84</v>
      </c>
      <c r="Y975">
        <f t="shared" ca="1" si="389"/>
        <v>15.36</v>
      </c>
      <c r="Z975">
        <f t="shared" ca="1" si="390"/>
        <v>1.56</v>
      </c>
      <c r="AA975">
        <f t="shared" ca="1" si="391"/>
        <v>292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f t="shared" ca="1" si="392"/>
        <v>5.13</v>
      </c>
      <c r="AL975">
        <f t="shared" ca="1" si="393"/>
        <v>2.2000000000000002</v>
      </c>
      <c r="AM975">
        <v>1</v>
      </c>
    </row>
    <row r="976" spans="1:39" x14ac:dyDescent="0.25">
      <c r="A976">
        <v>974</v>
      </c>
      <c r="B976">
        <v>1</v>
      </c>
      <c r="C976">
        <f t="shared" ca="1" si="380"/>
        <v>50</v>
      </c>
      <c r="D976">
        <v>1</v>
      </c>
      <c r="E976">
        <f t="shared" ca="1" si="379"/>
        <v>93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>
        <f t="shared" ca="1" si="381"/>
        <v>8.9</v>
      </c>
      <c r="R976">
        <f t="shared" ca="1" si="382"/>
        <v>1.71</v>
      </c>
      <c r="S976">
        <f t="shared" ca="1" si="383"/>
        <v>140</v>
      </c>
      <c r="T976">
        <f t="shared" ca="1" si="384"/>
        <v>10.7</v>
      </c>
      <c r="U976">
        <f t="shared" ca="1" si="385"/>
        <v>43.96</v>
      </c>
      <c r="V976">
        <f t="shared" ca="1" si="386"/>
        <v>7.3090000000000002</v>
      </c>
      <c r="W976">
        <f t="shared" ca="1" si="387"/>
        <v>0.67</v>
      </c>
      <c r="X976">
        <f t="shared" ca="1" si="388"/>
        <v>1.0900000000000001</v>
      </c>
      <c r="Y976">
        <f t="shared" ca="1" si="389"/>
        <v>18.190000000000001</v>
      </c>
      <c r="Z976">
        <f t="shared" ca="1" si="390"/>
        <v>1.25</v>
      </c>
      <c r="AA976">
        <f t="shared" ca="1" si="391"/>
        <v>267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f t="shared" ca="1" si="392"/>
        <v>5.34</v>
      </c>
      <c r="AL976">
        <f t="shared" ca="1" si="393"/>
        <v>2.99</v>
      </c>
      <c r="AM976">
        <v>1</v>
      </c>
    </row>
    <row r="977" spans="1:39" x14ac:dyDescent="0.25">
      <c r="A977">
        <v>975</v>
      </c>
      <c r="B977">
        <v>1</v>
      </c>
      <c r="C977">
        <f t="shared" ca="1" si="380"/>
        <v>49</v>
      </c>
      <c r="D977">
        <v>1</v>
      </c>
      <c r="E977">
        <f t="shared" ca="1" si="379"/>
        <v>107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f t="shared" ca="1" si="381"/>
        <v>8.8000000000000007</v>
      </c>
      <c r="R977">
        <f t="shared" ca="1" si="382"/>
        <v>1.67</v>
      </c>
      <c r="S977">
        <f t="shared" ca="1" si="383"/>
        <v>174</v>
      </c>
      <c r="T977">
        <f t="shared" ca="1" si="384"/>
        <v>18.3</v>
      </c>
      <c r="U977">
        <f t="shared" ca="1" si="385"/>
        <v>44.02</v>
      </c>
      <c r="V977">
        <f t="shared" ca="1" si="386"/>
        <v>7.2809999999999997</v>
      </c>
      <c r="W977">
        <f t="shared" ca="1" si="387"/>
        <v>0.46</v>
      </c>
      <c r="X977">
        <f t="shared" ca="1" si="388"/>
        <v>0.49</v>
      </c>
      <c r="Y977">
        <f t="shared" ca="1" si="389"/>
        <v>13.07</v>
      </c>
      <c r="Z977">
        <f t="shared" ca="1" si="390"/>
        <v>2.2200000000000002</v>
      </c>
      <c r="AA977">
        <f t="shared" ca="1" si="391"/>
        <v>208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f t="shared" ca="1" si="392"/>
        <v>5.78</v>
      </c>
      <c r="AL977">
        <f t="shared" ca="1" si="393"/>
        <v>2.31</v>
      </c>
      <c r="AM977">
        <v>1</v>
      </c>
    </row>
    <row r="978" spans="1:39" x14ac:dyDescent="0.25">
      <c r="A978">
        <v>976</v>
      </c>
      <c r="B978">
        <v>1</v>
      </c>
      <c r="C978">
        <f t="shared" ca="1" si="380"/>
        <v>55</v>
      </c>
      <c r="D978">
        <v>1</v>
      </c>
      <c r="E978">
        <f t="shared" ca="1" si="379"/>
        <v>99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</v>
      </c>
      <c r="Q978">
        <f t="shared" ca="1" si="381"/>
        <v>8.4</v>
      </c>
      <c r="R978">
        <f t="shared" ca="1" si="382"/>
        <v>1.29</v>
      </c>
      <c r="S978">
        <f t="shared" ca="1" si="383"/>
        <v>154</v>
      </c>
      <c r="T978">
        <f t="shared" ca="1" si="384"/>
        <v>16.600000000000001</v>
      </c>
      <c r="U978">
        <f t="shared" ca="1" si="385"/>
        <v>41.97</v>
      </c>
      <c r="V978">
        <f t="shared" ca="1" si="386"/>
        <v>7.944</v>
      </c>
      <c r="W978">
        <f t="shared" ca="1" si="387"/>
        <v>0.53</v>
      </c>
      <c r="X978">
        <f t="shared" ca="1" si="388"/>
        <v>0.64</v>
      </c>
      <c r="Y978">
        <f t="shared" ca="1" si="389"/>
        <v>11.94</v>
      </c>
      <c r="Z978">
        <f t="shared" ca="1" si="390"/>
        <v>1.74</v>
      </c>
      <c r="AA978">
        <f t="shared" ca="1" si="391"/>
        <v>202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f t="shared" ca="1" si="392"/>
        <v>5.52</v>
      </c>
      <c r="AL978">
        <f t="shared" ca="1" si="393"/>
        <v>2.12</v>
      </c>
      <c r="AM978">
        <v>1</v>
      </c>
    </row>
    <row r="979" spans="1:39" x14ac:dyDescent="0.25">
      <c r="A979">
        <v>977</v>
      </c>
      <c r="B979">
        <v>1</v>
      </c>
      <c r="C979">
        <f t="shared" ca="1" si="380"/>
        <v>54</v>
      </c>
      <c r="D979">
        <v>1</v>
      </c>
      <c r="E979">
        <f t="shared" ca="1" si="379"/>
        <v>99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f t="shared" ca="1" si="381"/>
        <v>7.55</v>
      </c>
      <c r="R979">
        <f t="shared" ca="1" si="382"/>
        <v>1.29</v>
      </c>
      <c r="S979">
        <f t="shared" ca="1" si="383"/>
        <v>171</v>
      </c>
      <c r="T979">
        <f t="shared" ca="1" si="384"/>
        <v>19.100000000000001</v>
      </c>
      <c r="U979">
        <f t="shared" ca="1" si="385"/>
        <v>39.97</v>
      </c>
      <c r="V979">
        <f t="shared" ca="1" si="386"/>
        <v>7.5609999999999999</v>
      </c>
      <c r="W979">
        <f t="shared" ca="1" si="387"/>
        <v>0.45</v>
      </c>
      <c r="X979">
        <f t="shared" ca="1" si="388"/>
        <v>0.71</v>
      </c>
      <c r="Y979">
        <f t="shared" ca="1" si="389"/>
        <v>14.97</v>
      </c>
      <c r="Z979">
        <f t="shared" ca="1" si="390"/>
        <v>1.42</v>
      </c>
      <c r="AA979">
        <f t="shared" ca="1" si="391"/>
        <v>264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f t="shared" ca="1" si="392"/>
        <v>5.59</v>
      </c>
      <c r="AL979">
        <f t="shared" ca="1" si="393"/>
        <v>2.74</v>
      </c>
      <c r="AM979">
        <v>1</v>
      </c>
    </row>
    <row r="980" spans="1:39" x14ac:dyDescent="0.25">
      <c r="A980">
        <v>978</v>
      </c>
      <c r="B980">
        <v>1</v>
      </c>
      <c r="C980">
        <f t="shared" ca="1" si="380"/>
        <v>50</v>
      </c>
      <c r="D980">
        <v>1</v>
      </c>
      <c r="E980">
        <f t="shared" ca="1" si="379"/>
        <v>93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f t="shared" ca="1" si="381"/>
        <v>7.7</v>
      </c>
      <c r="R980">
        <f t="shared" ca="1" si="382"/>
        <v>1.1100000000000001</v>
      </c>
      <c r="S980">
        <f t="shared" ca="1" si="383"/>
        <v>192</v>
      </c>
      <c r="T980">
        <f t="shared" ca="1" si="384"/>
        <v>16.7</v>
      </c>
      <c r="U980">
        <f t="shared" ca="1" si="385"/>
        <v>40.17</v>
      </c>
      <c r="V980">
        <f t="shared" ca="1" si="386"/>
        <v>7.5780000000000003</v>
      </c>
      <c r="W980">
        <f t="shared" ca="1" si="387"/>
        <v>0.32</v>
      </c>
      <c r="X980">
        <f t="shared" ca="1" si="388"/>
        <v>1.04</v>
      </c>
      <c r="Y980">
        <f t="shared" ca="1" si="389"/>
        <v>11.32</v>
      </c>
      <c r="Z980">
        <f t="shared" ca="1" si="390"/>
        <v>1.6</v>
      </c>
      <c r="AA980">
        <f t="shared" ca="1" si="391"/>
        <v>200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f t="shared" ca="1" si="392"/>
        <v>5.38</v>
      </c>
      <c r="AL980">
        <f t="shared" ca="1" si="393"/>
        <v>2.99</v>
      </c>
      <c r="AM980">
        <v>1</v>
      </c>
    </row>
    <row r="981" spans="1:39" x14ac:dyDescent="0.25">
      <c r="A981">
        <v>979</v>
      </c>
      <c r="B981">
        <v>1</v>
      </c>
      <c r="C981">
        <f t="shared" ca="1" si="380"/>
        <v>57</v>
      </c>
      <c r="D981">
        <v>1</v>
      </c>
      <c r="E981">
        <f t="shared" ca="1" si="379"/>
        <v>102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f t="shared" ca="1" si="381"/>
        <v>7.95</v>
      </c>
      <c r="R981">
        <f t="shared" ca="1" si="382"/>
        <v>1.1299999999999999</v>
      </c>
      <c r="S981">
        <f t="shared" ca="1" si="383"/>
        <v>170</v>
      </c>
      <c r="T981">
        <f t="shared" ca="1" si="384"/>
        <v>17.5</v>
      </c>
      <c r="U981">
        <f t="shared" ca="1" si="385"/>
        <v>39.26</v>
      </c>
      <c r="V981">
        <f t="shared" ca="1" si="386"/>
        <v>7.4009999999999998</v>
      </c>
      <c r="W981">
        <f t="shared" ca="1" si="387"/>
        <v>0.41</v>
      </c>
      <c r="X981">
        <f t="shared" ca="1" si="388"/>
        <v>0.97</v>
      </c>
      <c r="Y981">
        <f t="shared" ca="1" si="389"/>
        <v>17.13</v>
      </c>
      <c r="Z981">
        <f t="shared" ca="1" si="390"/>
        <v>1.23</v>
      </c>
      <c r="AA981">
        <f t="shared" ca="1" si="391"/>
        <v>239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f t="shared" ca="1" si="392"/>
        <v>5.81</v>
      </c>
      <c r="AL981">
        <f t="shared" ca="1" si="393"/>
        <v>2.89</v>
      </c>
      <c r="AM981">
        <v>1</v>
      </c>
    </row>
    <row r="982" spans="1:39" x14ac:dyDescent="0.25">
      <c r="A982">
        <v>980</v>
      </c>
      <c r="B982">
        <v>1</v>
      </c>
      <c r="C982">
        <f t="shared" ca="1" si="380"/>
        <v>56</v>
      </c>
      <c r="D982">
        <v>1</v>
      </c>
      <c r="E982">
        <f t="shared" ca="1" si="379"/>
        <v>91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f t="shared" ca="1" si="381"/>
        <v>8.57</v>
      </c>
      <c r="R982">
        <f t="shared" ca="1" si="382"/>
        <v>1.22</v>
      </c>
      <c r="S982">
        <f t="shared" ca="1" si="383"/>
        <v>126</v>
      </c>
      <c r="T982">
        <f t="shared" ca="1" si="384"/>
        <v>13.2</v>
      </c>
      <c r="U982">
        <f t="shared" ca="1" si="385"/>
        <v>44.23</v>
      </c>
      <c r="V982">
        <f t="shared" ca="1" si="386"/>
        <v>7.3090000000000002</v>
      </c>
      <c r="W982">
        <f t="shared" ca="1" si="387"/>
        <v>0.35</v>
      </c>
      <c r="X982">
        <f t="shared" ca="1" si="388"/>
        <v>0.96</v>
      </c>
      <c r="Y982">
        <f t="shared" ca="1" si="389"/>
        <v>16.48</v>
      </c>
      <c r="Z982">
        <f t="shared" ca="1" si="390"/>
        <v>2.14</v>
      </c>
      <c r="AA982">
        <f t="shared" ca="1" si="391"/>
        <v>249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f t="shared" ca="1" si="392"/>
        <v>5.22</v>
      </c>
      <c r="AL982">
        <f t="shared" ca="1" si="393"/>
        <v>2.09</v>
      </c>
      <c r="AM982">
        <v>1</v>
      </c>
    </row>
    <row r="983" spans="1:39" x14ac:dyDescent="0.25">
      <c r="A983">
        <v>981</v>
      </c>
      <c r="B983">
        <v>1</v>
      </c>
      <c r="C983">
        <f t="shared" ca="1" si="380"/>
        <v>52</v>
      </c>
      <c r="D983">
        <v>1</v>
      </c>
      <c r="E983">
        <f t="shared" ca="1" si="379"/>
        <v>91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</v>
      </c>
      <c r="Q983">
        <f t="shared" ca="1" si="381"/>
        <v>8.2899999999999991</v>
      </c>
      <c r="R983">
        <f t="shared" ca="1" si="382"/>
        <v>1.24</v>
      </c>
      <c r="S983">
        <f t="shared" ca="1" si="383"/>
        <v>157</v>
      </c>
      <c r="T983">
        <f t="shared" ca="1" si="384"/>
        <v>13.3</v>
      </c>
      <c r="U983">
        <f t="shared" ca="1" si="385"/>
        <v>40.43</v>
      </c>
      <c r="V983">
        <f t="shared" ca="1" si="386"/>
        <v>7.72</v>
      </c>
      <c r="W983">
        <f t="shared" ca="1" si="387"/>
        <v>0.48</v>
      </c>
      <c r="X983">
        <f t="shared" ca="1" si="388"/>
        <v>0.91</v>
      </c>
      <c r="Y983">
        <f t="shared" ca="1" si="389"/>
        <v>16.91</v>
      </c>
      <c r="Z983">
        <f t="shared" ca="1" si="390"/>
        <v>1.51</v>
      </c>
      <c r="AA983">
        <f t="shared" ca="1" si="391"/>
        <v>246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f t="shared" ca="1" si="392"/>
        <v>5.09</v>
      </c>
      <c r="AL983">
        <f t="shared" ca="1" si="393"/>
        <v>2.71</v>
      </c>
      <c r="AM983">
        <v>1</v>
      </c>
    </row>
    <row r="984" spans="1:39" x14ac:dyDescent="0.25">
      <c r="A984">
        <v>982</v>
      </c>
      <c r="B984">
        <v>1</v>
      </c>
      <c r="C984">
        <f t="shared" ca="1" si="380"/>
        <v>53</v>
      </c>
      <c r="D984">
        <v>1</v>
      </c>
      <c r="E984">
        <f t="shared" ca="1" si="379"/>
        <v>117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</v>
      </c>
      <c r="Q984">
        <f t="shared" ca="1" si="381"/>
        <v>7.91</v>
      </c>
      <c r="R984">
        <f t="shared" ca="1" si="382"/>
        <v>1.43</v>
      </c>
      <c r="S984">
        <f t="shared" ca="1" si="383"/>
        <v>122</v>
      </c>
      <c r="T984">
        <f t="shared" ca="1" si="384"/>
        <v>16.3</v>
      </c>
      <c r="U984">
        <f t="shared" ca="1" si="385"/>
        <v>40.909999999999997</v>
      </c>
      <c r="V984">
        <f t="shared" ca="1" si="386"/>
        <v>7.2460000000000004</v>
      </c>
      <c r="W984">
        <f t="shared" ca="1" si="387"/>
        <v>0.76</v>
      </c>
      <c r="X984">
        <f t="shared" ca="1" si="388"/>
        <v>0.56999999999999995</v>
      </c>
      <c r="Y984">
        <f t="shared" ca="1" si="389"/>
        <v>14.98</v>
      </c>
      <c r="Z984">
        <f t="shared" ca="1" si="390"/>
        <v>1.17</v>
      </c>
      <c r="AA984">
        <f t="shared" ca="1" si="391"/>
        <v>245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f t="shared" ca="1" si="392"/>
        <v>5.74</v>
      </c>
      <c r="AL984">
        <f t="shared" ca="1" si="393"/>
        <v>2.37</v>
      </c>
      <c r="AM984">
        <v>1</v>
      </c>
    </row>
    <row r="985" spans="1:39" x14ac:dyDescent="0.25">
      <c r="A985">
        <v>983</v>
      </c>
      <c r="B985">
        <v>1</v>
      </c>
      <c r="C985">
        <f t="shared" ca="1" si="380"/>
        <v>52</v>
      </c>
      <c r="D985">
        <v>1</v>
      </c>
      <c r="E985">
        <f t="shared" ca="1" si="379"/>
        <v>117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</v>
      </c>
      <c r="Q985">
        <f t="shared" ca="1" si="381"/>
        <v>8.16</v>
      </c>
      <c r="R985">
        <f t="shared" ca="1" si="382"/>
        <v>1.18</v>
      </c>
      <c r="S985">
        <f t="shared" ca="1" si="383"/>
        <v>157</v>
      </c>
      <c r="T985">
        <f t="shared" ca="1" si="384"/>
        <v>12</v>
      </c>
      <c r="U985">
        <f t="shared" ca="1" si="385"/>
        <v>38.74</v>
      </c>
      <c r="V985">
        <f t="shared" ca="1" si="386"/>
        <v>7.15</v>
      </c>
      <c r="W985">
        <f t="shared" ca="1" si="387"/>
        <v>0.14000000000000001</v>
      </c>
      <c r="X985">
        <f t="shared" ca="1" si="388"/>
        <v>0.97</v>
      </c>
      <c r="Y985">
        <f t="shared" ca="1" si="389"/>
        <v>16.46</v>
      </c>
      <c r="Z985">
        <f t="shared" ca="1" si="390"/>
        <v>2.12</v>
      </c>
      <c r="AA985">
        <f t="shared" ca="1" si="391"/>
        <v>283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f t="shared" ca="1" si="392"/>
        <v>5.98</v>
      </c>
      <c r="AL985">
        <f t="shared" ca="1" si="393"/>
        <v>2.89</v>
      </c>
      <c r="AM985">
        <v>1</v>
      </c>
    </row>
    <row r="986" spans="1:39" x14ac:dyDescent="0.25">
      <c r="A986">
        <v>984</v>
      </c>
      <c r="B986">
        <v>1</v>
      </c>
      <c r="C986">
        <f t="shared" ca="1" si="380"/>
        <v>58</v>
      </c>
      <c r="D986">
        <v>1</v>
      </c>
      <c r="E986">
        <f t="shared" ca="1" si="379"/>
        <v>113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</v>
      </c>
      <c r="Q986">
        <f t="shared" ca="1" si="381"/>
        <v>8.7200000000000006</v>
      </c>
      <c r="R986">
        <f t="shared" ca="1" si="382"/>
        <v>1.75</v>
      </c>
      <c r="S986">
        <f t="shared" ca="1" si="383"/>
        <v>181</v>
      </c>
      <c r="T986">
        <f t="shared" ca="1" si="384"/>
        <v>20.100000000000001</v>
      </c>
      <c r="U986">
        <f t="shared" ca="1" si="385"/>
        <v>44.36</v>
      </c>
      <c r="V986">
        <f t="shared" ca="1" si="386"/>
        <v>7.2089999999999996</v>
      </c>
      <c r="W986">
        <f t="shared" ca="1" si="387"/>
        <v>0.43</v>
      </c>
      <c r="X986">
        <f t="shared" ca="1" si="388"/>
        <v>0.97</v>
      </c>
      <c r="Y986">
        <f t="shared" ca="1" si="389"/>
        <v>15.19</v>
      </c>
      <c r="Z986">
        <f t="shared" ca="1" si="390"/>
        <v>2.2599999999999998</v>
      </c>
      <c r="AA986">
        <f t="shared" ca="1" si="391"/>
        <v>229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f t="shared" ca="1" si="392"/>
        <v>5.0999999999999996</v>
      </c>
      <c r="AL986">
        <f t="shared" ca="1" si="393"/>
        <v>2.37</v>
      </c>
      <c r="AM986">
        <v>1</v>
      </c>
    </row>
    <row r="987" spans="1:39" x14ac:dyDescent="0.25">
      <c r="A987">
        <v>985</v>
      </c>
      <c r="B987">
        <v>1</v>
      </c>
      <c r="C987">
        <f t="shared" ca="1" si="380"/>
        <v>50</v>
      </c>
      <c r="D987">
        <v>1</v>
      </c>
      <c r="E987">
        <f t="shared" ca="1" si="379"/>
        <v>118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1</v>
      </c>
      <c r="Q987">
        <f t="shared" ca="1" si="381"/>
        <v>8.32</v>
      </c>
      <c r="R987">
        <f t="shared" ca="1" si="382"/>
        <v>1.6</v>
      </c>
      <c r="S987">
        <f t="shared" ca="1" si="383"/>
        <v>196</v>
      </c>
      <c r="T987">
        <f t="shared" ca="1" si="384"/>
        <v>10.4</v>
      </c>
      <c r="U987">
        <f t="shared" ca="1" si="385"/>
        <v>40.770000000000003</v>
      </c>
      <c r="V987">
        <f t="shared" ca="1" si="386"/>
        <v>7.7370000000000001</v>
      </c>
      <c r="W987">
        <f t="shared" ca="1" si="387"/>
        <v>0.59</v>
      </c>
      <c r="X987">
        <f t="shared" ca="1" si="388"/>
        <v>0.61</v>
      </c>
      <c r="Y987">
        <f t="shared" ca="1" si="389"/>
        <v>13.21</v>
      </c>
      <c r="Z987">
        <f t="shared" ca="1" si="390"/>
        <v>2.13</v>
      </c>
      <c r="AA987">
        <f t="shared" ca="1" si="391"/>
        <v>286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f t="shared" ca="1" si="392"/>
        <v>5.08</v>
      </c>
      <c r="AL987">
        <f t="shared" ca="1" si="393"/>
        <v>2.87</v>
      </c>
      <c r="AM987">
        <v>1</v>
      </c>
    </row>
    <row r="988" spans="1:39" x14ac:dyDescent="0.25">
      <c r="A988">
        <v>986</v>
      </c>
      <c r="B988">
        <v>1</v>
      </c>
      <c r="C988">
        <f t="shared" ca="1" si="380"/>
        <v>58</v>
      </c>
      <c r="D988">
        <v>1</v>
      </c>
      <c r="E988">
        <f t="shared" ca="1" si="379"/>
        <v>104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>
        <f t="shared" ca="1" si="381"/>
        <v>7.57</v>
      </c>
      <c r="R988">
        <f t="shared" ca="1" si="382"/>
        <v>1.86</v>
      </c>
      <c r="S988">
        <f t="shared" ca="1" si="383"/>
        <v>184</v>
      </c>
      <c r="T988">
        <f t="shared" ca="1" si="384"/>
        <v>11.7</v>
      </c>
      <c r="U988">
        <f t="shared" ca="1" si="385"/>
        <v>42.29</v>
      </c>
      <c r="V988">
        <f t="shared" ca="1" si="386"/>
        <v>7.3360000000000003</v>
      </c>
      <c r="W988">
        <f t="shared" ca="1" si="387"/>
        <v>0.68</v>
      </c>
      <c r="X988">
        <f t="shared" ca="1" si="388"/>
        <v>1.1499999999999999</v>
      </c>
      <c r="Y988">
        <f t="shared" ca="1" si="389"/>
        <v>19.829999999999998</v>
      </c>
      <c r="Z988">
        <f t="shared" ca="1" si="390"/>
        <v>1.41</v>
      </c>
      <c r="AA988">
        <f t="shared" ca="1" si="391"/>
        <v>270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f t="shared" ca="1" si="392"/>
        <v>5.65</v>
      </c>
      <c r="AL988">
        <f t="shared" ca="1" si="393"/>
        <v>2.92</v>
      </c>
      <c r="AM988">
        <v>1</v>
      </c>
    </row>
    <row r="989" spans="1:39" x14ac:dyDescent="0.25">
      <c r="A989">
        <v>987</v>
      </c>
      <c r="B989">
        <v>1</v>
      </c>
      <c r="C989">
        <f t="shared" ca="1" si="380"/>
        <v>49</v>
      </c>
      <c r="D989">
        <v>1</v>
      </c>
      <c r="E989">
        <f t="shared" ca="1" si="379"/>
        <v>92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</v>
      </c>
      <c r="Q989">
        <f t="shared" ca="1" si="381"/>
        <v>8.0299999999999994</v>
      </c>
      <c r="R989">
        <f t="shared" ca="1" si="382"/>
        <v>1.57</v>
      </c>
      <c r="S989">
        <f t="shared" ca="1" si="383"/>
        <v>181</v>
      </c>
      <c r="T989">
        <f t="shared" ca="1" si="384"/>
        <v>11</v>
      </c>
      <c r="U989">
        <f t="shared" ca="1" si="385"/>
        <v>44.09</v>
      </c>
      <c r="V989">
        <f t="shared" ca="1" si="386"/>
        <v>7.1630000000000003</v>
      </c>
      <c r="W989">
        <f t="shared" ca="1" si="387"/>
        <v>0.28000000000000003</v>
      </c>
      <c r="X989">
        <f t="shared" ca="1" si="388"/>
        <v>0.62</v>
      </c>
      <c r="Y989">
        <f t="shared" ca="1" si="389"/>
        <v>10.11</v>
      </c>
      <c r="Z989">
        <f t="shared" ca="1" si="390"/>
        <v>1.31</v>
      </c>
      <c r="AA989">
        <f t="shared" ca="1" si="391"/>
        <v>263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f t="shared" ca="1" si="392"/>
        <v>5.66</v>
      </c>
      <c r="AL989">
        <f t="shared" ca="1" si="393"/>
        <v>2.73</v>
      </c>
      <c r="AM989">
        <v>1</v>
      </c>
    </row>
    <row r="990" spans="1:39" x14ac:dyDescent="0.25">
      <c r="A990">
        <v>988</v>
      </c>
      <c r="B990">
        <v>1</v>
      </c>
      <c r="C990">
        <f t="shared" ca="1" si="380"/>
        <v>54</v>
      </c>
      <c r="D990">
        <v>1</v>
      </c>
      <c r="E990">
        <f t="shared" ca="1" si="379"/>
        <v>105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</v>
      </c>
      <c r="Q990">
        <f t="shared" ca="1" si="381"/>
        <v>8.0299999999999994</v>
      </c>
      <c r="R990">
        <f t="shared" ca="1" si="382"/>
        <v>1.08</v>
      </c>
      <c r="S990">
        <f t="shared" ca="1" si="383"/>
        <v>146</v>
      </c>
      <c r="T990">
        <f t="shared" ca="1" si="384"/>
        <v>16.600000000000001</v>
      </c>
      <c r="U990">
        <f t="shared" ca="1" si="385"/>
        <v>39.380000000000003</v>
      </c>
      <c r="V990">
        <f t="shared" ca="1" si="386"/>
        <v>7.0279999999999996</v>
      </c>
      <c r="W990">
        <f t="shared" ca="1" si="387"/>
        <v>0.21</v>
      </c>
      <c r="X990">
        <f t="shared" ca="1" si="388"/>
        <v>0.56000000000000005</v>
      </c>
      <c r="Y990">
        <f t="shared" ca="1" si="389"/>
        <v>11.83</v>
      </c>
      <c r="Z990">
        <f t="shared" ca="1" si="390"/>
        <v>2.0499999999999998</v>
      </c>
      <c r="AA990">
        <f t="shared" ca="1" si="391"/>
        <v>210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f t="shared" ca="1" si="392"/>
        <v>5.84</v>
      </c>
      <c r="AL990">
        <f t="shared" ca="1" si="393"/>
        <v>2.48</v>
      </c>
      <c r="AM990">
        <v>1</v>
      </c>
    </row>
    <row r="991" spans="1:39" x14ac:dyDescent="0.25">
      <c r="A991">
        <v>989</v>
      </c>
      <c r="B991">
        <v>1</v>
      </c>
      <c r="C991">
        <f t="shared" ca="1" si="380"/>
        <v>50</v>
      </c>
      <c r="D991">
        <v>1</v>
      </c>
      <c r="E991">
        <f t="shared" ca="1" si="379"/>
        <v>100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</v>
      </c>
      <c r="Q991">
        <f t="shared" ca="1" si="381"/>
        <v>8.31</v>
      </c>
      <c r="R991">
        <f t="shared" ca="1" si="382"/>
        <v>1.81</v>
      </c>
      <c r="S991">
        <f t="shared" ca="1" si="383"/>
        <v>194</v>
      </c>
      <c r="T991">
        <f t="shared" ca="1" si="384"/>
        <v>17.600000000000001</v>
      </c>
      <c r="U991">
        <f t="shared" ca="1" si="385"/>
        <v>39.659999999999997</v>
      </c>
      <c r="V991">
        <f t="shared" ca="1" si="386"/>
        <v>7.79</v>
      </c>
      <c r="W991">
        <f t="shared" ca="1" si="387"/>
        <v>0.79</v>
      </c>
      <c r="X991">
        <f t="shared" ca="1" si="388"/>
        <v>1.05</v>
      </c>
      <c r="Y991">
        <f t="shared" ca="1" si="389"/>
        <v>14.58</v>
      </c>
      <c r="Z991">
        <f t="shared" ca="1" si="390"/>
        <v>1.79</v>
      </c>
      <c r="AA991">
        <f t="shared" ca="1" si="391"/>
        <v>289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f t="shared" ca="1" si="392"/>
        <v>5.17</v>
      </c>
      <c r="AL991">
        <f t="shared" ca="1" si="393"/>
        <v>3.03</v>
      </c>
      <c r="AM991">
        <v>1</v>
      </c>
    </row>
    <row r="992" spans="1:39" x14ac:dyDescent="0.25">
      <c r="A992">
        <v>990</v>
      </c>
      <c r="B992">
        <v>1</v>
      </c>
      <c r="C992">
        <f t="shared" ca="1" si="380"/>
        <v>53</v>
      </c>
      <c r="D992">
        <v>1</v>
      </c>
      <c r="E992">
        <f t="shared" ca="1" si="379"/>
        <v>116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1</v>
      </c>
      <c r="Q992">
        <f t="shared" ca="1" si="381"/>
        <v>9.02</v>
      </c>
      <c r="R992">
        <f t="shared" ca="1" si="382"/>
        <v>1.1599999999999999</v>
      </c>
      <c r="S992">
        <f t="shared" ca="1" si="383"/>
        <v>185</v>
      </c>
      <c r="T992">
        <f t="shared" ca="1" si="384"/>
        <v>11.5</v>
      </c>
      <c r="U992">
        <f t="shared" ca="1" si="385"/>
        <v>39.32</v>
      </c>
      <c r="V992">
        <f t="shared" ca="1" si="386"/>
        <v>7.0049999999999999</v>
      </c>
      <c r="W992">
        <f t="shared" ca="1" si="387"/>
        <v>0.76</v>
      </c>
      <c r="X992">
        <f t="shared" ca="1" si="388"/>
        <v>0.64</v>
      </c>
      <c r="Y992">
        <f t="shared" ca="1" si="389"/>
        <v>11.03</v>
      </c>
      <c r="Z992">
        <f t="shared" ca="1" si="390"/>
        <v>1.67</v>
      </c>
      <c r="AA992">
        <f t="shared" ca="1" si="391"/>
        <v>210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f t="shared" ca="1" si="392"/>
        <v>6.05</v>
      </c>
      <c r="AL992">
        <f t="shared" ca="1" si="393"/>
        <v>2.86</v>
      </c>
      <c r="AM992">
        <v>1</v>
      </c>
    </row>
    <row r="993" spans="1:39" x14ac:dyDescent="0.25">
      <c r="A993">
        <v>991</v>
      </c>
      <c r="B993">
        <v>1</v>
      </c>
      <c r="C993">
        <f t="shared" ca="1" si="380"/>
        <v>55</v>
      </c>
      <c r="D993">
        <v>1</v>
      </c>
      <c r="E993">
        <f t="shared" ca="1" si="379"/>
        <v>93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f t="shared" ca="1" si="381"/>
        <v>9.0399999999999991</v>
      </c>
      <c r="R993">
        <f t="shared" ca="1" si="382"/>
        <v>1.73</v>
      </c>
      <c r="S993">
        <f t="shared" ca="1" si="383"/>
        <v>130</v>
      </c>
      <c r="T993">
        <f t="shared" ca="1" si="384"/>
        <v>19.100000000000001</v>
      </c>
      <c r="U993">
        <f t="shared" ca="1" si="385"/>
        <v>39.200000000000003</v>
      </c>
      <c r="V993">
        <f t="shared" ca="1" si="386"/>
        <v>7.468</v>
      </c>
      <c r="W993">
        <f t="shared" ca="1" si="387"/>
        <v>0.68</v>
      </c>
      <c r="X993">
        <f t="shared" ca="1" si="388"/>
        <v>0.55000000000000004</v>
      </c>
      <c r="Y993">
        <f t="shared" ca="1" si="389"/>
        <v>17.309999999999999</v>
      </c>
      <c r="Z993">
        <f t="shared" ca="1" si="390"/>
        <v>1.93</v>
      </c>
      <c r="AA993">
        <f t="shared" ca="1" si="391"/>
        <v>215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f t="shared" ca="1" si="392"/>
        <v>5.21</v>
      </c>
      <c r="AL993">
        <f t="shared" ca="1" si="393"/>
        <v>2.9</v>
      </c>
      <c r="AM993">
        <v>1</v>
      </c>
    </row>
    <row r="994" spans="1:39" x14ac:dyDescent="0.25">
      <c r="A994">
        <v>992</v>
      </c>
      <c r="B994">
        <v>1</v>
      </c>
      <c r="C994">
        <f t="shared" ca="1" si="380"/>
        <v>59</v>
      </c>
      <c r="D994">
        <v>1</v>
      </c>
      <c r="E994">
        <f t="shared" ca="1" si="379"/>
        <v>119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>
        <f t="shared" ca="1" si="381"/>
        <v>8.6300000000000008</v>
      </c>
      <c r="R994">
        <f t="shared" ca="1" si="382"/>
        <v>1.79</v>
      </c>
      <c r="S994">
        <f t="shared" ca="1" si="383"/>
        <v>167</v>
      </c>
      <c r="T994">
        <f t="shared" ca="1" si="384"/>
        <v>16.8</v>
      </c>
      <c r="U994">
        <f t="shared" ca="1" si="385"/>
        <v>43.36</v>
      </c>
      <c r="V994">
        <f t="shared" ca="1" si="386"/>
        <v>7.7610000000000001</v>
      </c>
      <c r="W994">
        <f t="shared" ca="1" si="387"/>
        <v>0.2</v>
      </c>
      <c r="X994">
        <f t="shared" ca="1" si="388"/>
        <v>1.0900000000000001</v>
      </c>
      <c r="Y994">
        <f t="shared" ca="1" si="389"/>
        <v>19.989999999999998</v>
      </c>
      <c r="Z994">
        <f t="shared" ca="1" si="390"/>
        <v>1.88</v>
      </c>
      <c r="AA994">
        <f t="shared" ca="1" si="391"/>
        <v>283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f t="shared" ca="1" si="392"/>
        <v>5.8</v>
      </c>
      <c r="AL994">
        <f t="shared" ca="1" si="393"/>
        <v>2.7</v>
      </c>
      <c r="AM994">
        <v>1</v>
      </c>
    </row>
    <row r="995" spans="1:39" x14ac:dyDescent="0.25">
      <c r="A995">
        <v>993</v>
      </c>
      <c r="B995">
        <v>1</v>
      </c>
      <c r="C995">
        <f t="shared" ca="1" si="380"/>
        <v>57</v>
      </c>
      <c r="D995">
        <v>1</v>
      </c>
      <c r="E995">
        <f t="shared" ca="1" si="379"/>
        <v>114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f t="shared" ca="1" si="381"/>
        <v>7.33</v>
      </c>
      <c r="R995">
        <f t="shared" ca="1" si="382"/>
        <v>1</v>
      </c>
      <c r="S995">
        <f t="shared" ca="1" si="383"/>
        <v>191</v>
      </c>
      <c r="T995">
        <f t="shared" ca="1" si="384"/>
        <v>10.3</v>
      </c>
      <c r="U995">
        <f t="shared" ca="1" si="385"/>
        <v>40.19</v>
      </c>
      <c r="V995">
        <f t="shared" ca="1" si="386"/>
        <v>7.8250000000000002</v>
      </c>
      <c r="W995">
        <f t="shared" ca="1" si="387"/>
        <v>0.48</v>
      </c>
      <c r="X995">
        <f t="shared" ca="1" si="388"/>
        <v>0.98</v>
      </c>
      <c r="Y995">
        <f t="shared" ca="1" si="389"/>
        <v>16.100000000000001</v>
      </c>
      <c r="Z995">
        <f t="shared" ca="1" si="390"/>
        <v>1.72</v>
      </c>
      <c r="AA995">
        <f t="shared" ca="1" si="391"/>
        <v>289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f t="shared" ca="1" si="392"/>
        <v>5.69</v>
      </c>
      <c r="AL995">
        <f t="shared" ca="1" si="393"/>
        <v>2.21</v>
      </c>
      <c r="AM995">
        <v>1</v>
      </c>
    </row>
    <row r="996" spans="1:39" x14ac:dyDescent="0.25">
      <c r="A996">
        <v>994</v>
      </c>
      <c r="B996">
        <v>1</v>
      </c>
      <c r="C996">
        <f t="shared" ca="1" si="380"/>
        <v>52</v>
      </c>
      <c r="D996">
        <v>1</v>
      </c>
      <c r="E996">
        <f t="shared" ca="1" si="379"/>
        <v>94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f t="shared" ca="1" si="381"/>
        <v>7.22</v>
      </c>
      <c r="R996">
        <f t="shared" ca="1" si="382"/>
        <v>1.81</v>
      </c>
      <c r="S996">
        <f t="shared" ca="1" si="383"/>
        <v>172</v>
      </c>
      <c r="T996">
        <f t="shared" ca="1" si="384"/>
        <v>12.7</v>
      </c>
      <c r="U996">
        <f t="shared" ca="1" si="385"/>
        <v>42.02</v>
      </c>
      <c r="V996">
        <f t="shared" ca="1" si="386"/>
        <v>7.75</v>
      </c>
      <c r="W996">
        <f t="shared" ca="1" si="387"/>
        <v>0.71</v>
      </c>
      <c r="X996">
        <f t="shared" ca="1" si="388"/>
        <v>0.81</v>
      </c>
      <c r="Y996">
        <f t="shared" ca="1" si="389"/>
        <v>10.97</v>
      </c>
      <c r="Z996">
        <f t="shared" ca="1" si="390"/>
        <v>1.29</v>
      </c>
      <c r="AA996">
        <f t="shared" ca="1" si="391"/>
        <v>272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f t="shared" ca="1" si="392"/>
        <v>5.04</v>
      </c>
      <c r="AL996">
        <f t="shared" ca="1" si="393"/>
        <v>2.11</v>
      </c>
      <c r="AM996">
        <v>1</v>
      </c>
    </row>
    <row r="997" spans="1:39" x14ac:dyDescent="0.25">
      <c r="A997">
        <v>995</v>
      </c>
      <c r="B997">
        <v>1</v>
      </c>
      <c r="C997">
        <f t="shared" ca="1" si="380"/>
        <v>49</v>
      </c>
      <c r="D997">
        <v>1</v>
      </c>
      <c r="E997">
        <f t="shared" ca="1" si="379"/>
        <v>120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</v>
      </c>
      <c r="Q997">
        <f t="shared" ca="1" si="381"/>
        <v>8.17</v>
      </c>
      <c r="R997">
        <f t="shared" ca="1" si="382"/>
        <v>1.27</v>
      </c>
      <c r="S997">
        <f t="shared" ca="1" si="383"/>
        <v>157</v>
      </c>
      <c r="T997">
        <f t="shared" ca="1" si="384"/>
        <v>11.5</v>
      </c>
      <c r="U997">
        <f t="shared" ca="1" si="385"/>
        <v>40.880000000000003</v>
      </c>
      <c r="V997">
        <f t="shared" ca="1" si="386"/>
        <v>7.7279999999999998</v>
      </c>
      <c r="W997">
        <f t="shared" ca="1" si="387"/>
        <v>0.65</v>
      </c>
      <c r="X997">
        <f t="shared" ca="1" si="388"/>
        <v>0.48</v>
      </c>
      <c r="Y997">
        <f t="shared" ca="1" si="389"/>
        <v>17.57</v>
      </c>
      <c r="Z997">
        <f t="shared" ca="1" si="390"/>
        <v>2.16</v>
      </c>
      <c r="AA997">
        <f t="shared" ca="1" si="391"/>
        <v>261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f t="shared" ca="1" si="392"/>
        <v>5.38</v>
      </c>
      <c r="AL997">
        <f t="shared" ca="1" si="393"/>
        <v>2.9</v>
      </c>
      <c r="AM997">
        <v>1</v>
      </c>
    </row>
    <row r="998" spans="1:39" x14ac:dyDescent="0.25">
      <c r="A998">
        <v>996</v>
      </c>
      <c r="B998">
        <v>1</v>
      </c>
      <c r="C998">
        <f t="shared" ca="1" si="380"/>
        <v>52</v>
      </c>
      <c r="D998">
        <v>1</v>
      </c>
      <c r="E998">
        <f t="shared" ca="1" si="379"/>
        <v>112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</v>
      </c>
      <c r="Q998">
        <f t="shared" ca="1" si="381"/>
        <v>8.61</v>
      </c>
      <c r="R998">
        <f t="shared" ca="1" si="382"/>
        <v>1.29</v>
      </c>
      <c r="S998">
        <f t="shared" ca="1" si="383"/>
        <v>165</v>
      </c>
      <c r="T998">
        <f t="shared" ca="1" si="384"/>
        <v>15.9</v>
      </c>
      <c r="U998">
        <f t="shared" ca="1" si="385"/>
        <v>39.270000000000003</v>
      </c>
      <c r="V998">
        <f t="shared" ca="1" si="386"/>
        <v>7.7939999999999996</v>
      </c>
      <c r="W998">
        <f t="shared" ca="1" si="387"/>
        <v>0.45</v>
      </c>
      <c r="X998">
        <f t="shared" ca="1" si="388"/>
        <v>0.84</v>
      </c>
      <c r="Y998">
        <f t="shared" ca="1" si="389"/>
        <v>17.920000000000002</v>
      </c>
      <c r="Z998">
        <f t="shared" ca="1" si="390"/>
        <v>2.23</v>
      </c>
      <c r="AA998">
        <f t="shared" ca="1" si="391"/>
        <v>295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f t="shared" ca="1" si="392"/>
        <v>5.79</v>
      </c>
      <c r="AL998">
        <f t="shared" ca="1" si="393"/>
        <v>2.91</v>
      </c>
      <c r="AM998">
        <v>1</v>
      </c>
    </row>
    <row r="999" spans="1:39" x14ac:dyDescent="0.25">
      <c r="A999">
        <v>997</v>
      </c>
      <c r="B999">
        <v>1</v>
      </c>
      <c r="C999">
        <f t="shared" ca="1" si="380"/>
        <v>51</v>
      </c>
      <c r="D999">
        <v>1</v>
      </c>
      <c r="E999">
        <f t="shared" ca="1" si="379"/>
        <v>95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</v>
      </c>
      <c r="Q999">
        <f t="shared" ca="1" si="381"/>
        <v>7.25</v>
      </c>
      <c r="R999">
        <f t="shared" ca="1" si="382"/>
        <v>1.1399999999999999</v>
      </c>
      <c r="S999">
        <f t="shared" ca="1" si="383"/>
        <v>157</v>
      </c>
      <c r="T999">
        <f t="shared" ca="1" si="384"/>
        <v>18.2</v>
      </c>
      <c r="U999">
        <f t="shared" ca="1" si="385"/>
        <v>43.41</v>
      </c>
      <c r="V999">
        <f t="shared" ca="1" si="386"/>
        <v>7.5330000000000004</v>
      </c>
      <c r="W999">
        <f t="shared" ca="1" si="387"/>
        <v>0.1</v>
      </c>
      <c r="X999">
        <f t="shared" ca="1" si="388"/>
        <v>0.73</v>
      </c>
      <c r="Y999">
        <f t="shared" ca="1" si="389"/>
        <v>15.69</v>
      </c>
      <c r="Z999">
        <f t="shared" ca="1" si="390"/>
        <v>2.16</v>
      </c>
      <c r="AA999">
        <f t="shared" ca="1" si="391"/>
        <v>202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f t="shared" ca="1" si="392"/>
        <v>5.3</v>
      </c>
      <c r="AL999">
        <f t="shared" ca="1" si="393"/>
        <v>2.82</v>
      </c>
      <c r="AM999">
        <v>1</v>
      </c>
    </row>
    <row r="1000" spans="1:39" x14ac:dyDescent="0.25">
      <c r="A1000">
        <v>998</v>
      </c>
      <c r="B1000">
        <v>1</v>
      </c>
      <c r="C1000">
        <f t="shared" ca="1" si="380"/>
        <v>55</v>
      </c>
      <c r="D1000">
        <v>1</v>
      </c>
      <c r="E1000">
        <f t="shared" ca="1" si="379"/>
        <v>118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  <c r="Q1000">
        <f ca="1">RANDBETWEEN(700,905)/100</f>
        <v>8.24</v>
      </c>
      <c r="R1000">
        <f t="shared" ca="1" si="382"/>
        <v>1.79</v>
      </c>
      <c r="S1000">
        <f t="shared" ca="1" si="383"/>
        <v>158</v>
      </c>
      <c r="T1000">
        <f t="shared" ca="1" si="384"/>
        <v>14.5</v>
      </c>
      <c r="U1000">
        <f t="shared" ca="1" si="385"/>
        <v>41.78</v>
      </c>
      <c r="V1000">
        <f t="shared" ca="1" si="386"/>
        <v>7.3879999999999999</v>
      </c>
      <c r="W1000">
        <f t="shared" ca="1" si="387"/>
        <v>0.52</v>
      </c>
      <c r="X1000">
        <f t="shared" ca="1" si="388"/>
        <v>1</v>
      </c>
      <c r="Y1000">
        <f t="shared" ca="1" si="389"/>
        <v>11.52</v>
      </c>
      <c r="Z1000">
        <f t="shared" ca="1" si="390"/>
        <v>1</v>
      </c>
      <c r="AA1000">
        <f t="shared" ca="1" si="391"/>
        <v>299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f t="shared" ca="1" si="392"/>
        <v>5.25</v>
      </c>
      <c r="AL1000">
        <f t="shared" ca="1" si="393"/>
        <v>2.54</v>
      </c>
      <c r="AM1000">
        <v>1</v>
      </c>
    </row>
    <row r="1001" spans="1:39" x14ac:dyDescent="0.25">
      <c r="A1001" s="1">
        <v>999</v>
      </c>
      <c r="B1001">
        <v>1</v>
      </c>
      <c r="C1001">
        <f t="shared" ref="C1001:C1066" ca="1" si="394">RANDBETWEEN(55,70)</f>
        <v>66</v>
      </c>
      <c r="D1001">
        <v>1</v>
      </c>
      <c r="E1001">
        <f t="shared" ref="E1001:E1066" ca="1" si="395">RANDBETWEEN(40, 70)</f>
        <v>47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f t="shared" ref="Q1001:Q1066" ca="1" si="396">RANDBETWEEN(50000,60000)/10000</f>
        <v>5.2133000000000003</v>
      </c>
      <c r="R1001">
        <f t="shared" ref="R1001:R1066" ca="1" si="397">RANDBETWEEN(10000,20000)/10000</f>
        <v>1.4097</v>
      </c>
      <c r="S1001">
        <f t="shared" ref="S1001:S1066" ca="1" si="398">RANDBETWEEN(22000,28500)/100</f>
        <v>255.64</v>
      </c>
      <c r="T1001">
        <f t="shared" ref="T1001:T1066" ca="1" si="399">RANDBETWEEN(12000,13500)/1000</f>
        <v>13.026999999999999</v>
      </c>
      <c r="U1001">
        <f t="shared" ref="U1001:U1066" ca="1" si="400">RANDBETWEEN(3900,4350)/100</f>
        <v>41.05</v>
      </c>
      <c r="V1001">
        <f t="shared" ref="V1001:V1066" ca="1" si="401">RANDBETWEEN(6000,7000)/1000</f>
        <v>6.8330000000000002</v>
      </c>
      <c r="W1001">
        <f t="shared" ref="W1001:W1066" ca="1" si="402">RANDBETWEEN(900,2000)/10000</f>
        <v>0.14149999999999999</v>
      </c>
      <c r="X1001">
        <f t="shared" ref="X1001:X1066" ca="1" si="403">RANDBETWEEN(4500,6000)/10000</f>
        <v>0.59630000000000005</v>
      </c>
      <c r="Y1001">
        <f t="shared" ref="Y1001:Y1066" ca="1" si="404">RANDBETWEEN(550,650)/100</f>
        <v>6.05</v>
      </c>
      <c r="Z1001">
        <f t="shared" ref="Z1001:Z1066" ca="1" si="405">RANDBETWEEN(100,150)/100</f>
        <v>1.2</v>
      </c>
      <c r="AA1001">
        <f t="shared" ca="1" si="391"/>
        <v>275</v>
      </c>
      <c r="AB1001">
        <v>1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f t="shared" ref="AK1001:AK1066" ca="1" si="406">RANDBETWEEN(30000,33000)/10000</f>
        <v>3.0962000000000001</v>
      </c>
      <c r="AL1001">
        <f t="shared" ref="AL1001:AL1066" ca="1" si="407">RANDBETWEEN(250,325)/100</f>
        <v>3.02</v>
      </c>
      <c r="AM1001">
        <v>1</v>
      </c>
    </row>
    <row r="1002" spans="1:39" x14ac:dyDescent="0.25">
      <c r="A1002">
        <v>1000</v>
      </c>
      <c r="B1002">
        <v>1</v>
      </c>
      <c r="C1002">
        <f t="shared" ca="1" si="394"/>
        <v>65</v>
      </c>
      <c r="D1002">
        <v>1</v>
      </c>
      <c r="E1002">
        <f t="shared" ca="1" si="395"/>
        <v>44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f t="shared" ca="1" si="396"/>
        <v>5.9393000000000002</v>
      </c>
      <c r="R1002">
        <f t="shared" ca="1" si="397"/>
        <v>1.1147</v>
      </c>
      <c r="S1002">
        <f t="shared" ca="1" si="398"/>
        <v>280.19</v>
      </c>
      <c r="T1002">
        <f t="shared" ca="1" si="399"/>
        <v>12.257</v>
      </c>
      <c r="U1002">
        <f t="shared" ca="1" si="400"/>
        <v>41.93</v>
      </c>
      <c r="V1002">
        <f t="shared" ca="1" si="401"/>
        <v>6.891</v>
      </c>
      <c r="W1002">
        <f t="shared" ca="1" si="402"/>
        <v>0.13420000000000001</v>
      </c>
      <c r="X1002">
        <f t="shared" ca="1" si="403"/>
        <v>0.4572</v>
      </c>
      <c r="Y1002">
        <f t="shared" ca="1" si="404"/>
        <v>5.97</v>
      </c>
      <c r="Z1002">
        <f t="shared" ca="1" si="405"/>
        <v>1.5</v>
      </c>
      <c r="AA1002">
        <f t="shared" ca="1" si="391"/>
        <v>233</v>
      </c>
      <c r="AB1002">
        <v>1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f t="shared" ca="1" si="406"/>
        <v>3.2974000000000001</v>
      </c>
      <c r="AL1002">
        <f t="shared" ca="1" si="407"/>
        <v>3.02</v>
      </c>
      <c r="AM1002">
        <v>1</v>
      </c>
    </row>
    <row r="1003" spans="1:39" x14ac:dyDescent="0.25">
      <c r="A1003">
        <v>1001</v>
      </c>
      <c r="B1003">
        <v>1</v>
      </c>
      <c r="C1003">
        <f t="shared" ca="1" si="394"/>
        <v>64</v>
      </c>
      <c r="D1003">
        <v>1</v>
      </c>
      <c r="E1003">
        <f t="shared" ca="1" si="395"/>
        <v>47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f t="shared" ca="1" si="396"/>
        <v>5.2542</v>
      </c>
      <c r="R1003">
        <f t="shared" ca="1" si="397"/>
        <v>1.6515</v>
      </c>
      <c r="S1003">
        <f t="shared" ca="1" si="398"/>
        <v>280.63</v>
      </c>
      <c r="T1003">
        <f t="shared" ca="1" si="399"/>
        <v>12.398</v>
      </c>
      <c r="U1003">
        <f t="shared" ca="1" si="400"/>
        <v>40.71</v>
      </c>
      <c r="V1003">
        <f t="shared" ca="1" si="401"/>
        <v>6.4459999999999997</v>
      </c>
      <c r="W1003">
        <f t="shared" ca="1" si="402"/>
        <v>0.19289999999999999</v>
      </c>
      <c r="X1003">
        <f t="shared" ca="1" si="403"/>
        <v>0.59119999999999995</v>
      </c>
      <c r="Y1003">
        <f t="shared" ca="1" si="404"/>
        <v>6.35</v>
      </c>
      <c r="Z1003">
        <f t="shared" ca="1" si="405"/>
        <v>1.27</v>
      </c>
      <c r="AA1003">
        <f t="shared" ca="1" si="391"/>
        <v>267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f t="shared" ca="1" si="406"/>
        <v>3.1099000000000001</v>
      </c>
      <c r="AL1003">
        <f t="shared" ca="1" si="407"/>
        <v>2.54</v>
      </c>
      <c r="AM1003">
        <v>1</v>
      </c>
    </row>
    <row r="1004" spans="1:39" x14ac:dyDescent="0.25">
      <c r="A1004">
        <v>1002</v>
      </c>
      <c r="B1004">
        <v>1</v>
      </c>
      <c r="C1004">
        <f t="shared" ca="1" si="394"/>
        <v>67</v>
      </c>
      <c r="D1004">
        <v>1</v>
      </c>
      <c r="E1004">
        <f t="shared" ca="1" si="395"/>
        <v>66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f t="shared" ca="1" si="396"/>
        <v>5.5781999999999998</v>
      </c>
      <c r="R1004">
        <f t="shared" ca="1" si="397"/>
        <v>1.5605</v>
      </c>
      <c r="S1004">
        <f t="shared" ca="1" si="398"/>
        <v>224.64</v>
      </c>
      <c r="T1004">
        <f t="shared" ca="1" si="399"/>
        <v>13.211</v>
      </c>
      <c r="U1004">
        <f t="shared" ca="1" si="400"/>
        <v>40.43</v>
      </c>
      <c r="V1004">
        <f t="shared" ca="1" si="401"/>
        <v>6.758</v>
      </c>
      <c r="W1004">
        <f t="shared" ca="1" si="402"/>
        <v>0.1007</v>
      </c>
      <c r="X1004">
        <f t="shared" ca="1" si="403"/>
        <v>0.5605</v>
      </c>
      <c r="Y1004">
        <f t="shared" ca="1" si="404"/>
        <v>5.9</v>
      </c>
      <c r="Z1004">
        <f t="shared" ca="1" si="405"/>
        <v>1.1100000000000001</v>
      </c>
      <c r="AA1004">
        <f t="shared" ca="1" si="391"/>
        <v>287</v>
      </c>
      <c r="AB1004">
        <v>1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f t="shared" ca="1" si="406"/>
        <v>3.0518000000000001</v>
      </c>
      <c r="AL1004">
        <f t="shared" ca="1" si="407"/>
        <v>3.04</v>
      </c>
      <c r="AM1004">
        <v>1</v>
      </c>
    </row>
    <row r="1005" spans="1:39" x14ac:dyDescent="0.25">
      <c r="A1005">
        <v>1003</v>
      </c>
      <c r="B1005">
        <v>1</v>
      </c>
      <c r="C1005">
        <f t="shared" ca="1" si="394"/>
        <v>60</v>
      </c>
      <c r="D1005">
        <v>1</v>
      </c>
      <c r="E1005">
        <f t="shared" ca="1" si="395"/>
        <v>63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f t="shared" ca="1" si="396"/>
        <v>5.0262000000000002</v>
      </c>
      <c r="R1005">
        <f t="shared" ca="1" si="397"/>
        <v>1.5522</v>
      </c>
      <c r="S1005">
        <f t="shared" ca="1" si="398"/>
        <v>229.14</v>
      </c>
      <c r="T1005">
        <f t="shared" ca="1" si="399"/>
        <v>12.4</v>
      </c>
      <c r="U1005">
        <f t="shared" ca="1" si="400"/>
        <v>42.76</v>
      </c>
      <c r="V1005">
        <f t="shared" ca="1" si="401"/>
        <v>6.5730000000000004</v>
      </c>
      <c r="W1005">
        <f t="shared" ca="1" si="402"/>
        <v>0.1132</v>
      </c>
      <c r="X1005">
        <f t="shared" ca="1" si="403"/>
        <v>0.53720000000000001</v>
      </c>
      <c r="Y1005">
        <f t="shared" ca="1" si="404"/>
        <v>6.49</v>
      </c>
      <c r="Z1005">
        <f t="shared" ca="1" si="405"/>
        <v>1.31</v>
      </c>
      <c r="AA1005">
        <f t="shared" ca="1" si="391"/>
        <v>218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f t="shared" ca="1" si="406"/>
        <v>3.0095000000000001</v>
      </c>
      <c r="AL1005">
        <f t="shared" ca="1" si="407"/>
        <v>3.02</v>
      </c>
      <c r="AM1005">
        <v>1</v>
      </c>
    </row>
    <row r="1006" spans="1:39" x14ac:dyDescent="0.25">
      <c r="A1006">
        <v>1004</v>
      </c>
      <c r="B1006">
        <v>1</v>
      </c>
      <c r="C1006">
        <f t="shared" ca="1" si="394"/>
        <v>65</v>
      </c>
      <c r="D1006">
        <v>1</v>
      </c>
      <c r="E1006">
        <f t="shared" ca="1" si="395"/>
        <v>45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f t="shared" ca="1" si="396"/>
        <v>5.8259999999999996</v>
      </c>
      <c r="R1006">
        <f t="shared" ca="1" si="397"/>
        <v>1.5911999999999999</v>
      </c>
      <c r="S1006">
        <f t="shared" ca="1" si="398"/>
        <v>230.88</v>
      </c>
      <c r="T1006">
        <f t="shared" ca="1" si="399"/>
        <v>12.271000000000001</v>
      </c>
      <c r="U1006">
        <f t="shared" ca="1" si="400"/>
        <v>39.6</v>
      </c>
      <c r="V1006">
        <f t="shared" ca="1" si="401"/>
        <v>6.923</v>
      </c>
      <c r="W1006">
        <f t="shared" ca="1" si="402"/>
        <v>0.14430000000000001</v>
      </c>
      <c r="X1006">
        <f t="shared" ca="1" si="403"/>
        <v>0.48559999999999998</v>
      </c>
      <c r="Y1006">
        <f t="shared" ca="1" si="404"/>
        <v>6.38</v>
      </c>
      <c r="Z1006">
        <f t="shared" ca="1" si="405"/>
        <v>1.06</v>
      </c>
      <c r="AA1006">
        <f t="shared" ca="1" si="391"/>
        <v>233</v>
      </c>
      <c r="AB1006">
        <v>1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f t="shared" ca="1" si="406"/>
        <v>3.2641</v>
      </c>
      <c r="AL1006">
        <f t="shared" ca="1" si="407"/>
        <v>2.77</v>
      </c>
      <c r="AM1006">
        <v>1</v>
      </c>
    </row>
    <row r="1007" spans="1:39" x14ac:dyDescent="0.25">
      <c r="A1007">
        <v>1005</v>
      </c>
      <c r="B1007">
        <v>1</v>
      </c>
      <c r="C1007">
        <f t="shared" ca="1" si="394"/>
        <v>68</v>
      </c>
      <c r="D1007">
        <v>1</v>
      </c>
      <c r="E1007">
        <f t="shared" ca="1" si="395"/>
        <v>51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f t="shared" ca="1" si="396"/>
        <v>5.5469999999999997</v>
      </c>
      <c r="R1007">
        <f t="shared" ca="1" si="397"/>
        <v>1.0684</v>
      </c>
      <c r="S1007">
        <f t="shared" ca="1" si="398"/>
        <v>246.17</v>
      </c>
      <c r="T1007">
        <f t="shared" ca="1" si="399"/>
        <v>13.364000000000001</v>
      </c>
      <c r="U1007">
        <f t="shared" ca="1" si="400"/>
        <v>43.17</v>
      </c>
      <c r="V1007">
        <f t="shared" ca="1" si="401"/>
        <v>6.742</v>
      </c>
      <c r="W1007">
        <f t="shared" ca="1" si="402"/>
        <v>0.16250000000000001</v>
      </c>
      <c r="X1007">
        <f t="shared" ca="1" si="403"/>
        <v>0.51419999999999999</v>
      </c>
      <c r="Y1007">
        <f t="shared" ca="1" si="404"/>
        <v>6.13</v>
      </c>
      <c r="Z1007">
        <f t="shared" ca="1" si="405"/>
        <v>1.02</v>
      </c>
      <c r="AA1007">
        <f t="shared" ca="1" si="391"/>
        <v>216</v>
      </c>
      <c r="AB1007">
        <v>1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f t="shared" ca="1" si="406"/>
        <v>3.2719</v>
      </c>
      <c r="AL1007">
        <f t="shared" ca="1" si="407"/>
        <v>2.56</v>
      </c>
      <c r="AM1007">
        <v>1</v>
      </c>
    </row>
    <row r="1008" spans="1:39" x14ac:dyDescent="0.25">
      <c r="A1008">
        <v>1006</v>
      </c>
      <c r="B1008">
        <v>1</v>
      </c>
      <c r="C1008">
        <f t="shared" ca="1" si="394"/>
        <v>67</v>
      </c>
      <c r="D1008">
        <v>1</v>
      </c>
      <c r="E1008">
        <f t="shared" ca="1" si="395"/>
        <v>40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f t="shared" ca="1" si="396"/>
        <v>5.6083999999999996</v>
      </c>
      <c r="R1008">
        <f t="shared" ca="1" si="397"/>
        <v>1.0934999999999999</v>
      </c>
      <c r="S1008">
        <f t="shared" ca="1" si="398"/>
        <v>246.9</v>
      </c>
      <c r="T1008">
        <f t="shared" ca="1" si="399"/>
        <v>12.532999999999999</v>
      </c>
      <c r="U1008">
        <f t="shared" ca="1" si="400"/>
        <v>42.58</v>
      </c>
      <c r="V1008">
        <f t="shared" ca="1" si="401"/>
        <v>6.5990000000000002</v>
      </c>
      <c r="W1008">
        <f t="shared" ca="1" si="402"/>
        <v>0.14499999999999999</v>
      </c>
      <c r="X1008">
        <f t="shared" ca="1" si="403"/>
        <v>0.50719999999999998</v>
      </c>
      <c r="Y1008">
        <f t="shared" ca="1" si="404"/>
        <v>6.21</v>
      </c>
      <c r="Z1008">
        <f t="shared" ca="1" si="405"/>
        <v>1.02</v>
      </c>
      <c r="AA1008">
        <f t="shared" ca="1" si="391"/>
        <v>240</v>
      </c>
      <c r="AB1008">
        <v>1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f t="shared" ca="1" si="406"/>
        <v>3.0920000000000001</v>
      </c>
      <c r="AL1008">
        <f t="shared" ca="1" si="407"/>
        <v>2.8</v>
      </c>
      <c r="AM1008">
        <v>1</v>
      </c>
    </row>
    <row r="1009" spans="1:39" x14ac:dyDescent="0.25">
      <c r="A1009">
        <v>1007</v>
      </c>
      <c r="B1009">
        <v>1</v>
      </c>
      <c r="C1009">
        <f t="shared" ca="1" si="394"/>
        <v>55</v>
      </c>
      <c r="D1009">
        <v>1</v>
      </c>
      <c r="E1009">
        <f t="shared" ca="1" si="395"/>
        <v>40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f t="shared" ca="1" si="396"/>
        <v>5.8632999999999997</v>
      </c>
      <c r="R1009">
        <f t="shared" ca="1" si="397"/>
        <v>1.2887</v>
      </c>
      <c r="S1009">
        <f t="shared" ca="1" si="398"/>
        <v>244.67</v>
      </c>
      <c r="T1009">
        <f t="shared" ca="1" si="399"/>
        <v>12.523</v>
      </c>
      <c r="U1009">
        <f t="shared" ca="1" si="400"/>
        <v>40.11</v>
      </c>
      <c r="V1009">
        <f t="shared" ca="1" si="401"/>
        <v>6.7510000000000003</v>
      </c>
      <c r="W1009">
        <f t="shared" ca="1" si="402"/>
        <v>9.98E-2</v>
      </c>
      <c r="X1009">
        <f t="shared" ca="1" si="403"/>
        <v>0.56130000000000002</v>
      </c>
      <c r="Y1009">
        <f t="shared" ca="1" si="404"/>
        <v>5.58</v>
      </c>
      <c r="Z1009">
        <f t="shared" ca="1" si="405"/>
        <v>1.05</v>
      </c>
      <c r="AA1009">
        <f t="shared" ca="1" si="391"/>
        <v>258</v>
      </c>
      <c r="AB1009">
        <v>1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f t="shared" ca="1" si="406"/>
        <v>3.0091000000000001</v>
      </c>
      <c r="AL1009">
        <f t="shared" ca="1" si="407"/>
        <v>2.82</v>
      </c>
      <c r="AM1009">
        <v>1</v>
      </c>
    </row>
    <row r="1010" spans="1:39" x14ac:dyDescent="0.25">
      <c r="A1010">
        <v>1008</v>
      </c>
      <c r="B1010">
        <v>1</v>
      </c>
      <c r="C1010">
        <f t="shared" ca="1" si="394"/>
        <v>69</v>
      </c>
      <c r="D1010">
        <v>1</v>
      </c>
      <c r="E1010">
        <f t="shared" ca="1" si="395"/>
        <v>64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f t="shared" ca="1" si="396"/>
        <v>5.5768000000000004</v>
      </c>
      <c r="R1010">
        <f t="shared" ca="1" si="397"/>
        <v>1.0552999999999999</v>
      </c>
      <c r="S1010">
        <f t="shared" ca="1" si="398"/>
        <v>225.04</v>
      </c>
      <c r="T1010">
        <f t="shared" ca="1" si="399"/>
        <v>13.266999999999999</v>
      </c>
      <c r="U1010">
        <f t="shared" ca="1" si="400"/>
        <v>42.26</v>
      </c>
      <c r="V1010">
        <f t="shared" ca="1" si="401"/>
        <v>6.5179999999999998</v>
      </c>
      <c r="W1010">
        <f t="shared" ca="1" si="402"/>
        <v>9.9599999999999994E-2</v>
      </c>
      <c r="X1010">
        <f t="shared" ca="1" si="403"/>
        <v>0.48359999999999997</v>
      </c>
      <c r="Y1010">
        <f t="shared" ca="1" si="404"/>
        <v>6.16</v>
      </c>
      <c r="Z1010">
        <f t="shared" ca="1" si="405"/>
        <v>1.29</v>
      </c>
      <c r="AA1010">
        <f t="shared" ca="1" si="391"/>
        <v>246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f t="shared" ca="1" si="406"/>
        <v>3.0089999999999999</v>
      </c>
      <c r="AL1010">
        <f t="shared" ca="1" si="407"/>
        <v>2.59</v>
      </c>
      <c r="AM1010">
        <v>1</v>
      </c>
    </row>
    <row r="1011" spans="1:39" x14ac:dyDescent="0.25">
      <c r="A1011">
        <v>1009</v>
      </c>
      <c r="B1011">
        <v>1</v>
      </c>
      <c r="C1011">
        <f t="shared" ca="1" si="394"/>
        <v>60</v>
      </c>
      <c r="D1011">
        <v>1</v>
      </c>
      <c r="E1011">
        <f t="shared" ca="1" si="395"/>
        <v>63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f t="shared" ca="1" si="396"/>
        <v>5.9992999999999999</v>
      </c>
      <c r="R1011">
        <f t="shared" ca="1" si="397"/>
        <v>1.7121999999999999</v>
      </c>
      <c r="S1011">
        <f t="shared" ca="1" si="398"/>
        <v>241.97</v>
      </c>
      <c r="T1011">
        <f t="shared" ca="1" si="399"/>
        <v>12.912000000000001</v>
      </c>
      <c r="U1011">
        <f t="shared" ca="1" si="400"/>
        <v>43.2</v>
      </c>
      <c r="V1011">
        <f t="shared" ca="1" si="401"/>
        <v>6.1879999999999997</v>
      </c>
      <c r="W1011">
        <f t="shared" ca="1" si="402"/>
        <v>0.12709999999999999</v>
      </c>
      <c r="X1011">
        <f t="shared" ca="1" si="403"/>
        <v>0.4829</v>
      </c>
      <c r="Y1011">
        <f t="shared" ca="1" si="404"/>
        <v>6.39</v>
      </c>
      <c r="Z1011">
        <f t="shared" ca="1" si="405"/>
        <v>1.02</v>
      </c>
      <c r="AA1011">
        <f t="shared" ca="1" si="391"/>
        <v>279</v>
      </c>
      <c r="AB1011">
        <v>1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f t="shared" ca="1" si="406"/>
        <v>3.1593</v>
      </c>
      <c r="AL1011">
        <f t="shared" ca="1" si="407"/>
        <v>2.8</v>
      </c>
      <c r="AM1011">
        <v>1</v>
      </c>
    </row>
    <row r="1012" spans="1:39" x14ac:dyDescent="0.25">
      <c r="A1012">
        <v>1010</v>
      </c>
      <c r="B1012">
        <v>1</v>
      </c>
      <c r="C1012">
        <f t="shared" ca="1" si="394"/>
        <v>63</v>
      </c>
      <c r="D1012">
        <v>1</v>
      </c>
      <c r="E1012">
        <f t="shared" ca="1" si="395"/>
        <v>58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f t="shared" ca="1" si="396"/>
        <v>5.8303000000000003</v>
      </c>
      <c r="R1012">
        <f t="shared" ca="1" si="397"/>
        <v>1.3742000000000001</v>
      </c>
      <c r="S1012">
        <f t="shared" ca="1" si="398"/>
        <v>258.54000000000002</v>
      </c>
      <c r="T1012">
        <f t="shared" ca="1" si="399"/>
        <v>12.682</v>
      </c>
      <c r="U1012">
        <f t="shared" ca="1" si="400"/>
        <v>42.22</v>
      </c>
      <c r="V1012">
        <f t="shared" ca="1" si="401"/>
        <v>6.2030000000000003</v>
      </c>
      <c r="W1012">
        <f t="shared" ca="1" si="402"/>
        <v>0.1346</v>
      </c>
      <c r="X1012">
        <f t="shared" ca="1" si="403"/>
        <v>0.51590000000000003</v>
      </c>
      <c r="Y1012">
        <f t="shared" ca="1" si="404"/>
        <v>6.3</v>
      </c>
      <c r="Z1012">
        <f t="shared" ca="1" si="405"/>
        <v>1.1200000000000001</v>
      </c>
      <c r="AA1012">
        <f t="shared" ca="1" si="391"/>
        <v>294</v>
      </c>
      <c r="AB1012">
        <v>1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f t="shared" ca="1" si="406"/>
        <v>3.0586000000000002</v>
      </c>
      <c r="AL1012">
        <f t="shared" ca="1" si="407"/>
        <v>2.76</v>
      </c>
      <c r="AM1012">
        <v>1</v>
      </c>
    </row>
    <row r="1013" spans="1:39" x14ac:dyDescent="0.25">
      <c r="A1013">
        <v>1011</v>
      </c>
      <c r="B1013">
        <v>1</v>
      </c>
      <c r="C1013">
        <f t="shared" ca="1" si="394"/>
        <v>63</v>
      </c>
      <c r="D1013">
        <v>1</v>
      </c>
      <c r="E1013">
        <f t="shared" ca="1" si="395"/>
        <v>41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f t="shared" ca="1" si="396"/>
        <v>5.7365000000000004</v>
      </c>
      <c r="R1013">
        <f t="shared" ca="1" si="397"/>
        <v>1.573</v>
      </c>
      <c r="S1013">
        <f t="shared" ca="1" si="398"/>
        <v>275.5</v>
      </c>
      <c r="T1013">
        <f t="shared" ca="1" si="399"/>
        <v>12.04</v>
      </c>
      <c r="U1013">
        <f t="shared" ca="1" si="400"/>
        <v>42.23</v>
      </c>
      <c r="V1013">
        <f t="shared" ca="1" si="401"/>
        <v>6.3250000000000002</v>
      </c>
      <c r="W1013">
        <f t="shared" ca="1" si="402"/>
        <v>0.1071</v>
      </c>
      <c r="X1013">
        <f t="shared" ca="1" si="403"/>
        <v>0.58160000000000001</v>
      </c>
      <c r="Y1013">
        <f t="shared" ca="1" si="404"/>
        <v>5.92</v>
      </c>
      <c r="Z1013">
        <f t="shared" ca="1" si="405"/>
        <v>1.07</v>
      </c>
      <c r="AA1013">
        <f t="shared" ca="1" si="391"/>
        <v>244</v>
      </c>
      <c r="AB1013">
        <v>1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f t="shared" ca="1" si="406"/>
        <v>3.1389999999999998</v>
      </c>
      <c r="AL1013">
        <f t="shared" ca="1" si="407"/>
        <v>3.11</v>
      </c>
      <c r="AM1013">
        <v>1</v>
      </c>
    </row>
    <row r="1014" spans="1:39" x14ac:dyDescent="0.25">
      <c r="A1014">
        <v>1012</v>
      </c>
      <c r="B1014">
        <v>1</v>
      </c>
      <c r="C1014">
        <f t="shared" ca="1" si="394"/>
        <v>67</v>
      </c>
      <c r="D1014">
        <v>1</v>
      </c>
      <c r="E1014">
        <f t="shared" ca="1" si="395"/>
        <v>61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f t="shared" ca="1" si="396"/>
        <v>5.1142000000000003</v>
      </c>
      <c r="R1014">
        <f t="shared" ca="1" si="397"/>
        <v>1.2948999999999999</v>
      </c>
      <c r="S1014">
        <f t="shared" ca="1" si="398"/>
        <v>257.97000000000003</v>
      </c>
      <c r="T1014">
        <f t="shared" ca="1" si="399"/>
        <v>13.430999999999999</v>
      </c>
      <c r="U1014">
        <f t="shared" ca="1" si="400"/>
        <v>40.229999999999997</v>
      </c>
      <c r="V1014">
        <f t="shared" ca="1" si="401"/>
        <v>6.4189999999999996</v>
      </c>
      <c r="W1014">
        <f t="shared" ca="1" si="402"/>
        <v>0.1951</v>
      </c>
      <c r="X1014">
        <f t="shared" ca="1" si="403"/>
        <v>0.53120000000000001</v>
      </c>
      <c r="Y1014">
        <f t="shared" ca="1" si="404"/>
        <v>5.57</v>
      </c>
      <c r="Z1014">
        <f t="shared" ca="1" si="405"/>
        <v>1.1399999999999999</v>
      </c>
      <c r="AA1014">
        <f t="shared" ca="1" si="391"/>
        <v>222</v>
      </c>
      <c r="AB1014">
        <v>1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f t="shared" ca="1" si="406"/>
        <v>3.2862</v>
      </c>
      <c r="AL1014">
        <f t="shared" ca="1" si="407"/>
        <v>2.84</v>
      </c>
      <c r="AM1014">
        <v>1</v>
      </c>
    </row>
    <row r="1015" spans="1:39" x14ac:dyDescent="0.25">
      <c r="A1015">
        <v>1013</v>
      </c>
      <c r="B1015">
        <v>1</v>
      </c>
      <c r="C1015">
        <f t="shared" ca="1" si="394"/>
        <v>61</v>
      </c>
      <c r="D1015">
        <v>1</v>
      </c>
      <c r="E1015">
        <f t="shared" ca="1" si="395"/>
        <v>45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f t="shared" ca="1" si="396"/>
        <v>5.3674999999999997</v>
      </c>
      <c r="R1015">
        <f t="shared" ca="1" si="397"/>
        <v>1.3596999999999999</v>
      </c>
      <c r="S1015">
        <f t="shared" ca="1" si="398"/>
        <v>246.1</v>
      </c>
      <c r="T1015">
        <f t="shared" ca="1" si="399"/>
        <v>12.773999999999999</v>
      </c>
      <c r="U1015">
        <f t="shared" ca="1" si="400"/>
        <v>40.36</v>
      </c>
      <c r="V1015">
        <f t="shared" ca="1" si="401"/>
        <v>6.718</v>
      </c>
      <c r="W1015">
        <f t="shared" ca="1" si="402"/>
        <v>0.1038</v>
      </c>
      <c r="X1015">
        <f t="shared" ca="1" si="403"/>
        <v>0.57020000000000004</v>
      </c>
      <c r="Y1015">
        <f t="shared" ca="1" si="404"/>
        <v>6.3</v>
      </c>
      <c r="Z1015">
        <f t="shared" ca="1" si="405"/>
        <v>1.23</v>
      </c>
      <c r="AA1015">
        <f t="shared" ca="1" si="391"/>
        <v>242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f t="shared" ca="1" si="406"/>
        <v>3.0222000000000002</v>
      </c>
      <c r="AL1015">
        <f t="shared" ca="1" si="407"/>
        <v>3.08</v>
      </c>
      <c r="AM1015">
        <v>1</v>
      </c>
    </row>
    <row r="1016" spans="1:39" x14ac:dyDescent="0.25">
      <c r="A1016">
        <v>1014</v>
      </c>
      <c r="B1016">
        <v>1</v>
      </c>
      <c r="C1016">
        <f t="shared" ca="1" si="394"/>
        <v>64</v>
      </c>
      <c r="D1016">
        <v>1</v>
      </c>
      <c r="E1016">
        <f t="shared" ca="1" si="395"/>
        <v>48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f t="shared" ca="1" si="396"/>
        <v>5.7355999999999998</v>
      </c>
      <c r="R1016">
        <f t="shared" ca="1" si="397"/>
        <v>1.7607999999999999</v>
      </c>
      <c r="S1016">
        <f t="shared" ca="1" si="398"/>
        <v>276.8</v>
      </c>
      <c r="T1016">
        <f t="shared" ca="1" si="399"/>
        <v>12.452</v>
      </c>
      <c r="U1016">
        <f t="shared" ca="1" si="400"/>
        <v>39.46</v>
      </c>
      <c r="V1016">
        <f t="shared" ca="1" si="401"/>
        <v>6.1559999999999997</v>
      </c>
      <c r="W1016">
        <f t="shared" ca="1" si="402"/>
        <v>0.1487</v>
      </c>
      <c r="X1016">
        <f t="shared" ca="1" si="403"/>
        <v>0.52</v>
      </c>
      <c r="Y1016">
        <f t="shared" ca="1" si="404"/>
        <v>6.37</v>
      </c>
      <c r="Z1016">
        <f t="shared" ca="1" si="405"/>
        <v>1.08</v>
      </c>
      <c r="AA1016">
        <f t="shared" ca="1" si="391"/>
        <v>295</v>
      </c>
      <c r="AB1016">
        <v>1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f t="shared" ca="1" si="406"/>
        <v>3.1606000000000001</v>
      </c>
      <c r="AL1016">
        <f t="shared" ca="1" si="407"/>
        <v>2.97</v>
      </c>
      <c r="AM1016">
        <v>1</v>
      </c>
    </row>
    <row r="1017" spans="1:39" x14ac:dyDescent="0.25">
      <c r="A1017">
        <v>1015</v>
      </c>
      <c r="B1017">
        <v>1</v>
      </c>
      <c r="C1017">
        <f t="shared" ca="1" si="394"/>
        <v>62</v>
      </c>
      <c r="D1017">
        <v>1</v>
      </c>
      <c r="E1017">
        <f t="shared" ca="1" si="395"/>
        <v>64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f t="shared" ca="1" si="396"/>
        <v>5.2689000000000004</v>
      </c>
      <c r="R1017">
        <f t="shared" ca="1" si="397"/>
        <v>1.8463000000000001</v>
      </c>
      <c r="S1017">
        <f t="shared" ca="1" si="398"/>
        <v>270.49</v>
      </c>
      <c r="T1017">
        <f t="shared" ca="1" si="399"/>
        <v>13.226000000000001</v>
      </c>
      <c r="U1017">
        <f t="shared" ca="1" si="400"/>
        <v>42.18</v>
      </c>
      <c r="V1017">
        <f t="shared" ca="1" si="401"/>
        <v>6.37</v>
      </c>
      <c r="W1017">
        <f t="shared" ca="1" si="402"/>
        <v>0.1111</v>
      </c>
      <c r="X1017">
        <f t="shared" ca="1" si="403"/>
        <v>0.57310000000000005</v>
      </c>
      <c r="Y1017">
        <f t="shared" ca="1" si="404"/>
        <v>5.6</v>
      </c>
      <c r="Z1017">
        <f t="shared" ca="1" si="405"/>
        <v>1.34</v>
      </c>
      <c r="AA1017">
        <f t="shared" ca="1" si="391"/>
        <v>232</v>
      </c>
      <c r="AB1017">
        <v>1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f t="shared" ca="1" si="406"/>
        <v>3.0815999999999999</v>
      </c>
      <c r="AL1017">
        <f t="shared" ca="1" si="407"/>
        <v>3.19</v>
      </c>
      <c r="AM1017">
        <v>1</v>
      </c>
    </row>
    <row r="1018" spans="1:39" x14ac:dyDescent="0.25">
      <c r="A1018">
        <v>1016</v>
      </c>
      <c r="B1018">
        <v>1</v>
      </c>
      <c r="C1018">
        <f t="shared" ca="1" si="394"/>
        <v>67</v>
      </c>
      <c r="D1018">
        <v>1</v>
      </c>
      <c r="E1018">
        <f t="shared" ca="1" si="395"/>
        <v>60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f t="shared" ca="1" si="396"/>
        <v>5.6279000000000003</v>
      </c>
      <c r="R1018">
        <f t="shared" ca="1" si="397"/>
        <v>1.7981</v>
      </c>
      <c r="S1018">
        <f t="shared" ca="1" si="398"/>
        <v>235.12</v>
      </c>
      <c r="T1018">
        <f t="shared" ca="1" si="399"/>
        <v>12.632999999999999</v>
      </c>
      <c r="U1018">
        <f t="shared" ca="1" si="400"/>
        <v>43.21</v>
      </c>
      <c r="V1018">
        <f t="shared" ca="1" si="401"/>
        <v>6.9089999999999998</v>
      </c>
      <c r="W1018">
        <f t="shared" ca="1" si="402"/>
        <v>0.11219999999999999</v>
      </c>
      <c r="X1018">
        <f t="shared" ca="1" si="403"/>
        <v>0.55900000000000005</v>
      </c>
      <c r="Y1018">
        <f t="shared" ca="1" si="404"/>
        <v>5.99</v>
      </c>
      <c r="Z1018">
        <f t="shared" ca="1" si="405"/>
        <v>1</v>
      </c>
      <c r="AA1018">
        <f t="shared" ca="1" si="391"/>
        <v>248</v>
      </c>
      <c r="AB1018">
        <v>1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f t="shared" ca="1" si="406"/>
        <v>3.2622</v>
      </c>
      <c r="AL1018">
        <f t="shared" ca="1" si="407"/>
        <v>2.94</v>
      </c>
      <c r="AM1018">
        <v>1</v>
      </c>
    </row>
    <row r="1019" spans="1:39" x14ac:dyDescent="0.25">
      <c r="A1019">
        <v>1017</v>
      </c>
      <c r="B1019">
        <v>1</v>
      </c>
      <c r="C1019">
        <f t="shared" ca="1" si="394"/>
        <v>63</v>
      </c>
      <c r="D1019">
        <v>1</v>
      </c>
      <c r="E1019">
        <f t="shared" ca="1" si="395"/>
        <v>67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f t="shared" ca="1" si="396"/>
        <v>5.1940999999999997</v>
      </c>
      <c r="R1019">
        <f t="shared" ca="1" si="397"/>
        <v>1.7085999999999999</v>
      </c>
      <c r="S1019">
        <f t="shared" ca="1" si="398"/>
        <v>264.06</v>
      </c>
      <c r="T1019">
        <f t="shared" ca="1" si="399"/>
        <v>13.487</v>
      </c>
      <c r="U1019">
        <f t="shared" ca="1" si="400"/>
        <v>40.6</v>
      </c>
      <c r="V1019">
        <f t="shared" ca="1" si="401"/>
        <v>6.181</v>
      </c>
      <c r="W1019">
        <f t="shared" ca="1" si="402"/>
        <v>9.1600000000000001E-2</v>
      </c>
      <c r="X1019">
        <f t="shared" ca="1" si="403"/>
        <v>0.5524</v>
      </c>
      <c r="Y1019">
        <f t="shared" ca="1" si="404"/>
        <v>5.51</v>
      </c>
      <c r="Z1019">
        <f t="shared" ca="1" si="405"/>
        <v>1.1599999999999999</v>
      </c>
      <c r="AA1019">
        <f t="shared" ca="1" si="391"/>
        <v>249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f t="shared" ca="1" si="406"/>
        <v>3.0598999999999998</v>
      </c>
      <c r="AL1019">
        <f t="shared" ca="1" si="407"/>
        <v>2.61</v>
      </c>
      <c r="AM1019">
        <v>1</v>
      </c>
    </row>
    <row r="1020" spans="1:39" x14ac:dyDescent="0.25">
      <c r="A1020">
        <v>1018</v>
      </c>
      <c r="B1020">
        <v>1</v>
      </c>
      <c r="C1020">
        <f t="shared" ca="1" si="394"/>
        <v>68</v>
      </c>
      <c r="D1020">
        <v>1</v>
      </c>
      <c r="E1020">
        <f t="shared" ca="1" si="395"/>
        <v>55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f t="shared" ca="1" si="396"/>
        <v>5.5019</v>
      </c>
      <c r="R1020">
        <f t="shared" ca="1" si="397"/>
        <v>1.1380999999999999</v>
      </c>
      <c r="S1020">
        <f t="shared" ca="1" si="398"/>
        <v>242.22</v>
      </c>
      <c r="T1020">
        <f t="shared" ca="1" si="399"/>
        <v>12.081</v>
      </c>
      <c r="U1020">
        <f t="shared" ca="1" si="400"/>
        <v>40.54</v>
      </c>
      <c r="V1020">
        <f t="shared" ca="1" si="401"/>
        <v>6.4169999999999998</v>
      </c>
      <c r="W1020">
        <f t="shared" ca="1" si="402"/>
        <v>9.7000000000000003E-2</v>
      </c>
      <c r="X1020">
        <f t="shared" ca="1" si="403"/>
        <v>0.57099999999999995</v>
      </c>
      <c r="Y1020">
        <f t="shared" ca="1" si="404"/>
        <v>6.45</v>
      </c>
      <c r="Z1020">
        <f t="shared" ca="1" si="405"/>
        <v>1.1499999999999999</v>
      </c>
      <c r="AA1020">
        <f t="shared" ca="1" si="391"/>
        <v>202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f t="shared" ca="1" si="406"/>
        <v>3.1791</v>
      </c>
      <c r="AL1020">
        <f t="shared" ca="1" si="407"/>
        <v>2.61</v>
      </c>
      <c r="AM1020">
        <v>1</v>
      </c>
    </row>
    <row r="1021" spans="1:39" x14ac:dyDescent="0.25">
      <c r="A1021">
        <v>1019</v>
      </c>
      <c r="B1021">
        <v>1</v>
      </c>
      <c r="C1021">
        <f t="shared" ca="1" si="394"/>
        <v>66</v>
      </c>
      <c r="D1021">
        <v>1</v>
      </c>
      <c r="E1021">
        <f t="shared" ca="1" si="395"/>
        <v>54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f t="shared" ca="1" si="396"/>
        <v>5.2744</v>
      </c>
      <c r="R1021">
        <f t="shared" ca="1" si="397"/>
        <v>1.528</v>
      </c>
      <c r="S1021">
        <f t="shared" ca="1" si="398"/>
        <v>225.97</v>
      </c>
      <c r="T1021">
        <f t="shared" ca="1" si="399"/>
        <v>12.839</v>
      </c>
      <c r="U1021">
        <f t="shared" ca="1" si="400"/>
        <v>40.17</v>
      </c>
      <c r="V1021">
        <f t="shared" ca="1" si="401"/>
        <v>6.3869999999999996</v>
      </c>
      <c r="W1021">
        <f t="shared" ca="1" si="402"/>
        <v>0.1163</v>
      </c>
      <c r="X1021">
        <f t="shared" ca="1" si="403"/>
        <v>0.45290000000000002</v>
      </c>
      <c r="Y1021">
        <f t="shared" ca="1" si="404"/>
        <v>6.43</v>
      </c>
      <c r="Z1021">
        <f t="shared" ca="1" si="405"/>
        <v>1.4</v>
      </c>
      <c r="AA1021">
        <f t="shared" ca="1" si="391"/>
        <v>222</v>
      </c>
      <c r="AB1021">
        <v>1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f t="shared" ca="1" si="406"/>
        <v>3.1345000000000001</v>
      </c>
      <c r="AL1021">
        <f t="shared" ca="1" si="407"/>
        <v>3.1</v>
      </c>
      <c r="AM1021">
        <v>1</v>
      </c>
    </row>
    <row r="1022" spans="1:39" x14ac:dyDescent="0.25">
      <c r="A1022">
        <v>1020</v>
      </c>
      <c r="B1022">
        <v>1</v>
      </c>
      <c r="C1022">
        <f t="shared" ca="1" si="394"/>
        <v>59</v>
      </c>
      <c r="D1022">
        <v>1</v>
      </c>
      <c r="E1022">
        <f t="shared" ca="1" si="395"/>
        <v>51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f t="shared" ca="1" si="396"/>
        <v>5.5294999999999996</v>
      </c>
      <c r="R1022">
        <f t="shared" ca="1" si="397"/>
        <v>1.3880999999999999</v>
      </c>
      <c r="S1022">
        <f t="shared" ca="1" si="398"/>
        <v>244.65</v>
      </c>
      <c r="T1022">
        <f t="shared" ca="1" si="399"/>
        <v>12.404</v>
      </c>
      <c r="U1022">
        <f t="shared" ca="1" si="400"/>
        <v>41.9</v>
      </c>
      <c r="V1022">
        <f t="shared" ca="1" si="401"/>
        <v>6.835</v>
      </c>
      <c r="W1022">
        <f t="shared" ca="1" si="402"/>
        <v>0.1636</v>
      </c>
      <c r="X1022">
        <f t="shared" ca="1" si="403"/>
        <v>0.52339999999999998</v>
      </c>
      <c r="Y1022">
        <f t="shared" ca="1" si="404"/>
        <v>5.87</v>
      </c>
      <c r="Z1022">
        <f t="shared" ca="1" si="405"/>
        <v>1.05</v>
      </c>
      <c r="AA1022">
        <f t="shared" ca="1" si="391"/>
        <v>295</v>
      </c>
      <c r="AB1022">
        <v>1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f t="shared" ca="1" si="406"/>
        <v>3.1629999999999998</v>
      </c>
      <c r="AL1022">
        <f t="shared" ca="1" si="407"/>
        <v>2.75</v>
      </c>
      <c r="AM1022">
        <v>1</v>
      </c>
    </row>
    <row r="1023" spans="1:39" x14ac:dyDescent="0.25">
      <c r="A1023">
        <v>1021</v>
      </c>
      <c r="B1023">
        <v>1</v>
      </c>
      <c r="C1023">
        <f t="shared" ca="1" si="394"/>
        <v>64</v>
      </c>
      <c r="D1023">
        <v>1</v>
      </c>
      <c r="E1023">
        <f t="shared" ca="1" si="395"/>
        <v>67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f t="shared" ca="1" si="396"/>
        <v>5.6717000000000004</v>
      </c>
      <c r="R1023">
        <f t="shared" ca="1" si="397"/>
        <v>1.9374</v>
      </c>
      <c r="S1023">
        <f t="shared" ca="1" si="398"/>
        <v>225.23</v>
      </c>
      <c r="T1023">
        <f t="shared" ca="1" si="399"/>
        <v>12.77</v>
      </c>
      <c r="U1023">
        <f t="shared" ca="1" si="400"/>
        <v>41.17</v>
      </c>
      <c r="V1023">
        <f t="shared" ca="1" si="401"/>
        <v>6.3310000000000004</v>
      </c>
      <c r="W1023">
        <f t="shared" ca="1" si="402"/>
        <v>0.12189999999999999</v>
      </c>
      <c r="X1023">
        <f t="shared" ca="1" si="403"/>
        <v>0.5353</v>
      </c>
      <c r="Y1023">
        <f t="shared" ca="1" si="404"/>
        <v>6.2</v>
      </c>
      <c r="Z1023">
        <f t="shared" ca="1" si="405"/>
        <v>1.42</v>
      </c>
      <c r="AA1023">
        <f t="shared" ca="1" si="391"/>
        <v>235</v>
      </c>
      <c r="AB1023">
        <v>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f t="shared" ca="1" si="406"/>
        <v>3.2624</v>
      </c>
      <c r="AL1023">
        <f t="shared" ca="1" si="407"/>
        <v>2.64</v>
      </c>
      <c r="AM1023">
        <v>1</v>
      </c>
    </row>
    <row r="1024" spans="1:39" x14ac:dyDescent="0.25">
      <c r="A1024">
        <v>1022</v>
      </c>
      <c r="B1024">
        <v>1</v>
      </c>
      <c r="C1024">
        <f t="shared" ca="1" si="394"/>
        <v>70</v>
      </c>
      <c r="D1024">
        <v>1</v>
      </c>
      <c r="E1024">
        <f t="shared" ca="1" si="395"/>
        <v>44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f t="shared" ca="1" si="396"/>
        <v>5.6961000000000004</v>
      </c>
      <c r="R1024">
        <f t="shared" ca="1" si="397"/>
        <v>1.7858000000000001</v>
      </c>
      <c r="S1024">
        <f t="shared" ca="1" si="398"/>
        <v>238.76</v>
      </c>
      <c r="T1024">
        <f t="shared" ca="1" si="399"/>
        <v>12.079000000000001</v>
      </c>
      <c r="U1024">
        <f t="shared" ca="1" si="400"/>
        <v>40.119999999999997</v>
      </c>
      <c r="V1024">
        <f t="shared" ca="1" si="401"/>
        <v>6.1390000000000002</v>
      </c>
      <c r="W1024">
        <f t="shared" ca="1" si="402"/>
        <v>0.12429999999999999</v>
      </c>
      <c r="X1024">
        <f t="shared" ca="1" si="403"/>
        <v>0.52239999999999998</v>
      </c>
      <c r="Y1024">
        <f t="shared" ca="1" si="404"/>
        <v>6.33</v>
      </c>
      <c r="Z1024">
        <f t="shared" ca="1" si="405"/>
        <v>1.49</v>
      </c>
      <c r="AA1024">
        <f t="shared" ca="1" si="391"/>
        <v>299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f t="shared" ca="1" si="406"/>
        <v>3.0607000000000002</v>
      </c>
      <c r="AL1024">
        <f t="shared" ca="1" si="407"/>
        <v>2.57</v>
      </c>
      <c r="AM1024">
        <v>1</v>
      </c>
    </row>
    <row r="1025" spans="1:39" x14ac:dyDescent="0.25">
      <c r="A1025">
        <v>1023</v>
      </c>
      <c r="B1025">
        <v>1</v>
      </c>
      <c r="C1025">
        <f t="shared" ca="1" si="394"/>
        <v>63</v>
      </c>
      <c r="D1025">
        <v>1</v>
      </c>
      <c r="E1025">
        <f t="shared" ca="1" si="395"/>
        <v>48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f t="shared" ca="1" si="396"/>
        <v>5.2542</v>
      </c>
      <c r="R1025">
        <f t="shared" ca="1" si="397"/>
        <v>1.7941</v>
      </c>
      <c r="S1025">
        <f t="shared" ca="1" si="398"/>
        <v>268.27</v>
      </c>
      <c r="T1025">
        <f t="shared" ca="1" si="399"/>
        <v>13.397</v>
      </c>
      <c r="U1025">
        <f t="shared" ca="1" si="400"/>
        <v>43.19</v>
      </c>
      <c r="V1025">
        <f t="shared" ca="1" si="401"/>
        <v>6.6710000000000003</v>
      </c>
      <c r="W1025">
        <f t="shared" ca="1" si="402"/>
        <v>0.12330000000000001</v>
      </c>
      <c r="X1025">
        <f t="shared" ca="1" si="403"/>
        <v>0.5212</v>
      </c>
      <c r="Y1025">
        <f t="shared" ca="1" si="404"/>
        <v>6.49</v>
      </c>
      <c r="Z1025">
        <f t="shared" ca="1" si="405"/>
        <v>1.37</v>
      </c>
      <c r="AA1025">
        <f t="shared" ca="1" si="391"/>
        <v>246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f t="shared" ca="1" si="406"/>
        <v>3.2877000000000001</v>
      </c>
      <c r="AL1025">
        <f t="shared" ca="1" si="407"/>
        <v>3.08</v>
      </c>
      <c r="AM1025">
        <v>1</v>
      </c>
    </row>
    <row r="1026" spans="1:39" x14ac:dyDescent="0.25">
      <c r="A1026">
        <v>1024</v>
      </c>
      <c r="B1026">
        <v>1</v>
      </c>
      <c r="C1026">
        <f t="shared" ca="1" si="394"/>
        <v>64</v>
      </c>
      <c r="D1026">
        <v>1</v>
      </c>
      <c r="E1026">
        <f t="shared" ca="1" si="395"/>
        <v>41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f t="shared" ca="1" si="396"/>
        <v>5.3855000000000004</v>
      </c>
      <c r="R1026">
        <f t="shared" ca="1" si="397"/>
        <v>1.3270999999999999</v>
      </c>
      <c r="S1026">
        <f t="shared" ca="1" si="398"/>
        <v>239.71</v>
      </c>
      <c r="T1026">
        <f t="shared" ca="1" si="399"/>
        <v>13.375</v>
      </c>
      <c r="U1026">
        <f t="shared" ca="1" si="400"/>
        <v>43.17</v>
      </c>
      <c r="V1026">
        <f t="shared" ca="1" si="401"/>
        <v>6.4349999999999996</v>
      </c>
      <c r="W1026">
        <f t="shared" ca="1" si="402"/>
        <v>0.16950000000000001</v>
      </c>
      <c r="X1026">
        <f t="shared" ca="1" si="403"/>
        <v>0.56599999999999995</v>
      </c>
      <c r="Y1026">
        <f t="shared" ca="1" si="404"/>
        <v>5.63</v>
      </c>
      <c r="Z1026">
        <f t="shared" ca="1" si="405"/>
        <v>1.4</v>
      </c>
      <c r="AA1026">
        <f t="shared" ca="1" si="391"/>
        <v>272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f t="shared" ca="1" si="406"/>
        <v>3.2121</v>
      </c>
      <c r="AL1026">
        <f t="shared" ca="1" si="407"/>
        <v>2.56</v>
      </c>
      <c r="AM1026">
        <v>1</v>
      </c>
    </row>
    <row r="1027" spans="1:39" x14ac:dyDescent="0.25">
      <c r="A1027">
        <v>1025</v>
      </c>
      <c r="B1027">
        <v>1</v>
      </c>
      <c r="C1027">
        <f t="shared" ca="1" si="394"/>
        <v>69</v>
      </c>
      <c r="D1027">
        <v>1</v>
      </c>
      <c r="E1027">
        <f t="shared" ca="1" si="395"/>
        <v>59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f t="shared" ca="1" si="396"/>
        <v>5.9284999999999997</v>
      </c>
      <c r="R1027">
        <f t="shared" ca="1" si="397"/>
        <v>1.6616</v>
      </c>
      <c r="S1027">
        <f t="shared" ca="1" si="398"/>
        <v>249.92</v>
      </c>
      <c r="T1027">
        <f t="shared" ca="1" si="399"/>
        <v>12.935</v>
      </c>
      <c r="U1027">
        <f t="shared" ca="1" si="400"/>
        <v>40.630000000000003</v>
      </c>
      <c r="V1027">
        <f t="shared" ca="1" si="401"/>
        <v>6.6390000000000002</v>
      </c>
      <c r="W1027">
        <f t="shared" ca="1" si="402"/>
        <v>0.19769999999999999</v>
      </c>
      <c r="X1027">
        <f t="shared" ca="1" si="403"/>
        <v>0.51900000000000002</v>
      </c>
      <c r="Y1027">
        <f t="shared" ca="1" si="404"/>
        <v>5.86</v>
      </c>
      <c r="Z1027">
        <f t="shared" ca="1" si="405"/>
        <v>1.02</v>
      </c>
      <c r="AA1027">
        <f t="shared" ca="1" si="391"/>
        <v>282</v>
      </c>
      <c r="AB1027">
        <v>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f t="shared" ca="1" si="406"/>
        <v>3.0303</v>
      </c>
      <c r="AL1027">
        <f t="shared" ca="1" si="407"/>
        <v>2.66</v>
      </c>
      <c r="AM1027">
        <v>1</v>
      </c>
    </row>
    <row r="1028" spans="1:39" x14ac:dyDescent="0.25">
      <c r="A1028">
        <v>1026</v>
      </c>
      <c r="B1028">
        <v>1</v>
      </c>
      <c r="C1028">
        <f t="shared" ca="1" si="394"/>
        <v>67</v>
      </c>
      <c r="D1028">
        <v>1</v>
      </c>
      <c r="E1028">
        <f t="shared" ca="1" si="395"/>
        <v>41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f t="shared" ca="1" si="396"/>
        <v>5.2085999999999997</v>
      </c>
      <c r="R1028">
        <f t="shared" ca="1" si="397"/>
        <v>1.2346999999999999</v>
      </c>
      <c r="S1028">
        <f t="shared" ca="1" si="398"/>
        <v>267.14999999999998</v>
      </c>
      <c r="T1028">
        <f t="shared" ca="1" si="399"/>
        <v>12.750999999999999</v>
      </c>
      <c r="U1028">
        <f t="shared" ca="1" si="400"/>
        <v>42.59</v>
      </c>
      <c r="V1028">
        <f t="shared" ca="1" si="401"/>
        <v>6.3920000000000003</v>
      </c>
      <c r="W1028">
        <f t="shared" ca="1" si="402"/>
        <v>0.13789999999999999</v>
      </c>
      <c r="X1028">
        <f t="shared" ca="1" si="403"/>
        <v>0.46589999999999998</v>
      </c>
      <c r="Y1028">
        <f t="shared" ca="1" si="404"/>
        <v>5.55</v>
      </c>
      <c r="Z1028">
        <f t="shared" ca="1" si="405"/>
        <v>1.38</v>
      </c>
      <c r="AA1028">
        <f t="shared" ca="1" si="391"/>
        <v>247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f t="shared" ca="1" si="406"/>
        <v>3.0726</v>
      </c>
      <c r="AL1028">
        <f t="shared" ca="1" si="407"/>
        <v>2.95</v>
      </c>
      <c r="AM1028">
        <v>1</v>
      </c>
    </row>
    <row r="1029" spans="1:39" x14ac:dyDescent="0.25">
      <c r="A1029">
        <v>1027</v>
      </c>
      <c r="B1029">
        <v>1</v>
      </c>
      <c r="C1029">
        <f t="shared" ca="1" si="394"/>
        <v>57</v>
      </c>
      <c r="D1029">
        <v>1</v>
      </c>
      <c r="E1029">
        <f t="shared" ca="1" si="395"/>
        <v>57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f t="shared" ca="1" si="396"/>
        <v>5.7442000000000002</v>
      </c>
      <c r="R1029">
        <f t="shared" ca="1" si="397"/>
        <v>1.2048000000000001</v>
      </c>
      <c r="S1029">
        <f t="shared" ca="1" si="398"/>
        <v>244.73</v>
      </c>
      <c r="T1029">
        <f t="shared" ca="1" si="399"/>
        <v>12.882999999999999</v>
      </c>
      <c r="U1029">
        <f t="shared" ca="1" si="400"/>
        <v>43.17</v>
      </c>
      <c r="V1029">
        <f t="shared" ca="1" si="401"/>
        <v>6.133</v>
      </c>
      <c r="W1029">
        <f t="shared" ca="1" si="402"/>
        <v>0.1789</v>
      </c>
      <c r="X1029">
        <f t="shared" ca="1" si="403"/>
        <v>0.49030000000000001</v>
      </c>
      <c r="Y1029">
        <f t="shared" ca="1" si="404"/>
        <v>6.46</v>
      </c>
      <c r="Z1029">
        <f t="shared" ca="1" si="405"/>
        <v>1.1100000000000001</v>
      </c>
      <c r="AA1029">
        <f t="shared" ca="1" si="391"/>
        <v>232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f t="shared" ca="1" si="406"/>
        <v>3.0808</v>
      </c>
      <c r="AL1029">
        <f t="shared" ca="1" si="407"/>
        <v>2.83</v>
      </c>
      <c r="AM1029">
        <v>1</v>
      </c>
    </row>
    <row r="1030" spans="1:39" x14ac:dyDescent="0.25">
      <c r="A1030">
        <v>1028</v>
      </c>
      <c r="B1030">
        <v>1</v>
      </c>
      <c r="C1030">
        <f t="shared" ca="1" si="394"/>
        <v>56</v>
      </c>
      <c r="D1030">
        <v>1</v>
      </c>
      <c r="E1030">
        <f t="shared" ca="1" si="395"/>
        <v>62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f t="shared" ca="1" si="396"/>
        <v>5.1738</v>
      </c>
      <c r="R1030">
        <f t="shared" ca="1" si="397"/>
        <v>1.0428999999999999</v>
      </c>
      <c r="S1030">
        <f t="shared" ca="1" si="398"/>
        <v>241.18</v>
      </c>
      <c r="T1030">
        <f t="shared" ca="1" si="399"/>
        <v>12.978</v>
      </c>
      <c r="U1030">
        <f t="shared" ca="1" si="400"/>
        <v>40.42</v>
      </c>
      <c r="V1030">
        <f t="shared" ca="1" si="401"/>
        <v>6.218</v>
      </c>
      <c r="W1030">
        <f t="shared" ca="1" si="402"/>
        <v>0.1244</v>
      </c>
      <c r="X1030">
        <f t="shared" ca="1" si="403"/>
        <v>0.56740000000000002</v>
      </c>
      <c r="Y1030">
        <f t="shared" ca="1" si="404"/>
        <v>6.2</v>
      </c>
      <c r="Z1030">
        <f t="shared" ca="1" si="405"/>
        <v>1.01</v>
      </c>
      <c r="AA1030">
        <f t="shared" ca="1" si="391"/>
        <v>287</v>
      </c>
      <c r="AB1030">
        <v>1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f t="shared" ca="1" si="406"/>
        <v>3.2433999999999998</v>
      </c>
      <c r="AL1030">
        <f t="shared" ca="1" si="407"/>
        <v>2.78</v>
      </c>
      <c r="AM1030">
        <v>1</v>
      </c>
    </row>
    <row r="1031" spans="1:39" x14ac:dyDescent="0.25">
      <c r="A1031">
        <v>1029</v>
      </c>
      <c r="B1031">
        <v>1</v>
      </c>
      <c r="C1031">
        <f t="shared" ca="1" si="394"/>
        <v>64</v>
      </c>
      <c r="D1031">
        <v>1</v>
      </c>
      <c r="E1031">
        <f t="shared" ca="1" si="395"/>
        <v>45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f t="shared" ca="1" si="396"/>
        <v>5.6279000000000003</v>
      </c>
      <c r="R1031">
        <f t="shared" ca="1" si="397"/>
        <v>1.9496</v>
      </c>
      <c r="S1031">
        <f t="shared" ca="1" si="398"/>
        <v>256.12</v>
      </c>
      <c r="T1031">
        <f t="shared" ca="1" si="399"/>
        <v>12.98</v>
      </c>
      <c r="U1031">
        <f t="shared" ca="1" si="400"/>
        <v>40.11</v>
      </c>
      <c r="V1031">
        <f t="shared" ca="1" si="401"/>
        <v>6.4009999999999998</v>
      </c>
      <c r="W1031">
        <f t="shared" ca="1" si="402"/>
        <v>0.18410000000000001</v>
      </c>
      <c r="X1031">
        <f t="shared" ca="1" si="403"/>
        <v>0.45639999999999997</v>
      </c>
      <c r="Y1031">
        <f t="shared" ca="1" si="404"/>
        <v>6.42</v>
      </c>
      <c r="Z1031">
        <f t="shared" ca="1" si="405"/>
        <v>1.07</v>
      </c>
      <c r="AA1031">
        <f t="shared" ca="1" si="391"/>
        <v>234</v>
      </c>
      <c r="AB1031">
        <v>1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f t="shared" ca="1" si="406"/>
        <v>3.1038000000000001</v>
      </c>
      <c r="AL1031">
        <f t="shared" ca="1" si="407"/>
        <v>3.11</v>
      </c>
      <c r="AM1031">
        <v>1</v>
      </c>
    </row>
    <row r="1032" spans="1:39" x14ac:dyDescent="0.25">
      <c r="A1032">
        <v>1030</v>
      </c>
      <c r="B1032">
        <v>1</v>
      </c>
      <c r="C1032">
        <f t="shared" ca="1" si="394"/>
        <v>59</v>
      </c>
      <c r="D1032">
        <v>1</v>
      </c>
      <c r="E1032">
        <f t="shared" ca="1" si="395"/>
        <v>65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f t="shared" ca="1" si="396"/>
        <v>5.4695999999999998</v>
      </c>
      <c r="R1032">
        <f t="shared" ca="1" si="397"/>
        <v>1.0172000000000001</v>
      </c>
      <c r="S1032">
        <f t="shared" ca="1" si="398"/>
        <v>263.67</v>
      </c>
      <c r="T1032">
        <f t="shared" ca="1" si="399"/>
        <v>12.058999999999999</v>
      </c>
      <c r="U1032">
        <f t="shared" ca="1" si="400"/>
        <v>41.86</v>
      </c>
      <c r="V1032">
        <f t="shared" ca="1" si="401"/>
        <v>6.968</v>
      </c>
      <c r="W1032">
        <f t="shared" ca="1" si="402"/>
        <v>0.16869999999999999</v>
      </c>
      <c r="X1032">
        <f t="shared" ca="1" si="403"/>
        <v>0.57479999999999998</v>
      </c>
      <c r="Y1032">
        <f t="shared" ca="1" si="404"/>
        <v>6.32</v>
      </c>
      <c r="Z1032">
        <f t="shared" ca="1" si="405"/>
        <v>1.36</v>
      </c>
      <c r="AA1032">
        <f t="shared" ca="1" si="391"/>
        <v>255</v>
      </c>
      <c r="AB1032">
        <v>1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f t="shared" ca="1" si="406"/>
        <v>3.03</v>
      </c>
      <c r="AL1032">
        <f t="shared" ca="1" si="407"/>
        <v>2.76</v>
      </c>
      <c r="AM1032">
        <v>1</v>
      </c>
    </row>
    <row r="1033" spans="1:39" x14ac:dyDescent="0.25">
      <c r="A1033">
        <v>1031</v>
      </c>
      <c r="B1033">
        <v>1</v>
      </c>
      <c r="C1033">
        <f t="shared" ca="1" si="394"/>
        <v>57</v>
      </c>
      <c r="D1033">
        <v>1</v>
      </c>
      <c r="E1033">
        <f t="shared" ca="1" si="395"/>
        <v>60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f t="shared" ca="1" si="396"/>
        <v>5.8238000000000003</v>
      </c>
      <c r="R1033">
        <f t="shared" ca="1" si="397"/>
        <v>1.1127</v>
      </c>
      <c r="S1033">
        <f t="shared" ca="1" si="398"/>
        <v>279.77</v>
      </c>
      <c r="T1033">
        <f t="shared" ca="1" si="399"/>
        <v>12.250999999999999</v>
      </c>
      <c r="U1033">
        <f t="shared" ca="1" si="400"/>
        <v>42.38</v>
      </c>
      <c r="V1033">
        <f t="shared" ca="1" si="401"/>
        <v>6.5780000000000003</v>
      </c>
      <c r="W1033">
        <f t="shared" ca="1" si="402"/>
        <v>0.11559999999999999</v>
      </c>
      <c r="X1033">
        <f t="shared" ca="1" si="403"/>
        <v>0.46439999999999998</v>
      </c>
      <c r="Y1033">
        <f t="shared" ca="1" si="404"/>
        <v>6.11</v>
      </c>
      <c r="Z1033">
        <f t="shared" ca="1" si="405"/>
        <v>1.34</v>
      </c>
      <c r="AA1033">
        <f t="shared" ca="1" si="391"/>
        <v>232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f t="shared" ca="1" si="406"/>
        <v>3.2321</v>
      </c>
      <c r="AL1033">
        <f t="shared" ca="1" si="407"/>
        <v>2.67</v>
      </c>
      <c r="AM1033">
        <v>1</v>
      </c>
    </row>
    <row r="1034" spans="1:39" x14ac:dyDescent="0.25">
      <c r="A1034">
        <v>1032</v>
      </c>
      <c r="B1034">
        <v>1</v>
      </c>
      <c r="C1034">
        <f t="shared" ca="1" si="394"/>
        <v>67</v>
      </c>
      <c r="D1034">
        <v>1</v>
      </c>
      <c r="E1034">
        <f t="shared" ca="1" si="395"/>
        <v>64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f t="shared" ca="1" si="396"/>
        <v>5.4678000000000004</v>
      </c>
      <c r="R1034">
        <f t="shared" ca="1" si="397"/>
        <v>1.0819000000000001</v>
      </c>
      <c r="S1034">
        <f t="shared" ca="1" si="398"/>
        <v>240.41</v>
      </c>
      <c r="T1034">
        <f t="shared" ca="1" si="399"/>
        <v>12.997999999999999</v>
      </c>
      <c r="U1034">
        <f t="shared" ca="1" si="400"/>
        <v>42.37</v>
      </c>
      <c r="V1034">
        <f t="shared" ca="1" si="401"/>
        <v>6.9669999999999996</v>
      </c>
      <c r="W1034">
        <f t="shared" ca="1" si="402"/>
        <v>9.3100000000000002E-2</v>
      </c>
      <c r="X1034">
        <f t="shared" ca="1" si="403"/>
        <v>0.57010000000000005</v>
      </c>
      <c r="Y1034">
        <f t="shared" ca="1" si="404"/>
        <v>6.5</v>
      </c>
      <c r="Z1034">
        <f t="shared" ca="1" si="405"/>
        <v>1.47</v>
      </c>
      <c r="AA1034">
        <f t="shared" ref="AA1034:AA1097" ca="1" si="408">RANDBETWEEN(200,300)</f>
        <v>225</v>
      </c>
      <c r="AB1034">
        <v>1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f t="shared" ca="1" si="406"/>
        <v>3.0684999999999998</v>
      </c>
      <c r="AL1034">
        <f t="shared" ca="1" si="407"/>
        <v>2.86</v>
      </c>
      <c r="AM1034">
        <v>1</v>
      </c>
    </row>
    <row r="1035" spans="1:39" x14ac:dyDescent="0.25">
      <c r="A1035">
        <v>1033</v>
      </c>
      <c r="B1035">
        <v>1</v>
      </c>
      <c r="C1035">
        <f t="shared" ca="1" si="394"/>
        <v>69</v>
      </c>
      <c r="D1035">
        <v>1</v>
      </c>
      <c r="E1035">
        <f t="shared" ca="1" si="395"/>
        <v>55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f t="shared" ca="1" si="396"/>
        <v>5.6935000000000002</v>
      </c>
      <c r="R1035">
        <f t="shared" ca="1" si="397"/>
        <v>1.5366</v>
      </c>
      <c r="S1035">
        <f t="shared" ca="1" si="398"/>
        <v>257.58</v>
      </c>
      <c r="T1035">
        <f t="shared" ca="1" si="399"/>
        <v>12.792999999999999</v>
      </c>
      <c r="U1035">
        <f t="shared" ca="1" si="400"/>
        <v>42.89</v>
      </c>
      <c r="V1035">
        <f t="shared" ca="1" si="401"/>
        <v>6.64</v>
      </c>
      <c r="W1035">
        <f t="shared" ca="1" si="402"/>
        <v>0.16569999999999999</v>
      </c>
      <c r="X1035">
        <f t="shared" ca="1" si="403"/>
        <v>0.52859999999999996</v>
      </c>
      <c r="Y1035">
        <f t="shared" ca="1" si="404"/>
        <v>6.37</v>
      </c>
      <c r="Z1035">
        <f t="shared" ca="1" si="405"/>
        <v>1.38</v>
      </c>
      <c r="AA1035">
        <f t="shared" ca="1" si="408"/>
        <v>216</v>
      </c>
      <c r="AB1035">
        <v>1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f t="shared" ca="1" si="406"/>
        <v>3.2336</v>
      </c>
      <c r="AL1035">
        <f t="shared" ca="1" si="407"/>
        <v>2.95</v>
      </c>
      <c r="AM1035">
        <v>1</v>
      </c>
    </row>
    <row r="1036" spans="1:39" x14ac:dyDescent="0.25">
      <c r="A1036">
        <v>1034</v>
      </c>
      <c r="B1036">
        <v>1</v>
      </c>
      <c r="C1036">
        <v>20</v>
      </c>
      <c r="D1036">
        <v>0</v>
      </c>
      <c r="E1036">
        <v>76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8.8000000000000007</v>
      </c>
      <c r="R1036">
        <v>1.31</v>
      </c>
      <c r="S1036">
        <v>201</v>
      </c>
      <c r="T1036">
        <v>14.5</v>
      </c>
      <c r="U1036">
        <v>103</v>
      </c>
      <c r="V1036">
        <v>1</v>
      </c>
      <c r="W1036">
        <v>0.2</v>
      </c>
      <c r="X1036">
        <v>0.48180000000000001</v>
      </c>
      <c r="Y1036">
        <v>6.8345666669999998</v>
      </c>
      <c r="Z1036">
        <v>1.8365</v>
      </c>
      <c r="AA1036">
        <v>247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8.67</v>
      </c>
      <c r="AL1036">
        <v>4.72</v>
      </c>
      <c r="AM1036">
        <v>0</v>
      </c>
    </row>
    <row r="1037" spans="1:39" x14ac:dyDescent="0.25">
      <c r="A1037">
        <v>1035</v>
      </c>
      <c r="B1037">
        <v>1</v>
      </c>
      <c r="C1037">
        <f t="shared" ref="C1037:C1076" ca="1" si="409">RANDBETWEEN(10,25)</f>
        <v>23</v>
      </c>
      <c r="D1037">
        <v>0</v>
      </c>
      <c r="E1037">
        <f ca="1">RANDBETWEEN(50,100)</f>
        <v>87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f ca="1">RANDBETWEEN(55,90)/10</f>
        <v>8.1</v>
      </c>
      <c r="R1037">
        <f ca="1">RANDBETWEEN(100,195)/100</f>
        <v>1.17</v>
      </c>
      <c r="S1037">
        <f t="shared" ref="S1037:S1076" ca="1" si="410">RANDBETWEEN(200, 280)</f>
        <v>248</v>
      </c>
      <c r="T1037">
        <f ca="1">RANDBETWEEN(1050,2025)/100</f>
        <v>10.91</v>
      </c>
      <c r="U1037">
        <f ca="1">RANDBETWEEN(100, 180)</f>
        <v>164</v>
      </c>
      <c r="V1037">
        <v>1</v>
      </c>
      <c r="W1037">
        <f ca="1">RANDBETWEEN(10,95)/100</f>
        <v>0.83</v>
      </c>
      <c r="X1037">
        <f ca="1">RANDBETWEEN(4750,5500)/10000</f>
        <v>0.48749999999999999</v>
      </c>
      <c r="Y1037">
        <f ca="1">RANDBETWEEN(55000,70000)/10000</f>
        <v>6.2351000000000001</v>
      </c>
      <c r="Z1037">
        <f ca="1">RANDBETWEEN(10000,20000)/10000</f>
        <v>1.5081</v>
      </c>
      <c r="AA1037">
        <f ca="1">RANDBETWEEN(200, 260)</f>
        <v>224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f ca="1">RANDBETWEEN(700,955)/100</f>
        <v>7.23</v>
      </c>
      <c r="AL1037">
        <f ca="1">RANDBETWEEN(400,555)/100</f>
        <v>5.18</v>
      </c>
      <c r="AM1037">
        <v>0</v>
      </c>
    </row>
    <row r="1038" spans="1:39" x14ac:dyDescent="0.25">
      <c r="A1038">
        <v>1036</v>
      </c>
      <c r="B1038">
        <v>1</v>
      </c>
      <c r="C1038">
        <f t="shared" ca="1" si="409"/>
        <v>19</v>
      </c>
      <c r="D1038">
        <v>0</v>
      </c>
      <c r="E1038">
        <f t="shared" ref="E1038:E1076" ca="1" si="411">RANDBETWEEN(50,100)</f>
        <v>92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f t="shared" ref="Q1038:Q1076" ca="1" si="412">RANDBETWEEN(55,90)/10</f>
        <v>7.9</v>
      </c>
      <c r="R1038">
        <f t="shared" ref="R1038:R1076" ca="1" si="413">RANDBETWEEN(100,195)/100</f>
        <v>1.76</v>
      </c>
      <c r="S1038">
        <f t="shared" ca="1" si="410"/>
        <v>254</v>
      </c>
      <c r="T1038">
        <f t="shared" ref="T1038:T1076" ca="1" si="414">RANDBETWEEN(1050,2025)/100</f>
        <v>14.25</v>
      </c>
      <c r="U1038">
        <f t="shared" ref="U1038:U1076" ca="1" si="415">RANDBETWEEN(100, 180)</f>
        <v>122</v>
      </c>
      <c r="V1038">
        <v>1</v>
      </c>
      <c r="W1038">
        <f t="shared" ref="W1038:W1076" ca="1" si="416">RANDBETWEEN(10,95)/100</f>
        <v>0.76</v>
      </c>
      <c r="X1038">
        <f t="shared" ref="X1038:X1076" ca="1" si="417">RANDBETWEEN(4750,5500)/10000</f>
        <v>0.50319999999999998</v>
      </c>
      <c r="Y1038">
        <f t="shared" ref="Y1038:Y1076" ca="1" si="418">RANDBETWEEN(55000,70000)/10000</f>
        <v>5.6620999999999997</v>
      </c>
      <c r="Z1038">
        <f t="shared" ref="Z1038:Z1076" ca="1" si="419">RANDBETWEEN(10000,20000)/10000</f>
        <v>1.0821000000000001</v>
      </c>
      <c r="AA1038">
        <f t="shared" ref="AA1038:AA1076" ca="1" si="420">RANDBETWEEN(200, 260)</f>
        <v>238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f t="shared" ref="AK1038:AK1076" ca="1" si="421">RANDBETWEEN(700,955)/100</f>
        <v>7.17</v>
      </c>
      <c r="AL1038">
        <f t="shared" ref="AL1038:AL1076" ca="1" si="422">RANDBETWEEN(400,555)/100</f>
        <v>5.54</v>
      </c>
      <c r="AM1038">
        <v>0</v>
      </c>
    </row>
    <row r="1039" spans="1:39" x14ac:dyDescent="0.25">
      <c r="A1039">
        <v>1037</v>
      </c>
      <c r="B1039">
        <v>1</v>
      </c>
      <c r="C1039">
        <f t="shared" ca="1" si="409"/>
        <v>10</v>
      </c>
      <c r="D1039">
        <v>0</v>
      </c>
      <c r="E1039">
        <f t="shared" ca="1" si="411"/>
        <v>56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f t="shared" ca="1" si="412"/>
        <v>6.1</v>
      </c>
      <c r="R1039">
        <f t="shared" ca="1" si="413"/>
        <v>1.41</v>
      </c>
      <c r="S1039">
        <f t="shared" ca="1" si="410"/>
        <v>231</v>
      </c>
      <c r="T1039">
        <f t="shared" ca="1" si="414"/>
        <v>10.76</v>
      </c>
      <c r="U1039">
        <f t="shared" ca="1" si="415"/>
        <v>103</v>
      </c>
      <c r="V1039">
        <v>1</v>
      </c>
      <c r="W1039">
        <f t="shared" ca="1" si="416"/>
        <v>0.91</v>
      </c>
      <c r="X1039">
        <f t="shared" ca="1" si="417"/>
        <v>0.49930000000000002</v>
      </c>
      <c r="Y1039">
        <f t="shared" ca="1" si="418"/>
        <v>6.8986999999999998</v>
      </c>
      <c r="Z1039">
        <f t="shared" ca="1" si="419"/>
        <v>1.2668999999999999</v>
      </c>
      <c r="AA1039">
        <f t="shared" ca="1" si="420"/>
        <v>241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f t="shared" ca="1" si="421"/>
        <v>7.58</v>
      </c>
      <c r="AL1039">
        <f t="shared" ca="1" si="422"/>
        <v>4.28</v>
      </c>
      <c r="AM1039">
        <v>0</v>
      </c>
    </row>
    <row r="1040" spans="1:39" x14ac:dyDescent="0.25">
      <c r="A1040">
        <v>1038</v>
      </c>
      <c r="B1040">
        <v>1</v>
      </c>
      <c r="C1040">
        <f t="shared" ca="1" si="409"/>
        <v>21</v>
      </c>
      <c r="D1040">
        <v>0</v>
      </c>
      <c r="E1040">
        <f t="shared" ca="1" si="411"/>
        <v>92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f t="shared" ca="1" si="412"/>
        <v>6.8</v>
      </c>
      <c r="R1040">
        <f t="shared" ca="1" si="413"/>
        <v>1.46</v>
      </c>
      <c r="S1040">
        <f t="shared" ca="1" si="410"/>
        <v>206</v>
      </c>
      <c r="T1040">
        <f t="shared" ca="1" si="414"/>
        <v>11.75</v>
      </c>
      <c r="U1040">
        <f t="shared" ca="1" si="415"/>
        <v>153</v>
      </c>
      <c r="V1040">
        <v>1</v>
      </c>
      <c r="W1040">
        <f t="shared" ca="1" si="416"/>
        <v>0.6</v>
      </c>
      <c r="X1040">
        <f t="shared" ca="1" si="417"/>
        <v>0.54079999999999995</v>
      </c>
      <c r="Y1040">
        <f t="shared" ca="1" si="418"/>
        <v>5.8319999999999999</v>
      </c>
      <c r="Z1040">
        <f t="shared" ca="1" si="419"/>
        <v>1.1879999999999999</v>
      </c>
      <c r="AA1040">
        <f t="shared" ca="1" si="420"/>
        <v>225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f t="shared" ca="1" si="421"/>
        <v>9.5500000000000007</v>
      </c>
      <c r="AL1040">
        <f t="shared" ca="1" si="422"/>
        <v>4.7300000000000004</v>
      </c>
      <c r="AM1040">
        <v>0</v>
      </c>
    </row>
    <row r="1041" spans="1:39" x14ac:dyDescent="0.25">
      <c r="A1041">
        <v>1039</v>
      </c>
      <c r="B1041">
        <v>1</v>
      </c>
      <c r="C1041">
        <f t="shared" ca="1" si="409"/>
        <v>18</v>
      </c>
      <c r="D1041">
        <v>0</v>
      </c>
      <c r="E1041">
        <f t="shared" ca="1" si="411"/>
        <v>95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f t="shared" ca="1" si="412"/>
        <v>6.9</v>
      </c>
      <c r="R1041">
        <f t="shared" ca="1" si="413"/>
        <v>1.28</v>
      </c>
      <c r="S1041">
        <f t="shared" ca="1" si="410"/>
        <v>260</v>
      </c>
      <c r="T1041">
        <f t="shared" ca="1" si="414"/>
        <v>13.48</v>
      </c>
      <c r="U1041">
        <f t="shared" ca="1" si="415"/>
        <v>131</v>
      </c>
      <c r="V1041">
        <v>1</v>
      </c>
      <c r="W1041">
        <f t="shared" ca="1" si="416"/>
        <v>0.18</v>
      </c>
      <c r="X1041">
        <f t="shared" ca="1" si="417"/>
        <v>0.53290000000000004</v>
      </c>
      <c r="Y1041">
        <f t="shared" ca="1" si="418"/>
        <v>6.1639999999999997</v>
      </c>
      <c r="Z1041">
        <f t="shared" ca="1" si="419"/>
        <v>1.6419999999999999</v>
      </c>
      <c r="AA1041">
        <f t="shared" ca="1" si="420"/>
        <v>210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f t="shared" ca="1" si="421"/>
        <v>7.73</v>
      </c>
      <c r="AL1041">
        <f t="shared" ca="1" si="422"/>
        <v>4.04</v>
      </c>
      <c r="AM1041">
        <v>0</v>
      </c>
    </row>
    <row r="1042" spans="1:39" x14ac:dyDescent="0.25">
      <c r="A1042">
        <v>1040</v>
      </c>
      <c r="B1042">
        <v>1</v>
      </c>
      <c r="C1042">
        <f t="shared" ca="1" si="409"/>
        <v>19</v>
      </c>
      <c r="D1042">
        <v>0</v>
      </c>
      <c r="E1042">
        <f t="shared" ca="1" si="411"/>
        <v>74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f t="shared" ca="1" si="412"/>
        <v>6.8</v>
      </c>
      <c r="R1042">
        <f t="shared" ca="1" si="413"/>
        <v>1.43</v>
      </c>
      <c r="S1042">
        <f t="shared" ca="1" si="410"/>
        <v>244</v>
      </c>
      <c r="T1042">
        <f t="shared" ca="1" si="414"/>
        <v>18.07</v>
      </c>
      <c r="U1042">
        <f t="shared" ca="1" si="415"/>
        <v>140</v>
      </c>
      <c r="V1042">
        <v>1</v>
      </c>
      <c r="W1042">
        <f t="shared" ca="1" si="416"/>
        <v>0.87</v>
      </c>
      <c r="X1042">
        <f t="shared" ca="1" si="417"/>
        <v>0.50229999999999997</v>
      </c>
      <c r="Y1042">
        <f t="shared" ca="1" si="418"/>
        <v>6.0016999999999996</v>
      </c>
      <c r="Z1042">
        <f t="shared" ca="1" si="419"/>
        <v>1.9978</v>
      </c>
      <c r="AA1042">
        <f t="shared" ca="1" si="420"/>
        <v>229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f t="shared" ca="1" si="421"/>
        <v>8</v>
      </c>
      <c r="AL1042">
        <f t="shared" ca="1" si="422"/>
        <v>4.55</v>
      </c>
      <c r="AM1042">
        <v>0</v>
      </c>
    </row>
    <row r="1043" spans="1:39" x14ac:dyDescent="0.25">
      <c r="A1043">
        <v>1041</v>
      </c>
      <c r="B1043">
        <v>1</v>
      </c>
      <c r="C1043">
        <f t="shared" ca="1" si="409"/>
        <v>15</v>
      </c>
      <c r="D1043">
        <v>0</v>
      </c>
      <c r="E1043">
        <f t="shared" ca="1" si="411"/>
        <v>68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f t="shared" ca="1" si="412"/>
        <v>8.1</v>
      </c>
      <c r="R1043">
        <f t="shared" ca="1" si="413"/>
        <v>1.08</v>
      </c>
      <c r="S1043">
        <f t="shared" ca="1" si="410"/>
        <v>201</v>
      </c>
      <c r="T1043">
        <f t="shared" ca="1" si="414"/>
        <v>12.99</v>
      </c>
      <c r="U1043">
        <f t="shared" ca="1" si="415"/>
        <v>143</v>
      </c>
      <c r="V1043">
        <v>1</v>
      </c>
      <c r="W1043">
        <f t="shared" ca="1" si="416"/>
        <v>0.1</v>
      </c>
      <c r="X1043">
        <f t="shared" ca="1" si="417"/>
        <v>0.53080000000000005</v>
      </c>
      <c r="Y1043">
        <f t="shared" ca="1" si="418"/>
        <v>5.9428000000000001</v>
      </c>
      <c r="Z1043">
        <f t="shared" ca="1" si="419"/>
        <v>1.1833</v>
      </c>
      <c r="AA1043">
        <f t="shared" ca="1" si="420"/>
        <v>217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f t="shared" ca="1" si="421"/>
        <v>8.43</v>
      </c>
      <c r="AL1043">
        <f t="shared" ca="1" si="422"/>
        <v>4.07</v>
      </c>
      <c r="AM1043">
        <v>0</v>
      </c>
    </row>
    <row r="1044" spans="1:39" x14ac:dyDescent="0.25">
      <c r="A1044">
        <v>1042</v>
      </c>
      <c r="B1044">
        <v>1</v>
      </c>
      <c r="C1044">
        <f t="shared" ca="1" si="409"/>
        <v>18</v>
      </c>
      <c r="D1044">
        <v>0</v>
      </c>
      <c r="E1044">
        <f t="shared" ca="1" si="411"/>
        <v>94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f t="shared" ca="1" si="412"/>
        <v>6.5</v>
      </c>
      <c r="R1044">
        <f t="shared" ca="1" si="413"/>
        <v>1.4</v>
      </c>
      <c r="S1044">
        <f t="shared" ca="1" si="410"/>
        <v>218</v>
      </c>
      <c r="T1044">
        <f t="shared" ca="1" si="414"/>
        <v>14.11</v>
      </c>
      <c r="U1044">
        <f t="shared" ca="1" si="415"/>
        <v>131</v>
      </c>
      <c r="V1044">
        <v>1</v>
      </c>
      <c r="W1044">
        <f t="shared" ca="1" si="416"/>
        <v>0.57999999999999996</v>
      </c>
      <c r="X1044">
        <f t="shared" ca="1" si="417"/>
        <v>0.4824</v>
      </c>
      <c r="Y1044">
        <f t="shared" ca="1" si="418"/>
        <v>6.3028000000000004</v>
      </c>
      <c r="Z1044">
        <f t="shared" ca="1" si="419"/>
        <v>1.2701</v>
      </c>
      <c r="AA1044">
        <f t="shared" ca="1" si="420"/>
        <v>232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f t="shared" ca="1" si="421"/>
        <v>7.08</v>
      </c>
      <c r="AL1044">
        <f t="shared" ca="1" si="422"/>
        <v>4.92</v>
      </c>
      <c r="AM1044">
        <v>0</v>
      </c>
    </row>
    <row r="1045" spans="1:39" x14ac:dyDescent="0.25">
      <c r="A1045">
        <v>1043</v>
      </c>
      <c r="B1045">
        <v>1</v>
      </c>
      <c r="C1045">
        <f t="shared" ca="1" si="409"/>
        <v>19</v>
      </c>
      <c r="D1045">
        <v>0</v>
      </c>
      <c r="E1045">
        <f t="shared" ca="1" si="411"/>
        <v>96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f t="shared" ca="1" si="412"/>
        <v>8.4</v>
      </c>
      <c r="R1045">
        <f t="shared" ca="1" si="413"/>
        <v>1.1200000000000001</v>
      </c>
      <c r="S1045">
        <f t="shared" ca="1" si="410"/>
        <v>270</v>
      </c>
      <c r="T1045">
        <f t="shared" ca="1" si="414"/>
        <v>14.99</v>
      </c>
      <c r="U1045">
        <f t="shared" ca="1" si="415"/>
        <v>156</v>
      </c>
      <c r="V1045">
        <v>1</v>
      </c>
      <c r="W1045">
        <f t="shared" ca="1" si="416"/>
        <v>0.52</v>
      </c>
      <c r="X1045">
        <f t="shared" ca="1" si="417"/>
        <v>0.48399999999999999</v>
      </c>
      <c r="Y1045">
        <f t="shared" ca="1" si="418"/>
        <v>6.6932999999999998</v>
      </c>
      <c r="Z1045">
        <f t="shared" ca="1" si="419"/>
        <v>1.5576000000000001</v>
      </c>
      <c r="AA1045">
        <f t="shared" ca="1" si="420"/>
        <v>259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f t="shared" ca="1" si="421"/>
        <v>8.59</v>
      </c>
      <c r="AL1045">
        <f t="shared" ca="1" si="422"/>
        <v>5.13</v>
      </c>
      <c r="AM1045">
        <v>0</v>
      </c>
    </row>
    <row r="1046" spans="1:39" x14ac:dyDescent="0.25">
      <c r="A1046">
        <v>1044</v>
      </c>
      <c r="B1046">
        <v>1</v>
      </c>
      <c r="C1046">
        <f t="shared" ca="1" si="409"/>
        <v>19</v>
      </c>
      <c r="D1046">
        <v>0</v>
      </c>
      <c r="E1046">
        <f t="shared" ca="1" si="411"/>
        <v>84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f t="shared" ca="1" si="412"/>
        <v>6.3</v>
      </c>
      <c r="R1046">
        <f t="shared" ca="1" si="413"/>
        <v>1.5</v>
      </c>
      <c r="S1046">
        <f t="shared" ca="1" si="410"/>
        <v>234</v>
      </c>
      <c r="T1046">
        <f t="shared" ca="1" si="414"/>
        <v>15.37</v>
      </c>
      <c r="U1046">
        <f t="shared" ca="1" si="415"/>
        <v>118</v>
      </c>
      <c r="V1046">
        <v>1</v>
      </c>
      <c r="W1046">
        <f t="shared" ca="1" si="416"/>
        <v>0.92</v>
      </c>
      <c r="X1046">
        <f t="shared" ca="1" si="417"/>
        <v>0.49790000000000001</v>
      </c>
      <c r="Y1046">
        <f t="shared" ca="1" si="418"/>
        <v>5.5914000000000001</v>
      </c>
      <c r="Z1046">
        <f t="shared" ca="1" si="419"/>
        <v>1.9077999999999999</v>
      </c>
      <c r="AA1046">
        <f t="shared" ca="1" si="420"/>
        <v>234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f t="shared" ca="1" si="421"/>
        <v>8.66</v>
      </c>
      <c r="AL1046">
        <f t="shared" ca="1" si="422"/>
        <v>5.43</v>
      </c>
      <c r="AM1046">
        <v>0</v>
      </c>
    </row>
    <row r="1047" spans="1:39" x14ac:dyDescent="0.25">
      <c r="A1047">
        <v>1045</v>
      </c>
      <c r="B1047">
        <v>1</v>
      </c>
      <c r="C1047">
        <f t="shared" ca="1" si="409"/>
        <v>13</v>
      </c>
      <c r="D1047">
        <v>0</v>
      </c>
      <c r="E1047">
        <f t="shared" ca="1" si="411"/>
        <v>87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f t="shared" ca="1" si="412"/>
        <v>6.8</v>
      </c>
      <c r="R1047">
        <f t="shared" ca="1" si="413"/>
        <v>1.51</v>
      </c>
      <c r="S1047">
        <f t="shared" ca="1" si="410"/>
        <v>228</v>
      </c>
      <c r="T1047">
        <f t="shared" ca="1" si="414"/>
        <v>15.75</v>
      </c>
      <c r="U1047">
        <f t="shared" ca="1" si="415"/>
        <v>151</v>
      </c>
      <c r="V1047">
        <v>1</v>
      </c>
      <c r="W1047">
        <f t="shared" ca="1" si="416"/>
        <v>0.48</v>
      </c>
      <c r="X1047">
        <f t="shared" ca="1" si="417"/>
        <v>0.49109999999999998</v>
      </c>
      <c r="Y1047">
        <f t="shared" ca="1" si="418"/>
        <v>6.4348999999999998</v>
      </c>
      <c r="Z1047">
        <f t="shared" ca="1" si="419"/>
        <v>1.4624999999999999</v>
      </c>
      <c r="AA1047">
        <f t="shared" ca="1" si="420"/>
        <v>234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f t="shared" ca="1" si="421"/>
        <v>7.69</v>
      </c>
      <c r="AL1047">
        <f t="shared" ca="1" si="422"/>
        <v>4.5599999999999996</v>
      </c>
      <c r="AM1047">
        <v>0</v>
      </c>
    </row>
    <row r="1048" spans="1:39" x14ac:dyDescent="0.25">
      <c r="A1048">
        <v>1046</v>
      </c>
      <c r="B1048">
        <v>1</v>
      </c>
      <c r="C1048">
        <f t="shared" ca="1" si="409"/>
        <v>11</v>
      </c>
      <c r="D1048">
        <v>0</v>
      </c>
      <c r="E1048">
        <f t="shared" ca="1" si="411"/>
        <v>71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f t="shared" ca="1" si="412"/>
        <v>7.5</v>
      </c>
      <c r="R1048">
        <f t="shared" ca="1" si="413"/>
        <v>1.84</v>
      </c>
      <c r="S1048">
        <f t="shared" ca="1" si="410"/>
        <v>239</v>
      </c>
      <c r="T1048">
        <f t="shared" ca="1" si="414"/>
        <v>15.75</v>
      </c>
      <c r="U1048">
        <f t="shared" ca="1" si="415"/>
        <v>143</v>
      </c>
      <c r="V1048">
        <v>1</v>
      </c>
      <c r="W1048">
        <f t="shared" ca="1" si="416"/>
        <v>0.38</v>
      </c>
      <c r="X1048">
        <f t="shared" ca="1" si="417"/>
        <v>0.50860000000000005</v>
      </c>
      <c r="Y1048">
        <f t="shared" ca="1" si="418"/>
        <v>6.8634000000000004</v>
      </c>
      <c r="Z1048">
        <f t="shared" ca="1" si="419"/>
        <v>1.954</v>
      </c>
      <c r="AA1048">
        <f t="shared" ca="1" si="420"/>
        <v>251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f t="shared" ca="1" si="421"/>
        <v>7.12</v>
      </c>
      <c r="AL1048">
        <f t="shared" ca="1" si="422"/>
        <v>4.33</v>
      </c>
      <c r="AM1048">
        <v>0</v>
      </c>
    </row>
    <row r="1049" spans="1:39" x14ac:dyDescent="0.25">
      <c r="A1049">
        <v>1047</v>
      </c>
      <c r="B1049">
        <v>1</v>
      </c>
      <c r="C1049">
        <f t="shared" ca="1" si="409"/>
        <v>14</v>
      </c>
      <c r="D1049">
        <v>0</v>
      </c>
      <c r="E1049">
        <f t="shared" ca="1" si="411"/>
        <v>61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f t="shared" ca="1" si="412"/>
        <v>8.9</v>
      </c>
      <c r="R1049">
        <f t="shared" ca="1" si="413"/>
        <v>1.82</v>
      </c>
      <c r="S1049">
        <f t="shared" ca="1" si="410"/>
        <v>272</v>
      </c>
      <c r="T1049">
        <f t="shared" ca="1" si="414"/>
        <v>13.81</v>
      </c>
      <c r="U1049">
        <f t="shared" ca="1" si="415"/>
        <v>174</v>
      </c>
      <c r="V1049">
        <v>1</v>
      </c>
      <c r="W1049">
        <f t="shared" ca="1" si="416"/>
        <v>0.13</v>
      </c>
      <c r="X1049">
        <f t="shared" ca="1" si="417"/>
        <v>0.54330000000000001</v>
      </c>
      <c r="Y1049">
        <f t="shared" ca="1" si="418"/>
        <v>5.5119999999999996</v>
      </c>
      <c r="Z1049">
        <f t="shared" ca="1" si="419"/>
        <v>1.9690000000000001</v>
      </c>
      <c r="AA1049">
        <f t="shared" ca="1" si="420"/>
        <v>250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f t="shared" ca="1" si="421"/>
        <v>9.07</v>
      </c>
      <c r="AL1049">
        <f t="shared" ca="1" si="422"/>
        <v>5.27</v>
      </c>
      <c r="AM1049">
        <v>0</v>
      </c>
    </row>
    <row r="1050" spans="1:39" x14ac:dyDescent="0.25">
      <c r="A1050">
        <v>1048</v>
      </c>
      <c r="B1050">
        <v>1</v>
      </c>
      <c r="C1050">
        <f t="shared" ca="1" si="409"/>
        <v>18</v>
      </c>
      <c r="D1050">
        <v>0</v>
      </c>
      <c r="E1050">
        <f t="shared" ca="1" si="411"/>
        <v>83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f t="shared" ca="1" si="412"/>
        <v>8.9</v>
      </c>
      <c r="R1050">
        <f t="shared" ca="1" si="413"/>
        <v>1.23</v>
      </c>
      <c r="S1050">
        <f t="shared" ca="1" si="410"/>
        <v>228</v>
      </c>
      <c r="T1050">
        <f t="shared" ca="1" si="414"/>
        <v>11.36</v>
      </c>
      <c r="U1050">
        <f t="shared" ca="1" si="415"/>
        <v>145</v>
      </c>
      <c r="V1050">
        <v>1</v>
      </c>
      <c r="W1050">
        <f t="shared" ca="1" si="416"/>
        <v>0.38</v>
      </c>
      <c r="X1050">
        <f t="shared" ca="1" si="417"/>
        <v>0.50849999999999995</v>
      </c>
      <c r="Y1050">
        <f t="shared" ca="1" si="418"/>
        <v>6.8669000000000002</v>
      </c>
      <c r="Z1050">
        <f t="shared" ca="1" si="419"/>
        <v>1.7524</v>
      </c>
      <c r="AA1050">
        <f t="shared" ca="1" si="420"/>
        <v>243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f t="shared" ca="1" si="421"/>
        <v>9.31</v>
      </c>
      <c r="AL1050">
        <f t="shared" ca="1" si="422"/>
        <v>5</v>
      </c>
      <c r="AM1050">
        <v>0</v>
      </c>
    </row>
    <row r="1051" spans="1:39" x14ac:dyDescent="0.25">
      <c r="A1051">
        <v>1049</v>
      </c>
      <c r="B1051">
        <v>1</v>
      </c>
      <c r="C1051">
        <f t="shared" ca="1" si="409"/>
        <v>13</v>
      </c>
      <c r="D1051">
        <v>0</v>
      </c>
      <c r="E1051">
        <f t="shared" ca="1" si="411"/>
        <v>62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f t="shared" ca="1" si="412"/>
        <v>8.6999999999999993</v>
      </c>
      <c r="R1051">
        <f t="shared" ca="1" si="413"/>
        <v>1.85</v>
      </c>
      <c r="S1051">
        <f t="shared" ca="1" si="410"/>
        <v>259</v>
      </c>
      <c r="T1051">
        <f t="shared" ca="1" si="414"/>
        <v>19.690000000000001</v>
      </c>
      <c r="U1051">
        <f t="shared" ca="1" si="415"/>
        <v>126</v>
      </c>
      <c r="V1051">
        <v>1</v>
      </c>
      <c r="W1051">
        <f t="shared" ca="1" si="416"/>
        <v>0.91</v>
      </c>
      <c r="X1051">
        <f t="shared" ca="1" si="417"/>
        <v>0.47799999999999998</v>
      </c>
      <c r="Y1051">
        <f t="shared" ca="1" si="418"/>
        <v>6.7628000000000004</v>
      </c>
      <c r="Z1051">
        <f t="shared" ca="1" si="419"/>
        <v>1.4623999999999999</v>
      </c>
      <c r="AA1051">
        <f t="shared" ca="1" si="420"/>
        <v>212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f t="shared" ca="1" si="421"/>
        <v>7.73</v>
      </c>
      <c r="AL1051">
        <f t="shared" ca="1" si="422"/>
        <v>4.8600000000000003</v>
      </c>
      <c r="AM1051">
        <v>0</v>
      </c>
    </row>
    <row r="1052" spans="1:39" x14ac:dyDescent="0.25">
      <c r="A1052">
        <v>1050</v>
      </c>
      <c r="B1052">
        <v>1</v>
      </c>
      <c r="C1052">
        <f t="shared" ca="1" si="409"/>
        <v>20</v>
      </c>
      <c r="D1052">
        <v>0</v>
      </c>
      <c r="E1052">
        <f t="shared" ca="1" si="411"/>
        <v>61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f t="shared" ca="1" si="412"/>
        <v>7.8</v>
      </c>
      <c r="R1052">
        <f t="shared" ca="1" si="413"/>
        <v>1.21</v>
      </c>
      <c r="S1052">
        <f t="shared" ca="1" si="410"/>
        <v>271</v>
      </c>
      <c r="T1052">
        <f t="shared" ca="1" si="414"/>
        <v>17.149999999999999</v>
      </c>
      <c r="U1052">
        <f t="shared" ca="1" si="415"/>
        <v>153</v>
      </c>
      <c r="V1052">
        <v>1</v>
      </c>
      <c r="W1052">
        <f t="shared" ca="1" si="416"/>
        <v>0.13</v>
      </c>
      <c r="X1052">
        <f t="shared" ca="1" si="417"/>
        <v>0.48599999999999999</v>
      </c>
      <c r="Y1052">
        <f t="shared" ca="1" si="418"/>
        <v>6.3669000000000002</v>
      </c>
      <c r="Z1052">
        <f t="shared" ca="1" si="419"/>
        <v>1.6871</v>
      </c>
      <c r="AA1052">
        <f t="shared" ca="1" si="420"/>
        <v>202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f t="shared" ca="1" si="421"/>
        <v>7.3</v>
      </c>
      <c r="AL1052">
        <f t="shared" ca="1" si="422"/>
        <v>4.7300000000000004</v>
      </c>
      <c r="AM1052">
        <v>0</v>
      </c>
    </row>
    <row r="1053" spans="1:39" x14ac:dyDescent="0.25">
      <c r="A1053">
        <v>1051</v>
      </c>
      <c r="B1053">
        <v>1</v>
      </c>
      <c r="C1053">
        <f t="shared" ca="1" si="409"/>
        <v>16</v>
      </c>
      <c r="D1053">
        <v>0</v>
      </c>
      <c r="E1053">
        <f t="shared" ca="1" si="411"/>
        <v>77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f t="shared" ca="1" si="412"/>
        <v>8.5</v>
      </c>
      <c r="R1053">
        <f t="shared" ca="1" si="413"/>
        <v>1.48</v>
      </c>
      <c r="S1053">
        <f t="shared" ca="1" si="410"/>
        <v>211</v>
      </c>
      <c r="T1053">
        <f t="shared" ca="1" si="414"/>
        <v>12.71</v>
      </c>
      <c r="U1053">
        <f t="shared" ca="1" si="415"/>
        <v>165</v>
      </c>
      <c r="V1053">
        <v>1</v>
      </c>
      <c r="W1053">
        <f t="shared" ca="1" si="416"/>
        <v>0.18</v>
      </c>
      <c r="X1053">
        <f t="shared" ca="1" si="417"/>
        <v>0.53510000000000002</v>
      </c>
      <c r="Y1053">
        <f t="shared" ca="1" si="418"/>
        <v>5.6486999999999998</v>
      </c>
      <c r="Z1053">
        <f t="shared" ca="1" si="419"/>
        <v>1.7498</v>
      </c>
      <c r="AA1053">
        <f t="shared" ca="1" si="420"/>
        <v>252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f t="shared" ca="1" si="421"/>
        <v>8.34</v>
      </c>
      <c r="AL1053">
        <f t="shared" ca="1" si="422"/>
        <v>4.8</v>
      </c>
      <c r="AM1053">
        <v>0</v>
      </c>
    </row>
    <row r="1054" spans="1:39" x14ac:dyDescent="0.25">
      <c r="A1054">
        <v>1052</v>
      </c>
      <c r="B1054">
        <v>1</v>
      </c>
      <c r="C1054">
        <f t="shared" ca="1" si="409"/>
        <v>10</v>
      </c>
      <c r="D1054">
        <v>0</v>
      </c>
      <c r="E1054">
        <f t="shared" ca="1" si="411"/>
        <v>54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f t="shared" ca="1" si="412"/>
        <v>6.1</v>
      </c>
      <c r="R1054">
        <f t="shared" ca="1" si="413"/>
        <v>1.1200000000000001</v>
      </c>
      <c r="S1054">
        <f t="shared" ca="1" si="410"/>
        <v>244</v>
      </c>
      <c r="T1054">
        <f t="shared" ca="1" si="414"/>
        <v>16.739999999999998</v>
      </c>
      <c r="U1054">
        <f t="shared" ca="1" si="415"/>
        <v>104</v>
      </c>
      <c r="V1054">
        <v>1</v>
      </c>
      <c r="W1054">
        <f t="shared" ca="1" si="416"/>
        <v>0.11</v>
      </c>
      <c r="X1054">
        <f t="shared" ca="1" si="417"/>
        <v>0.53520000000000001</v>
      </c>
      <c r="Y1054">
        <f t="shared" ca="1" si="418"/>
        <v>5.5795000000000003</v>
      </c>
      <c r="Z1054">
        <f t="shared" ca="1" si="419"/>
        <v>1.17</v>
      </c>
      <c r="AA1054">
        <f t="shared" ca="1" si="420"/>
        <v>240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f t="shared" ca="1" si="421"/>
        <v>7.43</v>
      </c>
      <c r="AL1054">
        <f t="shared" ca="1" si="422"/>
        <v>4.28</v>
      </c>
      <c r="AM1054">
        <v>0</v>
      </c>
    </row>
    <row r="1055" spans="1:39" x14ac:dyDescent="0.25">
      <c r="A1055">
        <v>1053</v>
      </c>
      <c r="B1055">
        <v>1</v>
      </c>
      <c r="C1055">
        <f t="shared" ca="1" si="409"/>
        <v>14</v>
      </c>
      <c r="D1055">
        <v>0</v>
      </c>
      <c r="E1055">
        <f t="shared" ca="1" si="411"/>
        <v>63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f t="shared" ca="1" si="412"/>
        <v>6.2</v>
      </c>
      <c r="R1055">
        <f t="shared" ca="1" si="413"/>
        <v>1.93</v>
      </c>
      <c r="S1055">
        <f t="shared" ca="1" si="410"/>
        <v>200</v>
      </c>
      <c r="T1055">
        <f t="shared" ca="1" si="414"/>
        <v>12.87</v>
      </c>
      <c r="U1055">
        <f t="shared" ca="1" si="415"/>
        <v>145</v>
      </c>
      <c r="V1055">
        <v>1</v>
      </c>
      <c r="W1055">
        <f t="shared" ca="1" si="416"/>
        <v>0.31</v>
      </c>
      <c r="X1055">
        <f t="shared" ca="1" si="417"/>
        <v>0.47570000000000001</v>
      </c>
      <c r="Y1055">
        <f t="shared" ca="1" si="418"/>
        <v>6.6755000000000004</v>
      </c>
      <c r="Z1055">
        <f t="shared" ca="1" si="419"/>
        <v>1.2078</v>
      </c>
      <c r="AA1055">
        <f t="shared" ca="1" si="420"/>
        <v>205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f t="shared" ca="1" si="421"/>
        <v>7.49</v>
      </c>
      <c r="AL1055">
        <f t="shared" ca="1" si="422"/>
        <v>4.5999999999999996</v>
      </c>
      <c r="AM1055">
        <v>0</v>
      </c>
    </row>
    <row r="1056" spans="1:39" x14ac:dyDescent="0.25">
      <c r="A1056">
        <v>1054</v>
      </c>
      <c r="B1056">
        <v>1</v>
      </c>
      <c r="C1056">
        <f t="shared" ca="1" si="409"/>
        <v>22</v>
      </c>
      <c r="D1056">
        <v>0</v>
      </c>
      <c r="E1056">
        <f t="shared" ca="1" si="411"/>
        <v>83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f t="shared" ca="1" si="412"/>
        <v>8.1</v>
      </c>
      <c r="R1056">
        <f t="shared" ca="1" si="413"/>
        <v>1.32</v>
      </c>
      <c r="S1056">
        <f t="shared" ca="1" si="410"/>
        <v>270</v>
      </c>
      <c r="T1056">
        <f t="shared" ca="1" si="414"/>
        <v>13.5</v>
      </c>
      <c r="U1056">
        <f t="shared" ca="1" si="415"/>
        <v>176</v>
      </c>
      <c r="V1056">
        <v>1</v>
      </c>
      <c r="W1056">
        <f t="shared" ca="1" si="416"/>
        <v>0.22</v>
      </c>
      <c r="X1056">
        <f t="shared" ca="1" si="417"/>
        <v>0.4909</v>
      </c>
      <c r="Y1056">
        <f t="shared" ca="1" si="418"/>
        <v>6.0119999999999996</v>
      </c>
      <c r="Z1056">
        <f t="shared" ca="1" si="419"/>
        <v>1.5920000000000001</v>
      </c>
      <c r="AA1056">
        <f t="shared" ca="1" si="420"/>
        <v>221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f t="shared" ca="1" si="421"/>
        <v>7.17</v>
      </c>
      <c r="AL1056">
        <f t="shared" ca="1" si="422"/>
        <v>4.32</v>
      </c>
      <c r="AM1056">
        <v>0</v>
      </c>
    </row>
    <row r="1057" spans="1:39" x14ac:dyDescent="0.25">
      <c r="A1057">
        <v>1055</v>
      </c>
      <c r="B1057">
        <v>1</v>
      </c>
      <c r="C1057">
        <f t="shared" ca="1" si="409"/>
        <v>12</v>
      </c>
      <c r="D1057">
        <v>0</v>
      </c>
      <c r="E1057">
        <f t="shared" ca="1" si="411"/>
        <v>65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f t="shared" ca="1" si="412"/>
        <v>6.3</v>
      </c>
      <c r="R1057">
        <f t="shared" ca="1" si="413"/>
        <v>1.1000000000000001</v>
      </c>
      <c r="S1057">
        <f t="shared" ca="1" si="410"/>
        <v>263</v>
      </c>
      <c r="T1057">
        <f t="shared" ca="1" si="414"/>
        <v>11.53</v>
      </c>
      <c r="U1057">
        <f t="shared" ca="1" si="415"/>
        <v>138</v>
      </c>
      <c r="V1057">
        <v>1</v>
      </c>
      <c r="W1057">
        <f t="shared" ca="1" si="416"/>
        <v>0.16</v>
      </c>
      <c r="X1057">
        <f t="shared" ca="1" si="417"/>
        <v>0.4894</v>
      </c>
      <c r="Y1057">
        <f t="shared" ca="1" si="418"/>
        <v>5.7746000000000004</v>
      </c>
      <c r="Z1057">
        <f t="shared" ca="1" si="419"/>
        <v>1.5323</v>
      </c>
      <c r="AA1057">
        <f t="shared" ca="1" si="420"/>
        <v>234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f t="shared" ca="1" si="421"/>
        <v>8.0399999999999991</v>
      </c>
      <c r="AL1057">
        <f t="shared" ca="1" si="422"/>
        <v>4.0999999999999996</v>
      </c>
      <c r="AM1057">
        <v>0</v>
      </c>
    </row>
    <row r="1058" spans="1:39" x14ac:dyDescent="0.25">
      <c r="A1058">
        <v>1056</v>
      </c>
      <c r="B1058">
        <v>1</v>
      </c>
      <c r="C1058">
        <f t="shared" ca="1" si="409"/>
        <v>17</v>
      </c>
      <c r="D1058">
        <v>0</v>
      </c>
      <c r="E1058">
        <f t="shared" ca="1" si="411"/>
        <v>84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f t="shared" ca="1" si="412"/>
        <v>8.6</v>
      </c>
      <c r="R1058">
        <f t="shared" ca="1" si="413"/>
        <v>1.28</v>
      </c>
      <c r="S1058">
        <f t="shared" ca="1" si="410"/>
        <v>207</v>
      </c>
      <c r="T1058">
        <f t="shared" ca="1" si="414"/>
        <v>13.68</v>
      </c>
      <c r="U1058">
        <f t="shared" ca="1" si="415"/>
        <v>108</v>
      </c>
      <c r="V1058">
        <v>1</v>
      </c>
      <c r="W1058">
        <f t="shared" ca="1" si="416"/>
        <v>0.89</v>
      </c>
      <c r="X1058">
        <f t="shared" ca="1" si="417"/>
        <v>0.54910000000000003</v>
      </c>
      <c r="Y1058">
        <f t="shared" ca="1" si="418"/>
        <v>5.7290000000000001</v>
      </c>
      <c r="Z1058">
        <f t="shared" ca="1" si="419"/>
        <v>1.8197000000000001</v>
      </c>
      <c r="AA1058">
        <f t="shared" ca="1" si="420"/>
        <v>219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f t="shared" ca="1" si="421"/>
        <v>8.0399999999999991</v>
      </c>
      <c r="AL1058">
        <f t="shared" ca="1" si="422"/>
        <v>4.5199999999999996</v>
      </c>
      <c r="AM1058">
        <v>0</v>
      </c>
    </row>
    <row r="1059" spans="1:39" x14ac:dyDescent="0.25">
      <c r="A1059">
        <v>1057</v>
      </c>
      <c r="B1059">
        <v>1</v>
      </c>
      <c r="C1059">
        <f t="shared" ca="1" si="409"/>
        <v>11</v>
      </c>
      <c r="D1059">
        <v>0</v>
      </c>
      <c r="E1059">
        <f t="shared" ca="1" si="411"/>
        <v>89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f t="shared" ca="1" si="412"/>
        <v>6.3</v>
      </c>
      <c r="R1059">
        <f t="shared" ca="1" si="413"/>
        <v>1.25</v>
      </c>
      <c r="S1059">
        <f t="shared" ca="1" si="410"/>
        <v>233</v>
      </c>
      <c r="T1059">
        <f t="shared" ca="1" si="414"/>
        <v>10.52</v>
      </c>
      <c r="U1059">
        <f t="shared" ca="1" si="415"/>
        <v>101</v>
      </c>
      <c r="V1059">
        <v>1</v>
      </c>
      <c r="W1059">
        <f t="shared" ca="1" si="416"/>
        <v>0.14000000000000001</v>
      </c>
      <c r="X1059">
        <f t="shared" ca="1" si="417"/>
        <v>0.48670000000000002</v>
      </c>
      <c r="Y1059">
        <f t="shared" ca="1" si="418"/>
        <v>6.9122000000000003</v>
      </c>
      <c r="Z1059">
        <f t="shared" ca="1" si="419"/>
        <v>1.2068000000000001</v>
      </c>
      <c r="AA1059">
        <f t="shared" ca="1" si="420"/>
        <v>234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f t="shared" ca="1" si="421"/>
        <v>8.77</v>
      </c>
      <c r="AL1059">
        <f t="shared" ca="1" si="422"/>
        <v>4.63</v>
      </c>
      <c r="AM1059">
        <v>0</v>
      </c>
    </row>
    <row r="1060" spans="1:39" x14ac:dyDescent="0.25">
      <c r="A1060">
        <v>1058</v>
      </c>
      <c r="B1060">
        <v>1</v>
      </c>
      <c r="C1060">
        <f t="shared" ca="1" si="409"/>
        <v>10</v>
      </c>
      <c r="D1060">
        <v>0</v>
      </c>
      <c r="E1060">
        <f t="shared" ca="1" si="411"/>
        <v>95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f t="shared" ca="1" si="412"/>
        <v>7.9</v>
      </c>
      <c r="R1060">
        <f t="shared" ca="1" si="413"/>
        <v>1.38</v>
      </c>
      <c r="S1060">
        <f t="shared" ca="1" si="410"/>
        <v>211</v>
      </c>
      <c r="T1060">
        <f t="shared" ca="1" si="414"/>
        <v>11.17</v>
      </c>
      <c r="U1060">
        <f t="shared" ca="1" si="415"/>
        <v>119</v>
      </c>
      <c r="V1060">
        <v>1</v>
      </c>
      <c r="W1060">
        <f t="shared" ca="1" si="416"/>
        <v>0.89</v>
      </c>
      <c r="X1060">
        <f t="shared" ca="1" si="417"/>
        <v>0.50380000000000003</v>
      </c>
      <c r="Y1060">
        <f t="shared" ca="1" si="418"/>
        <v>5.8085000000000004</v>
      </c>
      <c r="Z1060">
        <f t="shared" ca="1" si="419"/>
        <v>1.5793999999999999</v>
      </c>
      <c r="AA1060">
        <f t="shared" ca="1" si="420"/>
        <v>244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f t="shared" ca="1" si="421"/>
        <v>9.07</v>
      </c>
      <c r="AL1060">
        <f t="shared" ca="1" si="422"/>
        <v>5.43</v>
      </c>
      <c r="AM1060">
        <v>0</v>
      </c>
    </row>
    <row r="1061" spans="1:39" x14ac:dyDescent="0.25">
      <c r="A1061">
        <v>1059</v>
      </c>
      <c r="B1061">
        <v>1</v>
      </c>
      <c r="C1061">
        <f t="shared" ca="1" si="409"/>
        <v>12</v>
      </c>
      <c r="D1061">
        <v>0</v>
      </c>
      <c r="E1061">
        <f t="shared" ca="1" si="411"/>
        <v>67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f t="shared" ca="1" si="412"/>
        <v>8.6999999999999993</v>
      </c>
      <c r="R1061">
        <f t="shared" ca="1" si="413"/>
        <v>1.07</v>
      </c>
      <c r="S1061">
        <f t="shared" ca="1" si="410"/>
        <v>210</v>
      </c>
      <c r="T1061">
        <f t="shared" ca="1" si="414"/>
        <v>12.21</v>
      </c>
      <c r="U1061">
        <f t="shared" ca="1" si="415"/>
        <v>169</v>
      </c>
      <c r="V1061">
        <v>1</v>
      </c>
      <c r="W1061">
        <f t="shared" ca="1" si="416"/>
        <v>0.59</v>
      </c>
      <c r="X1061">
        <f t="shared" ca="1" si="417"/>
        <v>0.48620000000000002</v>
      </c>
      <c r="Y1061">
        <f t="shared" ca="1" si="418"/>
        <v>6.5517000000000003</v>
      </c>
      <c r="Z1061">
        <f t="shared" ca="1" si="419"/>
        <v>1.355</v>
      </c>
      <c r="AA1061">
        <f t="shared" ca="1" si="420"/>
        <v>220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f t="shared" ca="1" si="421"/>
        <v>8.74</v>
      </c>
      <c r="AL1061">
        <f t="shared" ca="1" si="422"/>
        <v>5.0599999999999996</v>
      </c>
      <c r="AM1061">
        <v>0</v>
      </c>
    </row>
    <row r="1062" spans="1:39" x14ac:dyDescent="0.25">
      <c r="A1062">
        <v>1060</v>
      </c>
      <c r="B1062">
        <v>1</v>
      </c>
      <c r="C1062">
        <f t="shared" ca="1" si="409"/>
        <v>20</v>
      </c>
      <c r="D1062">
        <v>0</v>
      </c>
      <c r="E1062">
        <f t="shared" ca="1" si="411"/>
        <v>54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f t="shared" ca="1" si="412"/>
        <v>6</v>
      </c>
      <c r="R1062">
        <f t="shared" ca="1" si="413"/>
        <v>1.88</v>
      </c>
      <c r="S1062">
        <f t="shared" ca="1" si="410"/>
        <v>249</v>
      </c>
      <c r="T1062">
        <f t="shared" ca="1" si="414"/>
        <v>17.579999999999998</v>
      </c>
      <c r="U1062">
        <f t="shared" ca="1" si="415"/>
        <v>148</v>
      </c>
      <c r="V1062">
        <v>1</v>
      </c>
      <c r="W1062">
        <f t="shared" ca="1" si="416"/>
        <v>0.17</v>
      </c>
      <c r="X1062">
        <f t="shared" ca="1" si="417"/>
        <v>0.5464</v>
      </c>
      <c r="Y1062">
        <f t="shared" ca="1" si="418"/>
        <v>5.9071999999999996</v>
      </c>
      <c r="Z1062">
        <f t="shared" ca="1" si="419"/>
        <v>1.2750999999999999</v>
      </c>
      <c r="AA1062">
        <f t="shared" ca="1" si="420"/>
        <v>228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f t="shared" ca="1" si="421"/>
        <v>8.11</v>
      </c>
      <c r="AL1062">
        <f t="shared" ca="1" si="422"/>
        <v>5.45</v>
      </c>
      <c r="AM1062">
        <v>0</v>
      </c>
    </row>
    <row r="1063" spans="1:39" x14ac:dyDescent="0.25">
      <c r="A1063">
        <v>1061</v>
      </c>
      <c r="B1063">
        <v>1</v>
      </c>
      <c r="C1063">
        <f t="shared" ca="1" si="409"/>
        <v>16</v>
      </c>
      <c r="D1063">
        <v>0</v>
      </c>
      <c r="E1063">
        <f t="shared" ca="1" si="411"/>
        <v>93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f t="shared" ca="1" si="412"/>
        <v>6.3</v>
      </c>
      <c r="R1063">
        <f t="shared" ca="1" si="413"/>
        <v>1.93</v>
      </c>
      <c r="S1063">
        <f t="shared" ca="1" si="410"/>
        <v>265</v>
      </c>
      <c r="T1063">
        <f t="shared" ca="1" si="414"/>
        <v>19.64</v>
      </c>
      <c r="U1063">
        <f t="shared" ca="1" si="415"/>
        <v>132</v>
      </c>
      <c r="V1063">
        <v>1</v>
      </c>
      <c r="W1063">
        <f t="shared" ca="1" si="416"/>
        <v>0.95</v>
      </c>
      <c r="X1063">
        <f t="shared" ca="1" si="417"/>
        <v>0.51849999999999996</v>
      </c>
      <c r="Y1063">
        <f t="shared" ca="1" si="418"/>
        <v>6.3196000000000003</v>
      </c>
      <c r="Z1063">
        <f t="shared" ca="1" si="419"/>
        <v>1.7195</v>
      </c>
      <c r="AA1063">
        <f t="shared" ca="1" si="420"/>
        <v>230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f t="shared" ca="1" si="421"/>
        <v>7.86</v>
      </c>
      <c r="AL1063">
        <f t="shared" ca="1" si="422"/>
        <v>4.76</v>
      </c>
      <c r="AM1063">
        <v>0</v>
      </c>
    </row>
    <row r="1064" spans="1:39" x14ac:dyDescent="0.25">
      <c r="A1064">
        <v>1062</v>
      </c>
      <c r="B1064">
        <v>1</v>
      </c>
      <c r="C1064">
        <f t="shared" ca="1" si="409"/>
        <v>13</v>
      </c>
      <c r="D1064">
        <v>0</v>
      </c>
      <c r="E1064">
        <f t="shared" ca="1" si="411"/>
        <v>70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f t="shared" ca="1" si="412"/>
        <v>8.6</v>
      </c>
      <c r="R1064">
        <f t="shared" ca="1" si="413"/>
        <v>1.94</v>
      </c>
      <c r="S1064">
        <f t="shared" ca="1" si="410"/>
        <v>242</v>
      </c>
      <c r="T1064">
        <f t="shared" ca="1" si="414"/>
        <v>13.13</v>
      </c>
      <c r="U1064">
        <f t="shared" ca="1" si="415"/>
        <v>121</v>
      </c>
      <c r="V1064">
        <v>1</v>
      </c>
      <c r="W1064">
        <f t="shared" ca="1" si="416"/>
        <v>0.35</v>
      </c>
      <c r="X1064">
        <f t="shared" ca="1" si="417"/>
        <v>0.48230000000000001</v>
      </c>
      <c r="Y1064">
        <f t="shared" ca="1" si="418"/>
        <v>6.7127999999999997</v>
      </c>
      <c r="Z1064">
        <f t="shared" ca="1" si="419"/>
        <v>1.1440999999999999</v>
      </c>
      <c r="AA1064">
        <f t="shared" ca="1" si="420"/>
        <v>201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f t="shared" ca="1" si="421"/>
        <v>8.09</v>
      </c>
      <c r="AL1064">
        <f t="shared" ca="1" si="422"/>
        <v>4.24</v>
      </c>
      <c r="AM1064">
        <v>0</v>
      </c>
    </row>
    <row r="1065" spans="1:39" x14ac:dyDescent="0.25">
      <c r="A1065">
        <v>1063</v>
      </c>
      <c r="B1065">
        <v>1</v>
      </c>
      <c r="C1065">
        <f t="shared" ca="1" si="409"/>
        <v>16</v>
      </c>
      <c r="D1065">
        <v>0</v>
      </c>
      <c r="E1065">
        <f t="shared" ca="1" si="411"/>
        <v>53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f t="shared" ca="1" si="412"/>
        <v>8.8000000000000007</v>
      </c>
      <c r="R1065">
        <f t="shared" ca="1" si="413"/>
        <v>1.52</v>
      </c>
      <c r="S1065">
        <f t="shared" ca="1" si="410"/>
        <v>262</v>
      </c>
      <c r="T1065">
        <f t="shared" ca="1" si="414"/>
        <v>18.39</v>
      </c>
      <c r="U1065">
        <f t="shared" ca="1" si="415"/>
        <v>123</v>
      </c>
      <c r="V1065">
        <v>1</v>
      </c>
      <c r="W1065">
        <f t="shared" ca="1" si="416"/>
        <v>0.35</v>
      </c>
      <c r="X1065">
        <f t="shared" ca="1" si="417"/>
        <v>0.50600000000000001</v>
      </c>
      <c r="Y1065">
        <f t="shared" ca="1" si="418"/>
        <v>6.5171999999999999</v>
      </c>
      <c r="Z1065">
        <f t="shared" ca="1" si="419"/>
        <v>1.9249000000000001</v>
      </c>
      <c r="AA1065">
        <f t="shared" ca="1" si="420"/>
        <v>260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f t="shared" ca="1" si="421"/>
        <v>8.3000000000000007</v>
      </c>
      <c r="AL1065">
        <f t="shared" ca="1" si="422"/>
        <v>4.96</v>
      </c>
      <c r="AM1065">
        <v>0</v>
      </c>
    </row>
    <row r="1066" spans="1:39" x14ac:dyDescent="0.25">
      <c r="A1066">
        <v>1064</v>
      </c>
      <c r="B1066">
        <v>1</v>
      </c>
      <c r="C1066">
        <f t="shared" ca="1" si="409"/>
        <v>23</v>
      </c>
      <c r="D1066">
        <v>0</v>
      </c>
      <c r="E1066">
        <f t="shared" ca="1" si="411"/>
        <v>79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f t="shared" ca="1" si="412"/>
        <v>8.1999999999999993</v>
      </c>
      <c r="R1066">
        <f t="shared" ca="1" si="413"/>
        <v>1.85</v>
      </c>
      <c r="S1066">
        <f t="shared" ca="1" si="410"/>
        <v>208</v>
      </c>
      <c r="T1066">
        <f t="shared" ca="1" si="414"/>
        <v>14.48</v>
      </c>
      <c r="U1066">
        <f t="shared" ca="1" si="415"/>
        <v>138</v>
      </c>
      <c r="V1066">
        <v>1</v>
      </c>
      <c r="W1066">
        <f t="shared" ca="1" si="416"/>
        <v>0.52</v>
      </c>
      <c r="X1066">
        <f t="shared" ca="1" si="417"/>
        <v>0.49890000000000001</v>
      </c>
      <c r="Y1066">
        <f t="shared" ca="1" si="418"/>
        <v>6.2610000000000001</v>
      </c>
      <c r="Z1066">
        <f t="shared" ca="1" si="419"/>
        <v>1.5737000000000001</v>
      </c>
      <c r="AA1066">
        <f t="shared" ca="1" si="420"/>
        <v>228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f t="shared" ca="1" si="421"/>
        <v>7.85</v>
      </c>
      <c r="AL1066">
        <f t="shared" ca="1" si="422"/>
        <v>5.51</v>
      </c>
      <c r="AM1066">
        <v>0</v>
      </c>
    </row>
    <row r="1067" spans="1:39" x14ac:dyDescent="0.25">
      <c r="A1067">
        <v>1065</v>
      </c>
      <c r="B1067">
        <v>1</v>
      </c>
      <c r="C1067">
        <f t="shared" ca="1" si="409"/>
        <v>12</v>
      </c>
      <c r="D1067">
        <v>0</v>
      </c>
      <c r="E1067">
        <f t="shared" ca="1" si="411"/>
        <v>99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f t="shared" ca="1" si="412"/>
        <v>8.4</v>
      </c>
      <c r="R1067">
        <f t="shared" ca="1" si="413"/>
        <v>1.53</v>
      </c>
      <c r="S1067">
        <f t="shared" ca="1" si="410"/>
        <v>272</v>
      </c>
      <c r="T1067">
        <f t="shared" ca="1" si="414"/>
        <v>11.58</v>
      </c>
      <c r="U1067">
        <f t="shared" ca="1" si="415"/>
        <v>117</v>
      </c>
      <c r="V1067">
        <v>1</v>
      </c>
      <c r="W1067">
        <f t="shared" ca="1" si="416"/>
        <v>0.28000000000000003</v>
      </c>
      <c r="X1067">
        <f t="shared" ca="1" si="417"/>
        <v>0.48630000000000001</v>
      </c>
      <c r="Y1067">
        <f t="shared" ca="1" si="418"/>
        <v>6.9941000000000004</v>
      </c>
      <c r="Z1067">
        <f t="shared" ca="1" si="419"/>
        <v>1.9734</v>
      </c>
      <c r="AA1067">
        <f t="shared" ca="1" si="420"/>
        <v>256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f t="shared" ca="1" si="421"/>
        <v>9.08</v>
      </c>
      <c r="AL1067">
        <f t="shared" ca="1" si="422"/>
        <v>4.09</v>
      </c>
      <c r="AM1067">
        <v>0</v>
      </c>
    </row>
    <row r="1068" spans="1:39" x14ac:dyDescent="0.25">
      <c r="A1068">
        <v>1066</v>
      </c>
      <c r="B1068">
        <v>1</v>
      </c>
      <c r="C1068">
        <f t="shared" ca="1" si="409"/>
        <v>11</v>
      </c>
      <c r="D1068">
        <v>0</v>
      </c>
      <c r="E1068">
        <f t="shared" ca="1" si="411"/>
        <v>61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f t="shared" ca="1" si="412"/>
        <v>5.6</v>
      </c>
      <c r="R1068">
        <f t="shared" ca="1" si="413"/>
        <v>1.64</v>
      </c>
      <c r="S1068">
        <f t="shared" ca="1" si="410"/>
        <v>230</v>
      </c>
      <c r="T1068">
        <f t="shared" ca="1" si="414"/>
        <v>14.46</v>
      </c>
      <c r="U1068">
        <f t="shared" ca="1" si="415"/>
        <v>129</v>
      </c>
      <c r="V1068">
        <v>1</v>
      </c>
      <c r="W1068">
        <f t="shared" ca="1" si="416"/>
        <v>0.93</v>
      </c>
      <c r="X1068">
        <f t="shared" ca="1" si="417"/>
        <v>0.54190000000000005</v>
      </c>
      <c r="Y1068">
        <f t="shared" ca="1" si="418"/>
        <v>5.5399000000000003</v>
      </c>
      <c r="Z1068">
        <f t="shared" ca="1" si="419"/>
        <v>1.2403999999999999</v>
      </c>
      <c r="AA1068">
        <f t="shared" ca="1" si="420"/>
        <v>209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f t="shared" ca="1" si="421"/>
        <v>8.31</v>
      </c>
      <c r="AL1068">
        <f t="shared" ca="1" si="422"/>
        <v>5.4</v>
      </c>
      <c r="AM1068">
        <v>0</v>
      </c>
    </row>
    <row r="1069" spans="1:39" x14ac:dyDescent="0.25">
      <c r="A1069">
        <v>1067</v>
      </c>
      <c r="B1069">
        <v>1</v>
      </c>
      <c r="C1069">
        <f t="shared" ca="1" si="409"/>
        <v>11</v>
      </c>
      <c r="D1069">
        <v>0</v>
      </c>
      <c r="E1069">
        <f t="shared" ca="1" si="411"/>
        <v>63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f t="shared" ca="1" si="412"/>
        <v>5.8</v>
      </c>
      <c r="R1069">
        <f t="shared" ca="1" si="413"/>
        <v>1.64</v>
      </c>
      <c r="S1069">
        <f t="shared" ca="1" si="410"/>
        <v>272</v>
      </c>
      <c r="T1069">
        <f t="shared" ca="1" si="414"/>
        <v>15.07</v>
      </c>
      <c r="U1069">
        <f t="shared" ca="1" si="415"/>
        <v>101</v>
      </c>
      <c r="V1069">
        <v>1</v>
      </c>
      <c r="W1069">
        <f t="shared" ca="1" si="416"/>
        <v>0.6</v>
      </c>
      <c r="X1069">
        <f t="shared" ca="1" si="417"/>
        <v>0.51370000000000005</v>
      </c>
      <c r="Y1069">
        <f t="shared" ca="1" si="418"/>
        <v>6.0772000000000004</v>
      </c>
      <c r="Z1069">
        <f t="shared" ca="1" si="419"/>
        <v>1.5013000000000001</v>
      </c>
      <c r="AA1069">
        <f t="shared" ca="1" si="420"/>
        <v>249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f t="shared" ca="1" si="421"/>
        <v>7.12</v>
      </c>
      <c r="AL1069">
        <f t="shared" ca="1" si="422"/>
        <v>4.03</v>
      </c>
      <c r="AM1069">
        <v>0</v>
      </c>
    </row>
    <row r="1070" spans="1:39" x14ac:dyDescent="0.25">
      <c r="A1070">
        <v>1068</v>
      </c>
      <c r="B1070">
        <v>1</v>
      </c>
      <c r="C1070">
        <f t="shared" ca="1" si="409"/>
        <v>17</v>
      </c>
      <c r="D1070">
        <v>0</v>
      </c>
      <c r="E1070">
        <f t="shared" ca="1" si="411"/>
        <v>90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f t="shared" ca="1" si="412"/>
        <v>6.3</v>
      </c>
      <c r="R1070">
        <f t="shared" ca="1" si="413"/>
        <v>1.85</v>
      </c>
      <c r="S1070">
        <f t="shared" ca="1" si="410"/>
        <v>218</v>
      </c>
      <c r="T1070">
        <f t="shared" ca="1" si="414"/>
        <v>18.309999999999999</v>
      </c>
      <c r="U1070">
        <f t="shared" ca="1" si="415"/>
        <v>140</v>
      </c>
      <c r="V1070">
        <v>1</v>
      </c>
      <c r="W1070">
        <f t="shared" ca="1" si="416"/>
        <v>0.41</v>
      </c>
      <c r="X1070">
        <f t="shared" ca="1" si="417"/>
        <v>0.49940000000000001</v>
      </c>
      <c r="Y1070">
        <f t="shared" ca="1" si="418"/>
        <v>6.9199000000000002</v>
      </c>
      <c r="Z1070">
        <f t="shared" ca="1" si="419"/>
        <v>1.2492000000000001</v>
      </c>
      <c r="AA1070">
        <f t="shared" ca="1" si="420"/>
        <v>253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f t="shared" ca="1" si="421"/>
        <v>7.12</v>
      </c>
      <c r="AL1070">
        <f t="shared" ca="1" si="422"/>
        <v>5.54</v>
      </c>
      <c r="AM1070">
        <v>0</v>
      </c>
    </row>
    <row r="1071" spans="1:39" x14ac:dyDescent="0.25">
      <c r="A1071">
        <v>1069</v>
      </c>
      <c r="B1071">
        <v>1</v>
      </c>
      <c r="C1071">
        <f t="shared" ca="1" si="409"/>
        <v>18</v>
      </c>
      <c r="D1071">
        <v>0</v>
      </c>
      <c r="E1071">
        <f t="shared" ca="1" si="411"/>
        <v>75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f t="shared" ca="1" si="412"/>
        <v>6</v>
      </c>
      <c r="R1071">
        <f t="shared" ca="1" si="413"/>
        <v>1.54</v>
      </c>
      <c r="S1071">
        <f t="shared" ca="1" si="410"/>
        <v>258</v>
      </c>
      <c r="T1071">
        <f t="shared" ca="1" si="414"/>
        <v>18.97</v>
      </c>
      <c r="U1071">
        <f t="shared" ca="1" si="415"/>
        <v>176</v>
      </c>
      <c r="V1071">
        <v>1</v>
      </c>
      <c r="W1071">
        <f t="shared" ca="1" si="416"/>
        <v>0.3</v>
      </c>
      <c r="X1071">
        <f t="shared" ca="1" si="417"/>
        <v>0.54069999999999996</v>
      </c>
      <c r="Y1071">
        <f t="shared" ca="1" si="418"/>
        <v>6.5412999999999997</v>
      </c>
      <c r="Z1071">
        <f t="shared" ca="1" si="419"/>
        <v>1.5694999999999999</v>
      </c>
      <c r="AA1071">
        <f t="shared" ca="1" si="420"/>
        <v>240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f t="shared" ca="1" si="421"/>
        <v>7.21</v>
      </c>
      <c r="AL1071">
        <f t="shared" ca="1" si="422"/>
        <v>5.28</v>
      </c>
      <c r="AM1071">
        <v>0</v>
      </c>
    </row>
    <row r="1072" spans="1:39" x14ac:dyDescent="0.25">
      <c r="A1072">
        <v>1070</v>
      </c>
      <c r="B1072">
        <v>1</v>
      </c>
      <c r="C1072">
        <f t="shared" ca="1" si="409"/>
        <v>19</v>
      </c>
      <c r="D1072">
        <v>0</v>
      </c>
      <c r="E1072">
        <f t="shared" ca="1" si="411"/>
        <v>77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f t="shared" ca="1" si="412"/>
        <v>8.1</v>
      </c>
      <c r="R1072">
        <f t="shared" ca="1" si="413"/>
        <v>1.36</v>
      </c>
      <c r="S1072">
        <f t="shared" ca="1" si="410"/>
        <v>248</v>
      </c>
      <c r="T1072">
        <f t="shared" ca="1" si="414"/>
        <v>17.18</v>
      </c>
      <c r="U1072">
        <f t="shared" ca="1" si="415"/>
        <v>117</v>
      </c>
      <c r="V1072">
        <v>1</v>
      </c>
      <c r="W1072">
        <f t="shared" ca="1" si="416"/>
        <v>0.22</v>
      </c>
      <c r="X1072">
        <f t="shared" ca="1" si="417"/>
        <v>0.53300000000000003</v>
      </c>
      <c r="Y1072">
        <f t="shared" ca="1" si="418"/>
        <v>6.2228000000000003</v>
      </c>
      <c r="Z1072">
        <f t="shared" ca="1" si="419"/>
        <v>1.5552999999999999</v>
      </c>
      <c r="AA1072">
        <f t="shared" ca="1" si="420"/>
        <v>204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f t="shared" ca="1" si="421"/>
        <v>7.16</v>
      </c>
      <c r="AL1072">
        <f t="shared" ca="1" si="422"/>
        <v>5.18</v>
      </c>
      <c r="AM1072">
        <v>0</v>
      </c>
    </row>
    <row r="1073" spans="1:39" x14ac:dyDescent="0.25">
      <c r="A1073">
        <v>1071</v>
      </c>
      <c r="B1073">
        <v>1</v>
      </c>
      <c r="C1073">
        <f t="shared" ca="1" si="409"/>
        <v>11</v>
      </c>
      <c r="D1073">
        <v>0</v>
      </c>
      <c r="E1073">
        <f t="shared" ca="1" si="411"/>
        <v>65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f t="shared" ca="1" si="412"/>
        <v>6.1</v>
      </c>
      <c r="R1073">
        <f t="shared" ca="1" si="413"/>
        <v>1.66</v>
      </c>
      <c r="S1073">
        <f t="shared" ca="1" si="410"/>
        <v>206</v>
      </c>
      <c r="T1073">
        <f t="shared" ca="1" si="414"/>
        <v>17.12</v>
      </c>
      <c r="U1073">
        <f t="shared" ca="1" si="415"/>
        <v>117</v>
      </c>
      <c r="V1073">
        <v>1</v>
      </c>
      <c r="W1073">
        <f t="shared" ca="1" si="416"/>
        <v>0.59</v>
      </c>
      <c r="X1073">
        <f t="shared" ca="1" si="417"/>
        <v>0.48259999999999997</v>
      </c>
      <c r="Y1073">
        <f t="shared" ca="1" si="418"/>
        <v>5.6304999999999996</v>
      </c>
      <c r="Z1073">
        <f t="shared" ca="1" si="419"/>
        <v>1.2234</v>
      </c>
      <c r="AA1073">
        <f t="shared" ca="1" si="420"/>
        <v>228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f t="shared" ca="1" si="421"/>
        <v>7.46</v>
      </c>
      <c r="AL1073">
        <f t="shared" ca="1" si="422"/>
        <v>5.19</v>
      </c>
      <c r="AM1073">
        <v>0</v>
      </c>
    </row>
    <row r="1074" spans="1:39" x14ac:dyDescent="0.25">
      <c r="A1074">
        <v>1072</v>
      </c>
      <c r="B1074">
        <v>1</v>
      </c>
      <c r="C1074">
        <f t="shared" ca="1" si="409"/>
        <v>10</v>
      </c>
      <c r="D1074">
        <v>0</v>
      </c>
      <c r="E1074">
        <f t="shared" ca="1" si="411"/>
        <v>70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f t="shared" ca="1" si="412"/>
        <v>8.3000000000000007</v>
      </c>
      <c r="R1074">
        <f t="shared" ca="1" si="413"/>
        <v>1.44</v>
      </c>
      <c r="S1074">
        <f t="shared" ca="1" si="410"/>
        <v>256</v>
      </c>
      <c r="T1074">
        <f t="shared" ca="1" si="414"/>
        <v>15.32</v>
      </c>
      <c r="U1074">
        <f t="shared" ca="1" si="415"/>
        <v>175</v>
      </c>
      <c r="V1074">
        <v>1</v>
      </c>
      <c r="W1074">
        <f t="shared" ca="1" si="416"/>
        <v>0.24</v>
      </c>
      <c r="X1074">
        <f t="shared" ca="1" si="417"/>
        <v>0.48430000000000001</v>
      </c>
      <c r="Y1074">
        <f t="shared" ca="1" si="418"/>
        <v>5.9191000000000003</v>
      </c>
      <c r="Z1074">
        <f t="shared" ca="1" si="419"/>
        <v>1.3281000000000001</v>
      </c>
      <c r="AA1074">
        <f t="shared" ca="1" si="420"/>
        <v>217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f t="shared" ca="1" si="421"/>
        <v>7.82</v>
      </c>
      <c r="AL1074">
        <f t="shared" ca="1" si="422"/>
        <v>4.3899999999999997</v>
      </c>
      <c r="AM1074">
        <v>0</v>
      </c>
    </row>
    <row r="1075" spans="1:39" x14ac:dyDescent="0.25">
      <c r="A1075">
        <v>1073</v>
      </c>
      <c r="B1075">
        <v>1</v>
      </c>
      <c r="C1075">
        <f t="shared" ca="1" si="409"/>
        <v>12</v>
      </c>
      <c r="D1075">
        <v>0</v>
      </c>
      <c r="E1075">
        <f t="shared" ca="1" si="411"/>
        <v>91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f t="shared" ca="1" si="412"/>
        <v>5.7</v>
      </c>
      <c r="R1075">
        <f t="shared" ca="1" si="413"/>
        <v>1.73</v>
      </c>
      <c r="S1075">
        <f t="shared" ca="1" si="410"/>
        <v>273</v>
      </c>
      <c r="T1075">
        <f t="shared" ca="1" si="414"/>
        <v>14.87</v>
      </c>
      <c r="U1075">
        <f t="shared" ca="1" si="415"/>
        <v>104</v>
      </c>
      <c r="V1075">
        <v>1</v>
      </c>
      <c r="W1075">
        <f t="shared" ca="1" si="416"/>
        <v>0.26</v>
      </c>
      <c r="X1075">
        <f t="shared" ca="1" si="417"/>
        <v>0.50209999999999999</v>
      </c>
      <c r="Y1075">
        <f t="shared" ca="1" si="418"/>
        <v>5.9238999999999997</v>
      </c>
      <c r="Z1075">
        <f t="shared" ca="1" si="419"/>
        <v>1.8886000000000001</v>
      </c>
      <c r="AA1075">
        <f t="shared" ca="1" si="420"/>
        <v>219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f t="shared" ca="1" si="421"/>
        <v>8.27</v>
      </c>
      <c r="AL1075">
        <f t="shared" ca="1" si="422"/>
        <v>4.9000000000000004</v>
      </c>
      <c r="AM1075">
        <v>0</v>
      </c>
    </row>
    <row r="1076" spans="1:39" x14ac:dyDescent="0.25">
      <c r="A1076">
        <v>1074</v>
      </c>
      <c r="B1076">
        <v>1</v>
      </c>
      <c r="C1076">
        <f t="shared" ca="1" si="409"/>
        <v>12</v>
      </c>
      <c r="D1076">
        <v>0</v>
      </c>
      <c r="E1076">
        <f t="shared" ca="1" si="411"/>
        <v>78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f t="shared" ca="1" si="412"/>
        <v>6.9</v>
      </c>
      <c r="R1076">
        <f t="shared" ca="1" si="413"/>
        <v>1.84</v>
      </c>
      <c r="S1076">
        <f t="shared" ca="1" si="410"/>
        <v>248</v>
      </c>
      <c r="T1076">
        <f t="shared" ca="1" si="414"/>
        <v>17.22</v>
      </c>
      <c r="U1076">
        <f t="shared" ca="1" si="415"/>
        <v>155</v>
      </c>
      <c r="V1076">
        <v>1</v>
      </c>
      <c r="W1076">
        <f t="shared" ca="1" si="416"/>
        <v>0.78</v>
      </c>
      <c r="X1076">
        <f t="shared" ca="1" si="417"/>
        <v>0.53029999999999999</v>
      </c>
      <c r="Y1076">
        <f t="shared" ca="1" si="418"/>
        <v>6.5724999999999998</v>
      </c>
      <c r="Z1076">
        <f t="shared" ca="1" si="419"/>
        <v>1.6188</v>
      </c>
      <c r="AA1076">
        <f t="shared" ca="1" si="420"/>
        <v>256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f t="shared" ca="1" si="421"/>
        <v>7.1</v>
      </c>
      <c r="AL1076">
        <f t="shared" ca="1" si="422"/>
        <v>4.57</v>
      </c>
      <c r="AM1076">
        <v>0</v>
      </c>
    </row>
    <row r="1077" spans="1:39" x14ac:dyDescent="0.25">
      <c r="A1077">
        <v>1075</v>
      </c>
      <c r="B1077">
        <v>1</v>
      </c>
      <c r="C1077">
        <f t="shared" ref="C1077:C1110" ca="1" si="423">RANDBETWEEN(55,70)</f>
        <v>64</v>
      </c>
      <c r="D1077">
        <v>1</v>
      </c>
      <c r="E1077">
        <f t="shared" ref="E1077:E1110" ca="1" si="424">RANDBETWEEN(40, 70)</f>
        <v>67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f t="shared" ref="Q1077:Q1110" ca="1" si="425">RANDBETWEEN(50000,60000)/10000</f>
        <v>5.8677999999999999</v>
      </c>
      <c r="R1077">
        <f t="shared" ref="R1077:R1110" ca="1" si="426">RANDBETWEEN(10000,20000)/10000</f>
        <v>1.081</v>
      </c>
      <c r="S1077">
        <f t="shared" ref="S1077:S1110" ca="1" si="427">RANDBETWEEN(22000,28500)/100</f>
        <v>234.7</v>
      </c>
      <c r="T1077">
        <f t="shared" ref="T1077:T1110" ca="1" si="428">RANDBETWEEN(12000,13500)/1000</f>
        <v>12.26</v>
      </c>
      <c r="U1077">
        <f t="shared" ref="U1077:U1110" ca="1" si="429">RANDBETWEEN(3900,4350)/100</f>
        <v>41.96</v>
      </c>
      <c r="V1077">
        <f t="shared" ref="V1077:V1110" ca="1" si="430">RANDBETWEEN(6000,7000)/1000</f>
        <v>6.5960000000000001</v>
      </c>
      <c r="W1077">
        <f t="shared" ref="W1077:W1110" ca="1" si="431">RANDBETWEEN(900,2000)/10000</f>
        <v>0.1762</v>
      </c>
      <c r="X1077">
        <f t="shared" ref="X1077:X1110" ca="1" si="432">RANDBETWEEN(4500,6000)/10000</f>
        <v>0.50849999999999995</v>
      </c>
      <c r="Y1077">
        <f t="shared" ref="Y1077:Y1110" ca="1" si="433">RANDBETWEEN(550,650)/100</f>
        <v>6.1</v>
      </c>
      <c r="Z1077">
        <f t="shared" ref="Z1077:Z1110" ca="1" si="434">RANDBETWEEN(100,150)/100</f>
        <v>1.1299999999999999</v>
      </c>
      <c r="AA1077">
        <f t="shared" ca="1" si="408"/>
        <v>288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f t="shared" ref="AK1077:AK1110" ca="1" si="435">RANDBETWEEN(30000,33000)/10000</f>
        <v>3.1903000000000001</v>
      </c>
      <c r="AL1077">
        <f t="shared" ref="AL1077:AL1110" ca="1" si="436">RANDBETWEEN(250,325)/100</f>
        <v>2.92</v>
      </c>
      <c r="AM1077">
        <v>1</v>
      </c>
    </row>
    <row r="1078" spans="1:39" x14ac:dyDescent="0.25">
      <c r="A1078">
        <v>1076</v>
      </c>
      <c r="B1078">
        <v>1</v>
      </c>
      <c r="C1078">
        <f t="shared" ca="1" si="423"/>
        <v>55</v>
      </c>
      <c r="D1078">
        <v>1</v>
      </c>
      <c r="E1078">
        <f t="shared" ca="1" si="424"/>
        <v>63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f t="shared" ca="1" si="425"/>
        <v>5.8826000000000001</v>
      </c>
      <c r="R1078">
        <f t="shared" ca="1" si="426"/>
        <v>1.8099000000000001</v>
      </c>
      <c r="S1078">
        <f t="shared" ca="1" si="427"/>
        <v>223.04</v>
      </c>
      <c r="T1078">
        <f t="shared" ca="1" si="428"/>
        <v>12.318</v>
      </c>
      <c r="U1078">
        <f t="shared" ca="1" si="429"/>
        <v>43.4</v>
      </c>
      <c r="V1078">
        <f t="shared" ca="1" si="430"/>
        <v>6.8730000000000002</v>
      </c>
      <c r="W1078">
        <f t="shared" ca="1" si="431"/>
        <v>0.16400000000000001</v>
      </c>
      <c r="X1078">
        <f t="shared" ca="1" si="432"/>
        <v>0.51900000000000002</v>
      </c>
      <c r="Y1078">
        <f t="shared" ca="1" si="433"/>
        <v>5.59</v>
      </c>
      <c r="Z1078">
        <f t="shared" ca="1" si="434"/>
        <v>1.05</v>
      </c>
      <c r="AA1078">
        <f t="shared" ca="1" si="408"/>
        <v>258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f t="shared" ca="1" si="435"/>
        <v>3.0611000000000002</v>
      </c>
      <c r="AL1078">
        <f t="shared" ca="1" si="436"/>
        <v>2.5299999999999998</v>
      </c>
      <c r="AM1078">
        <v>1</v>
      </c>
    </row>
    <row r="1079" spans="1:39" x14ac:dyDescent="0.25">
      <c r="A1079">
        <v>1077</v>
      </c>
      <c r="B1079">
        <v>1</v>
      </c>
      <c r="C1079">
        <f t="shared" ca="1" si="423"/>
        <v>64</v>
      </c>
      <c r="D1079">
        <v>1</v>
      </c>
      <c r="E1079">
        <f t="shared" ca="1" si="424"/>
        <v>54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f t="shared" ca="1" si="425"/>
        <v>5.3733000000000004</v>
      </c>
      <c r="R1079">
        <f t="shared" ca="1" si="426"/>
        <v>1.4998</v>
      </c>
      <c r="S1079">
        <f t="shared" ca="1" si="427"/>
        <v>253.43</v>
      </c>
      <c r="T1079">
        <f t="shared" ca="1" si="428"/>
        <v>12.289</v>
      </c>
      <c r="U1079">
        <f t="shared" ca="1" si="429"/>
        <v>40.43</v>
      </c>
      <c r="V1079">
        <f t="shared" ca="1" si="430"/>
        <v>6.1539999999999999</v>
      </c>
      <c r="W1079">
        <f t="shared" ca="1" si="431"/>
        <v>0.1095</v>
      </c>
      <c r="X1079">
        <f t="shared" ca="1" si="432"/>
        <v>0.51270000000000004</v>
      </c>
      <c r="Y1079">
        <f t="shared" ca="1" si="433"/>
        <v>6.1</v>
      </c>
      <c r="Z1079">
        <f t="shared" ca="1" si="434"/>
        <v>1.45</v>
      </c>
      <c r="AA1079">
        <f t="shared" ca="1" si="408"/>
        <v>205</v>
      </c>
      <c r="AB1079">
        <v>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f t="shared" ca="1" si="435"/>
        <v>3.1402000000000001</v>
      </c>
      <c r="AL1079">
        <f t="shared" ca="1" si="436"/>
        <v>2.5499999999999998</v>
      </c>
      <c r="AM1079">
        <v>1</v>
      </c>
    </row>
    <row r="1080" spans="1:39" x14ac:dyDescent="0.25">
      <c r="A1080">
        <v>1078</v>
      </c>
      <c r="B1080">
        <v>1</v>
      </c>
      <c r="C1080">
        <f t="shared" ca="1" si="423"/>
        <v>61</v>
      </c>
      <c r="D1080">
        <v>1</v>
      </c>
      <c r="E1080">
        <f t="shared" ca="1" si="424"/>
        <v>47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f t="shared" ca="1" si="425"/>
        <v>5.9996999999999998</v>
      </c>
      <c r="R1080">
        <f t="shared" ca="1" si="426"/>
        <v>1.4778</v>
      </c>
      <c r="S1080">
        <f t="shared" ca="1" si="427"/>
        <v>261.25</v>
      </c>
      <c r="T1080">
        <f t="shared" ca="1" si="428"/>
        <v>12.404999999999999</v>
      </c>
      <c r="U1080">
        <f t="shared" ca="1" si="429"/>
        <v>39.020000000000003</v>
      </c>
      <c r="V1080">
        <f t="shared" ca="1" si="430"/>
        <v>6.2270000000000003</v>
      </c>
      <c r="W1080">
        <f t="shared" ca="1" si="431"/>
        <v>0.13739999999999999</v>
      </c>
      <c r="X1080">
        <f t="shared" ca="1" si="432"/>
        <v>0.51929999999999998</v>
      </c>
      <c r="Y1080">
        <f t="shared" ca="1" si="433"/>
        <v>6.49</v>
      </c>
      <c r="Z1080">
        <f t="shared" ca="1" si="434"/>
        <v>1.1499999999999999</v>
      </c>
      <c r="AA1080">
        <f t="shared" ca="1" si="408"/>
        <v>260</v>
      </c>
      <c r="AB1080">
        <v>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f t="shared" ca="1" si="435"/>
        <v>3.137</v>
      </c>
      <c r="AL1080">
        <f t="shared" ca="1" si="436"/>
        <v>3.05</v>
      </c>
      <c r="AM1080">
        <v>1</v>
      </c>
    </row>
    <row r="1081" spans="1:39" x14ac:dyDescent="0.25">
      <c r="A1081">
        <v>1079</v>
      </c>
      <c r="B1081">
        <v>1</v>
      </c>
      <c r="C1081">
        <f t="shared" ca="1" si="423"/>
        <v>59</v>
      </c>
      <c r="D1081">
        <v>1</v>
      </c>
      <c r="E1081">
        <f t="shared" ca="1" si="424"/>
        <v>64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f t="shared" ca="1" si="425"/>
        <v>5.9214000000000002</v>
      </c>
      <c r="R1081">
        <f t="shared" ca="1" si="426"/>
        <v>1.0336000000000001</v>
      </c>
      <c r="S1081">
        <f t="shared" ca="1" si="427"/>
        <v>283.98</v>
      </c>
      <c r="T1081">
        <f t="shared" ca="1" si="428"/>
        <v>13.009</v>
      </c>
      <c r="U1081">
        <f t="shared" ca="1" si="429"/>
        <v>41.26</v>
      </c>
      <c r="V1081">
        <f t="shared" ca="1" si="430"/>
        <v>6.6289999999999996</v>
      </c>
      <c r="W1081">
        <f t="shared" ca="1" si="431"/>
        <v>0.1784</v>
      </c>
      <c r="X1081">
        <f t="shared" ca="1" si="432"/>
        <v>0.52259999999999995</v>
      </c>
      <c r="Y1081">
        <f t="shared" ca="1" si="433"/>
        <v>6.04</v>
      </c>
      <c r="Z1081">
        <f t="shared" ca="1" si="434"/>
        <v>1.49</v>
      </c>
      <c r="AA1081">
        <f t="shared" ca="1" si="408"/>
        <v>294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f t="shared" ca="1" si="435"/>
        <v>3.0185</v>
      </c>
      <c r="AL1081">
        <f t="shared" ca="1" si="436"/>
        <v>2.72</v>
      </c>
      <c r="AM1081">
        <v>1</v>
      </c>
    </row>
    <row r="1082" spans="1:39" x14ac:dyDescent="0.25">
      <c r="A1082">
        <v>1080</v>
      </c>
      <c r="B1082">
        <v>1</v>
      </c>
      <c r="C1082">
        <f t="shared" ca="1" si="423"/>
        <v>56</v>
      </c>
      <c r="D1082">
        <v>1</v>
      </c>
      <c r="E1082">
        <f t="shared" ca="1" si="424"/>
        <v>54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f t="shared" ca="1" si="425"/>
        <v>5.8033999999999999</v>
      </c>
      <c r="R1082">
        <f t="shared" ca="1" si="426"/>
        <v>1.6761999999999999</v>
      </c>
      <c r="S1082">
        <f t="shared" ca="1" si="427"/>
        <v>258.18</v>
      </c>
      <c r="T1082">
        <f t="shared" ca="1" si="428"/>
        <v>12.877000000000001</v>
      </c>
      <c r="U1082">
        <f t="shared" ca="1" si="429"/>
        <v>42.63</v>
      </c>
      <c r="V1082">
        <f t="shared" ca="1" si="430"/>
        <v>6.4939999999999998</v>
      </c>
      <c r="W1082">
        <f t="shared" ca="1" si="431"/>
        <v>0.13619999999999999</v>
      </c>
      <c r="X1082">
        <f t="shared" ca="1" si="432"/>
        <v>0.57269999999999999</v>
      </c>
      <c r="Y1082">
        <f t="shared" ca="1" si="433"/>
        <v>5.52</v>
      </c>
      <c r="Z1082">
        <f t="shared" ca="1" si="434"/>
        <v>1.1599999999999999</v>
      </c>
      <c r="AA1082">
        <f t="shared" ca="1" si="408"/>
        <v>254</v>
      </c>
      <c r="AB1082">
        <v>1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f t="shared" ca="1" si="435"/>
        <v>3.2149999999999999</v>
      </c>
      <c r="AL1082">
        <f t="shared" ca="1" si="436"/>
        <v>2.98</v>
      </c>
      <c r="AM1082">
        <v>1</v>
      </c>
    </row>
    <row r="1083" spans="1:39" x14ac:dyDescent="0.25">
      <c r="A1083">
        <v>1081</v>
      </c>
      <c r="B1083">
        <v>1</v>
      </c>
      <c r="C1083">
        <f t="shared" ca="1" si="423"/>
        <v>56</v>
      </c>
      <c r="D1083">
        <v>1</v>
      </c>
      <c r="E1083">
        <f t="shared" ca="1" si="424"/>
        <v>67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f t="shared" ca="1" si="425"/>
        <v>5.3152999999999997</v>
      </c>
      <c r="R1083">
        <f t="shared" ca="1" si="426"/>
        <v>1.6964999999999999</v>
      </c>
      <c r="S1083">
        <f t="shared" ca="1" si="427"/>
        <v>270.14999999999998</v>
      </c>
      <c r="T1083">
        <f t="shared" ca="1" si="428"/>
        <v>13.28</v>
      </c>
      <c r="U1083">
        <f t="shared" ca="1" si="429"/>
        <v>42.58</v>
      </c>
      <c r="V1083">
        <f t="shared" ca="1" si="430"/>
        <v>6.3319999999999999</v>
      </c>
      <c r="W1083">
        <f t="shared" ca="1" si="431"/>
        <v>0.16259999999999999</v>
      </c>
      <c r="X1083">
        <f t="shared" ca="1" si="432"/>
        <v>0.46850000000000003</v>
      </c>
      <c r="Y1083">
        <f t="shared" ca="1" si="433"/>
        <v>5.88</v>
      </c>
      <c r="Z1083">
        <f t="shared" ca="1" si="434"/>
        <v>1.46</v>
      </c>
      <c r="AA1083">
        <f t="shared" ca="1" si="408"/>
        <v>263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f t="shared" ca="1" si="435"/>
        <v>3.2363</v>
      </c>
      <c r="AL1083">
        <f t="shared" ca="1" si="436"/>
        <v>2.99</v>
      </c>
      <c r="AM1083">
        <v>1</v>
      </c>
    </row>
    <row r="1084" spans="1:39" x14ac:dyDescent="0.25">
      <c r="A1084">
        <v>1082</v>
      </c>
      <c r="B1084">
        <v>1</v>
      </c>
      <c r="C1084">
        <f t="shared" ca="1" si="423"/>
        <v>59</v>
      </c>
      <c r="D1084">
        <v>1</v>
      </c>
      <c r="E1084">
        <f t="shared" ca="1" si="424"/>
        <v>53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f t="shared" ca="1" si="425"/>
        <v>5.9573</v>
      </c>
      <c r="R1084">
        <f t="shared" ca="1" si="426"/>
        <v>1.8362000000000001</v>
      </c>
      <c r="S1084">
        <f t="shared" ca="1" si="427"/>
        <v>229.4</v>
      </c>
      <c r="T1084">
        <f t="shared" ca="1" si="428"/>
        <v>13.473000000000001</v>
      </c>
      <c r="U1084">
        <f t="shared" ca="1" si="429"/>
        <v>40.72</v>
      </c>
      <c r="V1084">
        <f t="shared" ca="1" si="430"/>
        <v>6.9020000000000001</v>
      </c>
      <c r="W1084">
        <f t="shared" ca="1" si="431"/>
        <v>0.159</v>
      </c>
      <c r="X1084">
        <f t="shared" ca="1" si="432"/>
        <v>0.5827</v>
      </c>
      <c r="Y1084">
        <f t="shared" ca="1" si="433"/>
        <v>6.15</v>
      </c>
      <c r="Z1084">
        <f t="shared" ca="1" si="434"/>
        <v>1.1499999999999999</v>
      </c>
      <c r="AA1084">
        <f t="shared" ca="1" si="408"/>
        <v>267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f t="shared" ca="1" si="435"/>
        <v>3.1852999999999998</v>
      </c>
      <c r="AL1084">
        <f t="shared" ca="1" si="436"/>
        <v>2.97</v>
      </c>
      <c r="AM1084">
        <v>1</v>
      </c>
    </row>
    <row r="1085" spans="1:39" x14ac:dyDescent="0.25">
      <c r="A1085">
        <v>1083</v>
      </c>
      <c r="B1085">
        <v>1</v>
      </c>
      <c r="C1085">
        <f t="shared" ca="1" si="423"/>
        <v>67</v>
      </c>
      <c r="D1085">
        <v>1</v>
      </c>
      <c r="E1085">
        <f t="shared" ca="1" si="424"/>
        <v>50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f t="shared" ca="1" si="425"/>
        <v>5.7130000000000001</v>
      </c>
      <c r="R1085">
        <f t="shared" ca="1" si="426"/>
        <v>1.4492</v>
      </c>
      <c r="S1085">
        <f t="shared" ca="1" si="427"/>
        <v>282.64</v>
      </c>
      <c r="T1085">
        <f t="shared" ca="1" si="428"/>
        <v>13.025</v>
      </c>
      <c r="U1085">
        <f t="shared" ca="1" si="429"/>
        <v>39.979999999999997</v>
      </c>
      <c r="V1085">
        <f t="shared" ca="1" si="430"/>
        <v>6.0090000000000003</v>
      </c>
      <c r="W1085">
        <f t="shared" ca="1" si="431"/>
        <v>0.1615</v>
      </c>
      <c r="X1085">
        <f t="shared" ca="1" si="432"/>
        <v>0.45889999999999997</v>
      </c>
      <c r="Y1085">
        <f t="shared" ca="1" si="433"/>
        <v>5.65</v>
      </c>
      <c r="Z1085">
        <f t="shared" ca="1" si="434"/>
        <v>1.19</v>
      </c>
      <c r="AA1085">
        <f t="shared" ca="1" si="408"/>
        <v>291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f t="shared" ca="1" si="435"/>
        <v>3.0729000000000002</v>
      </c>
      <c r="AL1085">
        <f t="shared" ca="1" si="436"/>
        <v>2.58</v>
      </c>
      <c r="AM1085">
        <v>1</v>
      </c>
    </row>
    <row r="1086" spans="1:39" x14ac:dyDescent="0.25">
      <c r="A1086">
        <v>1084</v>
      </c>
      <c r="B1086">
        <v>1</v>
      </c>
      <c r="C1086">
        <f t="shared" ca="1" si="423"/>
        <v>70</v>
      </c>
      <c r="D1086">
        <v>1</v>
      </c>
      <c r="E1086">
        <f t="shared" ca="1" si="424"/>
        <v>57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f t="shared" ca="1" si="425"/>
        <v>5.8684000000000003</v>
      </c>
      <c r="R1086">
        <f t="shared" ca="1" si="426"/>
        <v>1.4396</v>
      </c>
      <c r="S1086">
        <f t="shared" ca="1" si="427"/>
        <v>258.14999999999998</v>
      </c>
      <c r="T1086">
        <f t="shared" ca="1" si="428"/>
        <v>12.193</v>
      </c>
      <c r="U1086">
        <f t="shared" ca="1" si="429"/>
        <v>42.04</v>
      </c>
      <c r="V1086">
        <f t="shared" ca="1" si="430"/>
        <v>6.1289999999999996</v>
      </c>
      <c r="W1086">
        <f t="shared" ca="1" si="431"/>
        <v>0.14960000000000001</v>
      </c>
      <c r="X1086">
        <f t="shared" ca="1" si="432"/>
        <v>0.46210000000000001</v>
      </c>
      <c r="Y1086">
        <f t="shared" ca="1" si="433"/>
        <v>6.37</v>
      </c>
      <c r="Z1086">
        <f t="shared" ca="1" si="434"/>
        <v>1.33</v>
      </c>
      <c r="AA1086">
        <f t="shared" ca="1" si="408"/>
        <v>213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f t="shared" ca="1" si="435"/>
        <v>3.0659000000000001</v>
      </c>
      <c r="AL1086">
        <f t="shared" ca="1" si="436"/>
        <v>3.19</v>
      </c>
      <c r="AM1086">
        <v>1</v>
      </c>
    </row>
    <row r="1087" spans="1:39" x14ac:dyDescent="0.25">
      <c r="A1087">
        <v>1085</v>
      </c>
      <c r="B1087">
        <v>1</v>
      </c>
      <c r="C1087">
        <f t="shared" ca="1" si="423"/>
        <v>64</v>
      </c>
      <c r="D1087">
        <v>1</v>
      </c>
      <c r="E1087">
        <f t="shared" ca="1" si="424"/>
        <v>49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f t="shared" ca="1" si="425"/>
        <v>5.4429999999999996</v>
      </c>
      <c r="R1087">
        <f t="shared" ca="1" si="426"/>
        <v>1.8849</v>
      </c>
      <c r="S1087">
        <f t="shared" ca="1" si="427"/>
        <v>282.14</v>
      </c>
      <c r="T1087">
        <f t="shared" ca="1" si="428"/>
        <v>12.34</v>
      </c>
      <c r="U1087">
        <f t="shared" ca="1" si="429"/>
        <v>42.99</v>
      </c>
      <c r="V1087">
        <f t="shared" ca="1" si="430"/>
        <v>6.51</v>
      </c>
      <c r="W1087">
        <f t="shared" ca="1" si="431"/>
        <v>0.15359999999999999</v>
      </c>
      <c r="X1087">
        <f t="shared" ca="1" si="432"/>
        <v>0.54669999999999996</v>
      </c>
      <c r="Y1087">
        <f t="shared" ca="1" si="433"/>
        <v>5.53</v>
      </c>
      <c r="Z1087">
        <f t="shared" ca="1" si="434"/>
        <v>1.1100000000000001</v>
      </c>
      <c r="AA1087">
        <f t="shared" ca="1" si="408"/>
        <v>261</v>
      </c>
      <c r="AB1087">
        <v>1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f t="shared" ca="1" si="435"/>
        <v>3.1356999999999999</v>
      </c>
      <c r="AL1087">
        <f t="shared" ca="1" si="436"/>
        <v>2.9</v>
      </c>
      <c r="AM1087">
        <v>1</v>
      </c>
    </row>
    <row r="1088" spans="1:39" x14ac:dyDescent="0.25">
      <c r="A1088">
        <v>1086</v>
      </c>
      <c r="B1088">
        <v>1</v>
      </c>
      <c r="C1088">
        <f t="shared" ca="1" si="423"/>
        <v>56</v>
      </c>
      <c r="D1088">
        <v>1</v>
      </c>
      <c r="E1088">
        <f t="shared" ca="1" si="424"/>
        <v>67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f t="shared" ca="1" si="425"/>
        <v>5.2206999999999999</v>
      </c>
      <c r="R1088">
        <f t="shared" ca="1" si="426"/>
        <v>1.7212000000000001</v>
      </c>
      <c r="S1088">
        <f t="shared" ca="1" si="427"/>
        <v>252.74</v>
      </c>
      <c r="T1088">
        <f t="shared" ca="1" si="428"/>
        <v>12.922000000000001</v>
      </c>
      <c r="U1088">
        <f t="shared" ca="1" si="429"/>
        <v>39.520000000000003</v>
      </c>
      <c r="V1088">
        <f t="shared" ca="1" si="430"/>
        <v>6.9180000000000001</v>
      </c>
      <c r="W1088">
        <f t="shared" ca="1" si="431"/>
        <v>0.1381</v>
      </c>
      <c r="X1088">
        <f t="shared" ca="1" si="432"/>
        <v>0.59150000000000003</v>
      </c>
      <c r="Y1088">
        <f t="shared" ca="1" si="433"/>
        <v>6.2</v>
      </c>
      <c r="Z1088">
        <f t="shared" ca="1" si="434"/>
        <v>1.2</v>
      </c>
      <c r="AA1088">
        <f t="shared" ca="1" si="408"/>
        <v>280</v>
      </c>
      <c r="AB1088">
        <v>1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f t="shared" ca="1" si="435"/>
        <v>3.2275</v>
      </c>
      <c r="AL1088">
        <f t="shared" ca="1" si="436"/>
        <v>2.5</v>
      </c>
      <c r="AM1088">
        <v>1</v>
      </c>
    </row>
    <row r="1089" spans="1:39" x14ac:dyDescent="0.25">
      <c r="A1089">
        <v>1087</v>
      </c>
      <c r="B1089">
        <v>1</v>
      </c>
      <c r="C1089">
        <f t="shared" ca="1" si="423"/>
        <v>69</v>
      </c>
      <c r="D1089">
        <v>1</v>
      </c>
      <c r="E1089">
        <f t="shared" ca="1" si="424"/>
        <v>49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f t="shared" ca="1" si="425"/>
        <v>5.3574000000000002</v>
      </c>
      <c r="R1089">
        <f t="shared" ca="1" si="426"/>
        <v>1.2029000000000001</v>
      </c>
      <c r="S1089">
        <f t="shared" ca="1" si="427"/>
        <v>257.67</v>
      </c>
      <c r="T1089">
        <f t="shared" ca="1" si="428"/>
        <v>13.492000000000001</v>
      </c>
      <c r="U1089">
        <f t="shared" ca="1" si="429"/>
        <v>39.630000000000003</v>
      </c>
      <c r="V1089">
        <f t="shared" ca="1" si="430"/>
        <v>6.1719999999999997</v>
      </c>
      <c r="W1089">
        <f t="shared" ca="1" si="431"/>
        <v>0.13250000000000001</v>
      </c>
      <c r="X1089">
        <f t="shared" ca="1" si="432"/>
        <v>0.48670000000000002</v>
      </c>
      <c r="Y1089">
        <f t="shared" ca="1" si="433"/>
        <v>6.42</v>
      </c>
      <c r="Z1089">
        <f t="shared" ca="1" si="434"/>
        <v>1.39</v>
      </c>
      <c r="AA1089">
        <f t="shared" ca="1" si="408"/>
        <v>226</v>
      </c>
      <c r="AB1089">
        <v>1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f t="shared" ca="1" si="435"/>
        <v>3.0385</v>
      </c>
      <c r="AL1089">
        <f t="shared" ca="1" si="436"/>
        <v>2.76</v>
      </c>
      <c r="AM1089">
        <v>1</v>
      </c>
    </row>
    <row r="1090" spans="1:39" x14ac:dyDescent="0.25">
      <c r="A1090">
        <v>1088</v>
      </c>
      <c r="B1090">
        <v>1</v>
      </c>
      <c r="C1090">
        <f t="shared" ca="1" si="423"/>
        <v>58</v>
      </c>
      <c r="D1090">
        <v>1</v>
      </c>
      <c r="E1090">
        <f t="shared" ca="1" si="424"/>
        <v>58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f t="shared" ca="1" si="425"/>
        <v>5.9939999999999998</v>
      </c>
      <c r="R1090">
        <f t="shared" ca="1" si="426"/>
        <v>1.8161</v>
      </c>
      <c r="S1090">
        <f t="shared" ca="1" si="427"/>
        <v>232.9</v>
      </c>
      <c r="T1090">
        <f t="shared" ca="1" si="428"/>
        <v>12.127000000000001</v>
      </c>
      <c r="U1090">
        <f t="shared" ca="1" si="429"/>
        <v>39.83</v>
      </c>
      <c r="V1090">
        <f t="shared" ca="1" si="430"/>
        <v>6.5910000000000002</v>
      </c>
      <c r="W1090">
        <f t="shared" ca="1" si="431"/>
        <v>0.14929999999999999</v>
      </c>
      <c r="X1090">
        <f t="shared" ca="1" si="432"/>
        <v>0.50609999999999999</v>
      </c>
      <c r="Y1090">
        <f t="shared" ca="1" si="433"/>
        <v>5.55</v>
      </c>
      <c r="Z1090">
        <f t="shared" ca="1" si="434"/>
        <v>1.22</v>
      </c>
      <c r="AA1090">
        <f t="shared" ca="1" si="408"/>
        <v>295</v>
      </c>
      <c r="AB1090">
        <v>1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f t="shared" ca="1" si="435"/>
        <v>3.1766000000000001</v>
      </c>
      <c r="AL1090">
        <f t="shared" ca="1" si="436"/>
        <v>3.2</v>
      </c>
      <c r="AM1090">
        <v>1</v>
      </c>
    </row>
    <row r="1091" spans="1:39" x14ac:dyDescent="0.25">
      <c r="A1091">
        <v>1089</v>
      </c>
      <c r="B1091">
        <v>1</v>
      </c>
      <c r="C1091">
        <f t="shared" ca="1" si="423"/>
        <v>64</v>
      </c>
      <c r="D1091">
        <v>1</v>
      </c>
      <c r="E1091">
        <f t="shared" ca="1" si="424"/>
        <v>50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f t="shared" ca="1" si="425"/>
        <v>5.6901000000000002</v>
      </c>
      <c r="R1091">
        <f t="shared" ca="1" si="426"/>
        <v>1.6387</v>
      </c>
      <c r="S1091">
        <f t="shared" ca="1" si="427"/>
        <v>231.85</v>
      </c>
      <c r="T1091">
        <f t="shared" ca="1" si="428"/>
        <v>13.433</v>
      </c>
      <c r="U1091">
        <f t="shared" ca="1" si="429"/>
        <v>43.3</v>
      </c>
      <c r="V1091">
        <f t="shared" ca="1" si="430"/>
        <v>6.8630000000000004</v>
      </c>
      <c r="W1091">
        <f t="shared" ca="1" si="431"/>
        <v>0.18970000000000001</v>
      </c>
      <c r="X1091">
        <f t="shared" ca="1" si="432"/>
        <v>0.51900000000000002</v>
      </c>
      <c r="Y1091">
        <f t="shared" ca="1" si="433"/>
        <v>6.12</v>
      </c>
      <c r="Z1091">
        <f t="shared" ca="1" si="434"/>
        <v>1.34</v>
      </c>
      <c r="AA1091">
        <f t="shared" ca="1" si="408"/>
        <v>214</v>
      </c>
      <c r="AB1091">
        <v>1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f t="shared" ca="1" si="435"/>
        <v>3.2753000000000001</v>
      </c>
      <c r="AL1091">
        <f t="shared" ca="1" si="436"/>
        <v>3.02</v>
      </c>
      <c r="AM1091">
        <v>1</v>
      </c>
    </row>
    <row r="1092" spans="1:39" x14ac:dyDescent="0.25">
      <c r="A1092">
        <v>1090</v>
      </c>
      <c r="B1092">
        <v>1</v>
      </c>
      <c r="C1092">
        <f t="shared" ca="1" si="423"/>
        <v>67</v>
      </c>
      <c r="D1092">
        <v>1</v>
      </c>
      <c r="E1092">
        <f t="shared" ca="1" si="424"/>
        <v>42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f t="shared" ca="1" si="425"/>
        <v>5.7751000000000001</v>
      </c>
      <c r="R1092">
        <f t="shared" ca="1" si="426"/>
        <v>1.2242</v>
      </c>
      <c r="S1092">
        <f t="shared" ca="1" si="427"/>
        <v>228.69</v>
      </c>
      <c r="T1092">
        <f t="shared" ca="1" si="428"/>
        <v>12.843</v>
      </c>
      <c r="U1092">
        <f t="shared" ca="1" si="429"/>
        <v>41.61</v>
      </c>
      <c r="V1092">
        <f t="shared" ca="1" si="430"/>
        <v>6.069</v>
      </c>
      <c r="W1092">
        <f t="shared" ca="1" si="431"/>
        <v>0.1956</v>
      </c>
      <c r="X1092">
        <f t="shared" ca="1" si="432"/>
        <v>0.49009999999999998</v>
      </c>
      <c r="Y1092">
        <f t="shared" ca="1" si="433"/>
        <v>6.39</v>
      </c>
      <c r="Z1092">
        <f t="shared" ca="1" si="434"/>
        <v>1.05</v>
      </c>
      <c r="AA1092">
        <f t="shared" ca="1" si="408"/>
        <v>274</v>
      </c>
      <c r="AB1092">
        <v>1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f t="shared" ca="1" si="435"/>
        <v>3.2044000000000001</v>
      </c>
      <c r="AL1092">
        <f t="shared" ca="1" si="436"/>
        <v>2.81</v>
      </c>
      <c r="AM1092">
        <v>1</v>
      </c>
    </row>
    <row r="1093" spans="1:39" x14ac:dyDescent="0.25">
      <c r="A1093">
        <v>1091</v>
      </c>
      <c r="B1093">
        <v>1</v>
      </c>
      <c r="C1093">
        <f t="shared" ca="1" si="423"/>
        <v>67</v>
      </c>
      <c r="D1093">
        <v>1</v>
      </c>
      <c r="E1093">
        <f t="shared" ca="1" si="424"/>
        <v>41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f t="shared" ca="1" si="425"/>
        <v>5.9314999999999998</v>
      </c>
      <c r="R1093">
        <f t="shared" ca="1" si="426"/>
        <v>1.3855</v>
      </c>
      <c r="S1093">
        <f t="shared" ca="1" si="427"/>
        <v>253.38</v>
      </c>
      <c r="T1093">
        <f t="shared" ca="1" si="428"/>
        <v>12.366</v>
      </c>
      <c r="U1093">
        <f t="shared" ca="1" si="429"/>
        <v>41.22</v>
      </c>
      <c r="V1093">
        <f t="shared" ca="1" si="430"/>
        <v>6.6920000000000002</v>
      </c>
      <c r="W1093">
        <f t="shared" ca="1" si="431"/>
        <v>9.06E-2</v>
      </c>
      <c r="X1093">
        <f t="shared" ca="1" si="432"/>
        <v>0.48420000000000002</v>
      </c>
      <c r="Y1093">
        <f t="shared" ca="1" si="433"/>
        <v>5.88</v>
      </c>
      <c r="Z1093">
        <f t="shared" ca="1" si="434"/>
        <v>1.34</v>
      </c>
      <c r="AA1093">
        <f t="shared" ca="1" si="408"/>
        <v>291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f t="shared" ca="1" si="435"/>
        <v>3.1646999999999998</v>
      </c>
      <c r="AL1093">
        <f t="shared" ca="1" si="436"/>
        <v>2.63</v>
      </c>
      <c r="AM1093">
        <v>1</v>
      </c>
    </row>
    <row r="1094" spans="1:39" x14ac:dyDescent="0.25">
      <c r="A1094">
        <v>1092</v>
      </c>
      <c r="B1094">
        <v>1</v>
      </c>
      <c r="C1094">
        <f t="shared" ca="1" si="423"/>
        <v>59</v>
      </c>
      <c r="D1094">
        <v>1</v>
      </c>
      <c r="E1094">
        <f t="shared" ca="1" si="424"/>
        <v>49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f t="shared" ca="1" si="425"/>
        <v>5.05</v>
      </c>
      <c r="R1094">
        <f t="shared" ca="1" si="426"/>
        <v>1.7341</v>
      </c>
      <c r="S1094">
        <f t="shared" ca="1" si="427"/>
        <v>238.86</v>
      </c>
      <c r="T1094">
        <f t="shared" ca="1" si="428"/>
        <v>12.737</v>
      </c>
      <c r="U1094">
        <f t="shared" ca="1" si="429"/>
        <v>40.82</v>
      </c>
      <c r="V1094">
        <f t="shared" ca="1" si="430"/>
        <v>6.0220000000000002</v>
      </c>
      <c r="W1094">
        <f t="shared" ca="1" si="431"/>
        <v>9.6600000000000005E-2</v>
      </c>
      <c r="X1094">
        <f t="shared" ca="1" si="432"/>
        <v>0.53269999999999995</v>
      </c>
      <c r="Y1094">
        <f t="shared" ca="1" si="433"/>
        <v>6.19</v>
      </c>
      <c r="Z1094">
        <f t="shared" ca="1" si="434"/>
        <v>1.44</v>
      </c>
      <c r="AA1094">
        <f t="shared" ca="1" si="408"/>
        <v>202</v>
      </c>
      <c r="AB1094">
        <v>1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f t="shared" ca="1" si="435"/>
        <v>3.2429999999999999</v>
      </c>
      <c r="AL1094">
        <f t="shared" ca="1" si="436"/>
        <v>3.21</v>
      </c>
      <c r="AM1094">
        <v>1</v>
      </c>
    </row>
    <row r="1095" spans="1:39" x14ac:dyDescent="0.25">
      <c r="A1095">
        <v>1093</v>
      </c>
      <c r="B1095">
        <v>1</v>
      </c>
      <c r="C1095">
        <f t="shared" ca="1" si="423"/>
        <v>60</v>
      </c>
      <c r="D1095">
        <v>1</v>
      </c>
      <c r="E1095">
        <f t="shared" ca="1" si="424"/>
        <v>44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f t="shared" ca="1" si="425"/>
        <v>5.7682000000000002</v>
      </c>
      <c r="R1095">
        <f t="shared" ca="1" si="426"/>
        <v>1.0799000000000001</v>
      </c>
      <c r="S1095">
        <f t="shared" ca="1" si="427"/>
        <v>247.33</v>
      </c>
      <c r="T1095">
        <f t="shared" ca="1" si="428"/>
        <v>12.545999999999999</v>
      </c>
      <c r="U1095">
        <f t="shared" ca="1" si="429"/>
        <v>41.28</v>
      </c>
      <c r="V1095">
        <f t="shared" ca="1" si="430"/>
        <v>6.0549999999999997</v>
      </c>
      <c r="W1095">
        <f t="shared" ca="1" si="431"/>
        <v>0.18010000000000001</v>
      </c>
      <c r="X1095">
        <f t="shared" ca="1" si="432"/>
        <v>0.56930000000000003</v>
      </c>
      <c r="Y1095">
        <f t="shared" ca="1" si="433"/>
        <v>5.5</v>
      </c>
      <c r="Z1095">
        <f t="shared" ca="1" si="434"/>
        <v>1.34</v>
      </c>
      <c r="AA1095">
        <f t="shared" ca="1" si="408"/>
        <v>267</v>
      </c>
      <c r="AB1095">
        <v>1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f t="shared" ca="1" si="435"/>
        <v>3.1528</v>
      </c>
      <c r="AL1095">
        <f t="shared" ca="1" si="436"/>
        <v>3</v>
      </c>
      <c r="AM1095">
        <v>1</v>
      </c>
    </row>
    <row r="1096" spans="1:39" x14ac:dyDescent="0.25">
      <c r="A1096">
        <v>1094</v>
      </c>
      <c r="B1096">
        <v>1</v>
      </c>
      <c r="C1096">
        <f t="shared" ca="1" si="423"/>
        <v>58</v>
      </c>
      <c r="D1096">
        <v>1</v>
      </c>
      <c r="E1096">
        <f t="shared" ca="1" si="424"/>
        <v>54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f t="shared" ca="1" si="425"/>
        <v>5.1265999999999998</v>
      </c>
      <c r="R1096">
        <f t="shared" ca="1" si="426"/>
        <v>1.7241</v>
      </c>
      <c r="S1096">
        <f t="shared" ca="1" si="427"/>
        <v>224.53</v>
      </c>
      <c r="T1096">
        <f t="shared" ca="1" si="428"/>
        <v>12.172000000000001</v>
      </c>
      <c r="U1096">
        <f t="shared" ca="1" si="429"/>
        <v>43</v>
      </c>
      <c r="V1096">
        <f t="shared" ca="1" si="430"/>
        <v>6.875</v>
      </c>
      <c r="W1096">
        <f t="shared" ca="1" si="431"/>
        <v>0.1205</v>
      </c>
      <c r="X1096">
        <f t="shared" ca="1" si="432"/>
        <v>0.57279999999999998</v>
      </c>
      <c r="Y1096">
        <f t="shared" ca="1" si="433"/>
        <v>5.8</v>
      </c>
      <c r="Z1096">
        <f t="shared" ca="1" si="434"/>
        <v>1.1200000000000001</v>
      </c>
      <c r="AA1096">
        <f t="shared" ca="1" si="408"/>
        <v>217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f t="shared" ca="1" si="435"/>
        <v>3.0935000000000001</v>
      </c>
      <c r="AL1096">
        <f t="shared" ca="1" si="436"/>
        <v>2.82</v>
      </c>
      <c r="AM1096">
        <v>1</v>
      </c>
    </row>
    <row r="1097" spans="1:39" x14ac:dyDescent="0.25">
      <c r="A1097">
        <v>1095</v>
      </c>
      <c r="B1097">
        <v>1</v>
      </c>
      <c r="C1097">
        <f t="shared" ca="1" si="423"/>
        <v>57</v>
      </c>
      <c r="D1097">
        <v>1</v>
      </c>
      <c r="E1097">
        <f t="shared" ca="1" si="424"/>
        <v>42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f t="shared" ca="1" si="425"/>
        <v>5.3891999999999998</v>
      </c>
      <c r="R1097">
        <f t="shared" ca="1" si="426"/>
        <v>1.5457000000000001</v>
      </c>
      <c r="S1097">
        <f t="shared" ca="1" si="427"/>
        <v>234.37</v>
      </c>
      <c r="T1097">
        <f t="shared" ca="1" si="428"/>
        <v>12.177</v>
      </c>
      <c r="U1097">
        <f t="shared" ca="1" si="429"/>
        <v>42.14</v>
      </c>
      <c r="V1097">
        <f t="shared" ca="1" si="430"/>
        <v>6.0190000000000001</v>
      </c>
      <c r="W1097">
        <f t="shared" ca="1" si="431"/>
        <v>9.9400000000000002E-2</v>
      </c>
      <c r="X1097">
        <f t="shared" ca="1" si="432"/>
        <v>0.48659999999999998</v>
      </c>
      <c r="Y1097">
        <f t="shared" ca="1" si="433"/>
        <v>6.01</v>
      </c>
      <c r="Z1097">
        <f t="shared" ca="1" si="434"/>
        <v>1.3</v>
      </c>
      <c r="AA1097">
        <f t="shared" ca="1" si="408"/>
        <v>250</v>
      </c>
      <c r="AB1097">
        <v>1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f t="shared" ca="1" si="435"/>
        <v>3.1042999999999998</v>
      </c>
      <c r="AL1097">
        <f t="shared" ca="1" si="436"/>
        <v>2.56</v>
      </c>
      <c r="AM1097">
        <v>1</v>
      </c>
    </row>
    <row r="1098" spans="1:39" x14ac:dyDescent="0.25">
      <c r="A1098">
        <v>1096</v>
      </c>
      <c r="B1098">
        <v>1</v>
      </c>
      <c r="C1098">
        <f t="shared" ca="1" si="423"/>
        <v>69</v>
      </c>
      <c r="D1098">
        <v>1</v>
      </c>
      <c r="E1098">
        <f t="shared" ca="1" si="424"/>
        <v>57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f t="shared" ca="1" si="425"/>
        <v>5.5305</v>
      </c>
      <c r="R1098">
        <f t="shared" ca="1" si="426"/>
        <v>1.6508</v>
      </c>
      <c r="S1098">
        <f t="shared" ca="1" si="427"/>
        <v>276.70999999999998</v>
      </c>
      <c r="T1098">
        <f t="shared" ca="1" si="428"/>
        <v>13.064</v>
      </c>
      <c r="U1098">
        <f t="shared" ca="1" si="429"/>
        <v>40.020000000000003</v>
      </c>
      <c r="V1098">
        <f t="shared" ca="1" si="430"/>
        <v>6.04</v>
      </c>
      <c r="W1098">
        <f t="shared" ca="1" si="431"/>
        <v>9.11E-2</v>
      </c>
      <c r="X1098">
        <f t="shared" ca="1" si="432"/>
        <v>0.46260000000000001</v>
      </c>
      <c r="Y1098">
        <f t="shared" ca="1" si="433"/>
        <v>5.67</v>
      </c>
      <c r="Z1098">
        <f t="shared" ca="1" si="434"/>
        <v>1.03</v>
      </c>
      <c r="AA1098">
        <f t="shared" ref="AA1098:AA1100" ca="1" si="437">RANDBETWEEN(200,300)</f>
        <v>298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f t="shared" ca="1" si="435"/>
        <v>3.0246</v>
      </c>
      <c r="AL1098">
        <f t="shared" ca="1" si="436"/>
        <v>2.69</v>
      </c>
      <c r="AM1098">
        <v>1</v>
      </c>
    </row>
    <row r="1099" spans="1:39" x14ac:dyDescent="0.25">
      <c r="A1099">
        <v>1097</v>
      </c>
      <c r="B1099">
        <v>1</v>
      </c>
      <c r="C1099">
        <f t="shared" ca="1" si="423"/>
        <v>70</v>
      </c>
      <c r="D1099">
        <v>1</v>
      </c>
      <c r="E1099">
        <f t="shared" ca="1" si="424"/>
        <v>67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f t="shared" ca="1" si="425"/>
        <v>5.1135999999999999</v>
      </c>
      <c r="R1099">
        <f t="shared" ca="1" si="426"/>
        <v>1.8809</v>
      </c>
      <c r="S1099">
        <f t="shared" ca="1" si="427"/>
        <v>223.45</v>
      </c>
      <c r="T1099">
        <f t="shared" ca="1" si="428"/>
        <v>12.853999999999999</v>
      </c>
      <c r="U1099">
        <f t="shared" ca="1" si="429"/>
        <v>40.49</v>
      </c>
      <c r="V1099">
        <f t="shared" ca="1" si="430"/>
        <v>6.1710000000000003</v>
      </c>
      <c r="W1099">
        <f t="shared" ca="1" si="431"/>
        <v>0.12889999999999999</v>
      </c>
      <c r="X1099">
        <f t="shared" ca="1" si="432"/>
        <v>0.48180000000000001</v>
      </c>
      <c r="Y1099">
        <f t="shared" ca="1" si="433"/>
        <v>5.84</v>
      </c>
      <c r="Z1099">
        <f t="shared" ca="1" si="434"/>
        <v>1.46</v>
      </c>
      <c r="AA1099">
        <f t="shared" ca="1" si="437"/>
        <v>253</v>
      </c>
      <c r="AB1099">
        <v>1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f t="shared" ca="1" si="435"/>
        <v>3.2585999999999999</v>
      </c>
      <c r="AL1099">
        <f t="shared" ca="1" si="436"/>
        <v>2.65</v>
      </c>
      <c r="AM1099">
        <v>1</v>
      </c>
    </row>
    <row r="1100" spans="1:39" x14ac:dyDescent="0.25">
      <c r="A1100">
        <v>1098</v>
      </c>
      <c r="B1100">
        <v>1</v>
      </c>
      <c r="C1100">
        <f t="shared" ca="1" si="423"/>
        <v>69</v>
      </c>
      <c r="D1100">
        <v>1</v>
      </c>
      <c r="E1100">
        <f t="shared" ca="1" si="424"/>
        <v>45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f t="shared" ca="1" si="425"/>
        <v>5.2769000000000004</v>
      </c>
      <c r="R1100">
        <f t="shared" ca="1" si="426"/>
        <v>1.573</v>
      </c>
      <c r="S1100">
        <f t="shared" ca="1" si="427"/>
        <v>263.54000000000002</v>
      </c>
      <c r="T1100">
        <f t="shared" ca="1" si="428"/>
        <v>12.394</v>
      </c>
      <c r="U1100">
        <f t="shared" ca="1" si="429"/>
        <v>42.28</v>
      </c>
      <c r="V1100">
        <f t="shared" ca="1" si="430"/>
        <v>6.6390000000000002</v>
      </c>
      <c r="W1100">
        <f t="shared" ca="1" si="431"/>
        <v>0.1186</v>
      </c>
      <c r="X1100">
        <f t="shared" ca="1" si="432"/>
        <v>0.54</v>
      </c>
      <c r="Y1100">
        <f t="shared" ca="1" si="433"/>
        <v>6.29</v>
      </c>
      <c r="Z1100">
        <f t="shared" ca="1" si="434"/>
        <v>1.29</v>
      </c>
      <c r="AA1100">
        <f t="shared" ca="1" si="437"/>
        <v>287</v>
      </c>
      <c r="AB1100">
        <v>1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f t="shared" ca="1" si="435"/>
        <v>3.1796000000000002</v>
      </c>
      <c r="AL1100">
        <f t="shared" ca="1" si="436"/>
        <v>2.95</v>
      </c>
      <c r="AM1100">
        <v>1</v>
      </c>
    </row>
  </sheetData>
  <autoFilter ref="C1:AM1" xr:uid="{DC5DE708-A813-4165-BFC7-1F1061745A2F}"/>
  <pageMargins left="0.7" right="0.7" top="0.75" bottom="0.75" header="0.3" footer="0.3"/>
  <customProperties>
    <customPr name="AblebitsBackupSheet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#Sheet1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Kurnia Zulda</dc:creator>
  <cp:lastModifiedBy>Kurnia Zulda</cp:lastModifiedBy>
  <dcterms:created xsi:type="dcterms:W3CDTF">2022-11-16T11:44:48Z</dcterms:created>
  <dcterms:modified xsi:type="dcterms:W3CDTF">2022-11-25T09:05:00Z</dcterms:modified>
</cp:coreProperties>
</file>