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s44.fs-bxo.nttdata.co.jp\gabu\06_医薬\10_千年カルテプロジェクト\02_MIS\共通\20_デリバリ\23_詳細設計\14_DBの受託と認定領域の分割対応（本対応）\"/>
    </mc:Choice>
  </mc:AlternateContent>
  <bookViews>
    <workbookView xWindow="0" yWindow="0" windowWidth="27870" windowHeight="12795" tabRatio="862" firstSheet="4" activeTab="10"/>
  </bookViews>
  <sheets>
    <sheet name="SQL設計方針" sheetId="11" r:id="rId1"/>
    <sheet name="SQL一覧" sheetId="14" r:id="rId2"/>
    <sheet name="SQL一覧 (二次利用DB(断面)作成分)" sheetId="20" r:id="rId3"/>
    <sheet name="SQL一覧 (マスタ管理分)" sheetId="30" r:id="rId4"/>
    <sheet name="SQL一覧 (データマート分)" sheetId="22" r:id="rId5"/>
    <sheet name="SQL一覧 (バリデーション分)" sheetId="16" r:id="rId6"/>
    <sheet name="SQL一覧 (分析機能分)" sheetId="19" r:id="rId7"/>
    <sheet name="SQL一覧 (分析支援サービス分)" sheetId="23" r:id="rId8"/>
    <sheet name="SQL一覧（データ品質調査分）" sheetId="28" r:id="rId9"/>
    <sheet name="SQL一覧 (MML個別取込分)" sheetId="31" r:id="rId10"/>
    <sheet name="SQL一覧 (受託領域分)" sheetId="32" r:id="rId11"/>
    <sheet name="Function一覧" sheetId="29" r:id="rId12"/>
  </sheets>
  <definedNames>
    <definedName name="_xlnm._FilterDatabase" localSheetId="2" hidden="1">'SQL一覧 (二次利用DB(断面)作成分)'!$A$254:$BR$422</definedName>
    <definedName name="_xlnm.Print_Area" localSheetId="11">Function一覧!$A$1:$BZ$40</definedName>
    <definedName name="_xlnm.Print_Area" localSheetId="1">SQL一覧!$A$1:$BL$67</definedName>
    <definedName name="_xlnm.Print_Area" localSheetId="9">'SQL一覧 (MML個別取込分)'!$A$1:$BL$241</definedName>
    <definedName name="_xlnm.Print_Area" localSheetId="4">'SQL一覧 (データマート分)'!$A$1:$BL$36</definedName>
    <definedName name="_xlnm.Print_Area" localSheetId="5">'SQL一覧 (バリデーション分)'!$A$1:$BG$83</definedName>
    <definedName name="_xlnm.Print_Area" localSheetId="3">'SQL一覧 (マスタ管理分)'!$A$1:$BG$18</definedName>
    <definedName name="_xlnm.Print_Area" localSheetId="10">'SQL一覧 (受託領域分)'!$A$1:$BL$82</definedName>
    <definedName name="_xlnm.Print_Area" localSheetId="2">'SQL一覧 (二次利用DB(断面)作成分)'!$A$1:$BL$423</definedName>
    <definedName name="_xlnm.Print_Area" localSheetId="6">'SQL一覧 (分析機能分)'!$A$1:$BG$12</definedName>
    <definedName name="_xlnm.Print_Area" localSheetId="7">'SQL一覧 (分析支援サービス分)'!$A$1:$BG$28</definedName>
    <definedName name="_xlnm.Print_Area" localSheetId="8">'SQL一覧（データ品質調査分）'!$A$1:$BG$22</definedName>
    <definedName name="_xlnm.Print_Area" localSheetId="0">SQL設計方針!$A$1:$BH$46</definedName>
    <definedName name="_xlnm.Print_Titles" localSheetId="11">Function一覧!$1:$4</definedName>
    <definedName name="_xlnm.Print_Titles" localSheetId="1">SQL一覧!$1:$4</definedName>
    <definedName name="_xlnm.Print_Titles" localSheetId="9">'SQL一覧 (MML個別取込分)'!$1:$4</definedName>
    <definedName name="_xlnm.Print_Titles" localSheetId="4">'SQL一覧 (データマート分)'!$1:$4</definedName>
    <definedName name="_xlnm.Print_Titles" localSheetId="5">'SQL一覧 (バリデーション分)'!$1:$4</definedName>
    <definedName name="_xlnm.Print_Titles" localSheetId="3">'SQL一覧 (マスタ管理分)'!$1:$4</definedName>
    <definedName name="_xlnm.Print_Titles" localSheetId="10">'SQL一覧 (受託領域分)'!$1:$4</definedName>
    <definedName name="_xlnm.Print_Titles" localSheetId="2">'SQL一覧 (二次利用DB(断面)作成分)'!$1:$4</definedName>
    <definedName name="_xlnm.Print_Titles" localSheetId="6">'SQL一覧 (分析機能分)'!$1:$4</definedName>
    <definedName name="_xlnm.Print_Titles" localSheetId="7">'SQL一覧 (分析支援サービス分)'!$1:$4</definedName>
    <definedName name="_xlnm.Print_Titles" localSheetId="8">'SQL一覧（データ品質調査分）'!$1:$4</definedName>
    <definedName name="_xlnm.Print_Titles" localSheetId="0">SQL設計方針!$1:$5</definedName>
    <definedName name="Z_FA47AD23_8D8A_4846_82A7_EDF3995FB2EA_.wvu.PrintArea" localSheetId="11" hidden="1">Function一覧!$A$4:$BE$4</definedName>
    <definedName name="Z_FA47AD23_8D8A_4846_82A7_EDF3995FB2EA_.wvu.PrintArea" localSheetId="1" hidden="1">SQL一覧!$A$4:$BE$4</definedName>
    <definedName name="Z_FA47AD23_8D8A_4846_82A7_EDF3995FB2EA_.wvu.PrintArea" localSheetId="9" hidden="1">'SQL一覧 (MML個別取込分)'!$A$4:$BE$4</definedName>
    <definedName name="Z_FA47AD23_8D8A_4846_82A7_EDF3995FB2EA_.wvu.PrintArea" localSheetId="4" hidden="1">'SQL一覧 (データマート分)'!$A$4:$BE$4</definedName>
    <definedName name="Z_FA47AD23_8D8A_4846_82A7_EDF3995FB2EA_.wvu.PrintArea" localSheetId="5" hidden="1">'SQL一覧 (バリデーション分)'!$A$4:$BE$4</definedName>
    <definedName name="Z_FA47AD23_8D8A_4846_82A7_EDF3995FB2EA_.wvu.PrintArea" localSheetId="3" hidden="1">'SQL一覧 (マスタ管理分)'!$A$4:$BE$4</definedName>
    <definedName name="Z_FA47AD23_8D8A_4846_82A7_EDF3995FB2EA_.wvu.PrintArea" localSheetId="10" hidden="1">'SQL一覧 (受託領域分)'!$A$4:$BE$4</definedName>
    <definedName name="Z_FA47AD23_8D8A_4846_82A7_EDF3995FB2EA_.wvu.PrintArea" localSheetId="2" hidden="1">'SQL一覧 (二次利用DB(断面)作成分)'!$A$4:$BE$4</definedName>
    <definedName name="Z_FA47AD23_8D8A_4846_82A7_EDF3995FB2EA_.wvu.PrintArea" localSheetId="6" hidden="1">'SQL一覧 (分析機能分)'!$A$4:$BE$4</definedName>
    <definedName name="Z_FA47AD23_8D8A_4846_82A7_EDF3995FB2EA_.wvu.PrintArea" localSheetId="7" hidden="1">'SQL一覧 (分析支援サービス分)'!$A$4:$BE$4</definedName>
    <definedName name="Z_FA47AD23_8D8A_4846_82A7_EDF3995FB2EA_.wvu.PrintArea" localSheetId="8" hidden="1">'SQL一覧（データ品質調査分）'!$A$4:$BE$4</definedName>
    <definedName name="Z_FA47AD23_8D8A_4846_82A7_EDF3995FB2EA_.wvu.PrintArea" localSheetId="0" hidden="1">SQL設計方針!$A$4:$BH$45</definedName>
  </definedNames>
  <calcPr calcId="162913"/>
  <customWorkbookViews>
    <customWorkbookView name="中村　好佑 - 個人用ビュー" guid="{FA47AD23-8D8A-4846-82A7-EDF3995FB2EA}" mergeInterval="0" personalView="1" xWindow="960" windowWidth="960" windowHeight="1160" activeSheetId="17"/>
  </customWorkbookViews>
</workbook>
</file>

<file path=xl/calcChain.xml><?xml version="1.0" encoding="utf-8"?>
<calcChain xmlns="http://schemas.openxmlformats.org/spreadsheetml/2006/main">
  <c r="U46" i="32" l="1"/>
  <c r="BQ78" i="32"/>
  <c r="BO78" i="32"/>
  <c r="BR78" i="32" s="1"/>
  <c r="BQ77" i="32"/>
  <c r="BO77" i="32"/>
  <c r="BR77" i="32" s="1"/>
  <c r="BQ79" i="32"/>
  <c r="BO79" i="32"/>
  <c r="BR79" i="32" s="1"/>
  <c r="BQ76" i="32" l="1"/>
  <c r="BO76" i="32"/>
  <c r="BR76" i="32" s="1"/>
  <c r="BQ75" i="32"/>
  <c r="BO75" i="32"/>
  <c r="BR75" i="32" s="1"/>
  <c r="BR74" i="32"/>
  <c r="BQ74" i="32"/>
  <c r="BO74" i="32"/>
  <c r="BQ73" i="32"/>
  <c r="BO73" i="32"/>
  <c r="BR73" i="32" s="1"/>
  <c r="R39" i="31" l="1"/>
  <c r="BQ80" i="32"/>
  <c r="BO80" i="32"/>
  <c r="BR80" i="32" s="1"/>
  <c r="BQ81" i="32"/>
  <c r="BO81" i="32"/>
  <c r="BR81" i="32" s="1"/>
  <c r="BQ49" i="32" l="1"/>
  <c r="BO49" i="32"/>
  <c r="BR49" i="32" s="1"/>
  <c r="U49" i="32"/>
  <c r="BQ48" i="32"/>
  <c r="BO48" i="32"/>
  <c r="BR48" i="32" s="1"/>
  <c r="U48" i="32"/>
  <c r="BQ47" i="32"/>
  <c r="BO47" i="32"/>
  <c r="BR47" i="32" s="1"/>
  <c r="U47" i="32"/>
  <c r="BQ46" i="32"/>
  <c r="BO46" i="32"/>
  <c r="BR46" i="32" s="1"/>
  <c r="BQ45" i="32"/>
  <c r="BO45" i="32"/>
  <c r="BR45" i="32" s="1"/>
  <c r="U45" i="32"/>
  <c r="BQ44" i="32"/>
  <c r="BO44" i="32"/>
  <c r="BR44" i="32" s="1"/>
  <c r="U44" i="32"/>
  <c r="BQ43" i="32"/>
  <c r="BO43" i="32"/>
  <c r="BR43" i="32" s="1"/>
  <c r="U43" i="32"/>
  <c r="BQ42" i="32"/>
  <c r="BO42" i="32"/>
  <c r="BR42" i="32" s="1"/>
  <c r="U42" i="32"/>
  <c r="U41" i="32" l="1"/>
  <c r="U40" i="32"/>
  <c r="U39" i="32"/>
  <c r="U38" i="32"/>
  <c r="U37" i="32"/>
  <c r="BQ41" i="32" l="1"/>
  <c r="BO41" i="32"/>
  <c r="BR41" i="32" s="1"/>
  <c r="BQ40" i="32"/>
  <c r="BO40" i="32"/>
  <c r="BR40" i="32" s="1"/>
  <c r="BQ39" i="32"/>
  <c r="BO39" i="32"/>
  <c r="BR39" i="32" s="1"/>
  <c r="BQ38" i="32"/>
  <c r="BO38" i="32"/>
  <c r="BR38" i="32" s="1"/>
  <c r="BQ37" i="32"/>
  <c r="BO37" i="32"/>
  <c r="BR37" i="32" s="1"/>
  <c r="BQ72" i="32"/>
  <c r="BO72" i="32"/>
  <c r="BR72" i="32" s="1"/>
  <c r="BQ71" i="32"/>
  <c r="BO71" i="32"/>
  <c r="BR71" i="32" s="1"/>
  <c r="BQ68" i="32"/>
  <c r="BO68" i="32"/>
  <c r="BR68" i="32" s="1"/>
  <c r="BQ67" i="32"/>
  <c r="BO67" i="32"/>
  <c r="BR67" i="32" s="1"/>
  <c r="BQ69" i="32"/>
  <c r="BO69" i="32"/>
  <c r="BR69" i="32" s="1"/>
  <c r="BQ70" i="32" l="1"/>
  <c r="BO70" i="32"/>
  <c r="BR70" i="32" s="1"/>
  <c r="BQ66" i="32"/>
  <c r="BO66" i="32"/>
  <c r="BR66" i="32" s="1"/>
  <c r="BQ30" i="31"/>
  <c r="BO30" i="31"/>
  <c r="BR30" i="31" s="1"/>
  <c r="BQ29" i="31"/>
  <c r="BO29" i="31"/>
  <c r="BR29" i="31" s="1"/>
  <c r="BQ31" i="31"/>
  <c r="BO31" i="31"/>
  <c r="BR31" i="31" s="1"/>
  <c r="BQ28" i="31"/>
  <c r="BO28" i="31"/>
  <c r="BR28" i="31" s="1"/>
  <c r="R40" i="31" l="1"/>
  <c r="BQ10" i="31"/>
  <c r="BO10" i="31"/>
  <c r="BR10" i="31" s="1"/>
  <c r="BQ9" i="31"/>
  <c r="BO9" i="31"/>
  <c r="BR9" i="31" s="1"/>
  <c r="BQ65" i="32" l="1"/>
  <c r="BO65" i="32"/>
  <c r="BR65" i="32" s="1"/>
  <c r="BQ63" i="32"/>
  <c r="BO63" i="32"/>
  <c r="BR63" i="32" s="1"/>
  <c r="BQ31" i="32"/>
  <c r="BO31" i="32"/>
  <c r="BR31" i="32" s="1"/>
  <c r="BQ30" i="32"/>
  <c r="BO30" i="32"/>
  <c r="BR30" i="32" s="1"/>
  <c r="BQ10" i="14"/>
  <c r="BO10" i="14"/>
  <c r="BR10" i="14" s="1"/>
  <c r="BQ27" i="32" l="1"/>
  <c r="BO27" i="32"/>
  <c r="BR27" i="32" s="1"/>
  <c r="BQ26" i="32"/>
  <c r="BO26" i="32"/>
  <c r="BR26" i="32" s="1"/>
  <c r="BQ25" i="32"/>
  <c r="BO25" i="32"/>
  <c r="BR25" i="32" s="1"/>
  <c r="BQ24" i="32"/>
  <c r="BO24" i="32"/>
  <c r="BR24" i="32" s="1"/>
  <c r="BQ7" i="14" l="1"/>
  <c r="BO7" i="14"/>
  <c r="BR7" i="14" s="1"/>
  <c r="BQ9" i="32" l="1"/>
  <c r="BQ8" i="32"/>
  <c r="BQ15" i="32"/>
  <c r="BQ29" i="32"/>
  <c r="BQ28" i="32"/>
  <c r="BQ23" i="32"/>
  <c r="BQ22" i="32"/>
  <c r="BQ21" i="32"/>
  <c r="BQ57" i="32"/>
  <c r="BQ58" i="32"/>
  <c r="BQ59" i="32"/>
  <c r="BQ60" i="32"/>
  <c r="BQ61" i="32"/>
  <c r="BQ62" i="32"/>
  <c r="BQ64" i="32"/>
  <c r="BO62" i="32"/>
  <c r="BR62" i="32" s="1"/>
  <c r="BO61" i="32"/>
  <c r="BR61" i="32" s="1"/>
  <c r="BO29" i="32"/>
  <c r="BR29" i="32" s="1"/>
  <c r="BO28" i="32"/>
  <c r="BR28" i="32" s="1"/>
  <c r="BO64" i="32"/>
  <c r="BR64" i="32" s="1"/>
  <c r="BO60" i="32"/>
  <c r="BR60" i="32" s="1"/>
  <c r="BO59" i="32"/>
  <c r="BR59" i="32" s="1"/>
  <c r="BO23" i="32"/>
  <c r="BR23" i="32" s="1"/>
  <c r="BO58" i="32" l="1"/>
  <c r="BR58" i="32" s="1"/>
  <c r="BO22" i="32" l="1"/>
  <c r="BR22" i="32" s="1"/>
  <c r="BO57" i="32" l="1"/>
  <c r="BR57" i="32" s="1"/>
  <c r="BO15" i="32"/>
  <c r="BR15" i="32" s="1"/>
  <c r="BO9" i="32"/>
  <c r="BR9" i="32" s="1"/>
  <c r="BQ56" i="32" l="1"/>
  <c r="BQ55" i="32"/>
  <c r="BO21" i="32"/>
  <c r="BR21" i="32" s="1"/>
  <c r="BO56" i="32"/>
  <c r="BR56" i="32" s="1"/>
  <c r="BO55" i="32"/>
  <c r="BR55" i="32" s="1"/>
  <c r="BO8" i="32"/>
  <c r="BR8" i="32" s="1"/>
  <c r="R240" i="31" l="1"/>
  <c r="R239" i="31"/>
  <c r="R238" i="31"/>
  <c r="R237" i="31"/>
  <c r="R236" i="31"/>
  <c r="R235" i="31"/>
  <c r="R234" i="31"/>
  <c r="R233" i="31"/>
  <c r="R232" i="31"/>
  <c r="R231" i="31"/>
  <c r="R230" i="31"/>
  <c r="R229" i="31"/>
  <c r="R228" i="31"/>
  <c r="R227" i="31"/>
  <c r="R226" i="31"/>
  <c r="R225" i="31"/>
  <c r="R224" i="31"/>
  <c r="R223" i="31"/>
  <c r="R222" i="31"/>
  <c r="R221" i="31"/>
  <c r="R220" i="31"/>
  <c r="R219" i="31"/>
  <c r="R218" i="31"/>
  <c r="R217" i="31"/>
  <c r="R216" i="31"/>
  <c r="R215" i="31"/>
  <c r="R214" i="31"/>
  <c r="R213" i="31"/>
  <c r="R212" i="31"/>
  <c r="R211" i="31"/>
  <c r="R210" i="31"/>
  <c r="R209" i="31"/>
  <c r="R208" i="31"/>
  <c r="R207" i="31"/>
  <c r="R206" i="31"/>
  <c r="R205" i="31"/>
  <c r="R204" i="31"/>
  <c r="R203" i="31"/>
  <c r="R202" i="31"/>
  <c r="R201" i="31"/>
  <c r="R200" i="31"/>
  <c r="R199" i="31"/>
  <c r="R198" i="31"/>
  <c r="R197" i="31"/>
  <c r="R196" i="31"/>
  <c r="R195" i="31"/>
  <c r="R194" i="31"/>
  <c r="R193" i="31"/>
  <c r="R192" i="31"/>
  <c r="R191" i="31"/>
  <c r="R190" i="31"/>
  <c r="R189" i="31"/>
  <c r="R188" i="31"/>
  <c r="R187" i="31"/>
  <c r="R186" i="31"/>
  <c r="R185" i="31"/>
  <c r="R184" i="31"/>
  <c r="R183" i="31"/>
  <c r="R182" i="31"/>
  <c r="R181" i="31"/>
  <c r="R180" i="31"/>
  <c r="R179" i="31"/>
  <c r="BQ240" i="31" l="1"/>
  <c r="BO240" i="31"/>
  <c r="BR240" i="31" s="1"/>
  <c r="BQ239" i="31"/>
  <c r="BO239" i="31"/>
  <c r="BR239" i="31" s="1"/>
  <c r="BQ238" i="31"/>
  <c r="BO238" i="31"/>
  <c r="BR238" i="31" s="1"/>
  <c r="BQ237" i="31"/>
  <c r="BO237" i="31"/>
  <c r="BR237" i="31" s="1"/>
  <c r="BQ236" i="31"/>
  <c r="BO236" i="31"/>
  <c r="BR236" i="31" s="1"/>
  <c r="BQ235" i="31"/>
  <c r="BO235" i="31"/>
  <c r="BR235" i="31" s="1"/>
  <c r="BQ234" i="31"/>
  <c r="BO234" i="31"/>
  <c r="BR234" i="31" s="1"/>
  <c r="BQ233" i="31"/>
  <c r="BO233" i="31"/>
  <c r="BR233" i="31" s="1"/>
  <c r="BQ232" i="31"/>
  <c r="BO232" i="31"/>
  <c r="BR232" i="31" s="1"/>
  <c r="BQ231" i="31"/>
  <c r="BO231" i="31"/>
  <c r="BR231" i="31" s="1"/>
  <c r="BQ230" i="31"/>
  <c r="BO230" i="31"/>
  <c r="BR230" i="31" s="1"/>
  <c r="BQ229" i="31"/>
  <c r="BO229" i="31"/>
  <c r="BR229" i="31" s="1"/>
  <c r="BQ228" i="31"/>
  <c r="BO228" i="31"/>
  <c r="BR228" i="31" s="1"/>
  <c r="BQ227" i="31"/>
  <c r="BO227" i="31"/>
  <c r="BR227" i="31" s="1"/>
  <c r="BQ226" i="31"/>
  <c r="BO226" i="31"/>
  <c r="BR226" i="31" s="1"/>
  <c r="BQ225" i="31"/>
  <c r="BO225" i="31"/>
  <c r="BR225" i="31" s="1"/>
  <c r="BQ224" i="31"/>
  <c r="BO224" i="31"/>
  <c r="BR224" i="31" s="1"/>
  <c r="BQ223" i="31"/>
  <c r="BO223" i="31"/>
  <c r="BR223" i="31" s="1"/>
  <c r="BQ222" i="31"/>
  <c r="BO222" i="31"/>
  <c r="BR222" i="31" s="1"/>
  <c r="BQ221" i="31"/>
  <c r="BO221" i="31"/>
  <c r="BR221" i="31" s="1"/>
  <c r="BQ220" i="31"/>
  <c r="BO220" i="31"/>
  <c r="BR220" i="31" s="1"/>
  <c r="BQ219" i="31"/>
  <c r="BO219" i="31"/>
  <c r="BR219" i="31" s="1"/>
  <c r="BQ218" i="31"/>
  <c r="BO218" i="31"/>
  <c r="BR218" i="31" s="1"/>
  <c r="BQ217" i="31"/>
  <c r="BO217" i="31"/>
  <c r="BR217" i="31" s="1"/>
  <c r="BQ216" i="31"/>
  <c r="BO216" i="31"/>
  <c r="BR216" i="31" s="1"/>
  <c r="BQ215" i="31"/>
  <c r="BO215" i="31"/>
  <c r="BR215" i="31" s="1"/>
  <c r="BQ214" i="31"/>
  <c r="BO214" i="31"/>
  <c r="BR214" i="31" s="1"/>
  <c r="BQ213" i="31"/>
  <c r="BO213" i="31"/>
  <c r="BR213" i="31" s="1"/>
  <c r="BQ212" i="31"/>
  <c r="BO212" i="31"/>
  <c r="BR212" i="31" s="1"/>
  <c r="BQ211" i="31"/>
  <c r="BO211" i="31"/>
  <c r="BR211" i="31" s="1"/>
  <c r="BQ210" i="31"/>
  <c r="BO210" i="31"/>
  <c r="BR210" i="31" s="1"/>
  <c r="BQ209" i="31"/>
  <c r="BO209" i="31"/>
  <c r="BR209" i="31" s="1"/>
  <c r="BQ208" i="31"/>
  <c r="BO208" i="31"/>
  <c r="BR208" i="31" s="1"/>
  <c r="BQ207" i="31"/>
  <c r="BO207" i="31"/>
  <c r="BR207" i="31" s="1"/>
  <c r="BQ206" i="31"/>
  <c r="BO206" i="31"/>
  <c r="BR206" i="31" s="1"/>
  <c r="BQ205" i="31"/>
  <c r="BO205" i="31"/>
  <c r="BR205" i="31" s="1"/>
  <c r="BQ204" i="31"/>
  <c r="BO204" i="31"/>
  <c r="BR204" i="31" s="1"/>
  <c r="BQ203" i="31"/>
  <c r="BO203" i="31"/>
  <c r="BR203" i="31" s="1"/>
  <c r="BQ202" i="31"/>
  <c r="BO202" i="31"/>
  <c r="BR202" i="31" s="1"/>
  <c r="BQ201" i="31"/>
  <c r="BO201" i="31"/>
  <c r="BR201" i="31" s="1"/>
  <c r="BQ200" i="31"/>
  <c r="BO200" i="31"/>
  <c r="BR200" i="31" s="1"/>
  <c r="BQ199" i="31"/>
  <c r="BO199" i="31"/>
  <c r="BR199" i="31" s="1"/>
  <c r="BQ198" i="31"/>
  <c r="BO198" i="31"/>
  <c r="BR198" i="31" s="1"/>
  <c r="BQ197" i="31"/>
  <c r="BO197" i="31"/>
  <c r="BR197" i="31" s="1"/>
  <c r="BQ196" i="31"/>
  <c r="BO196" i="31"/>
  <c r="BR196" i="31" s="1"/>
  <c r="BQ195" i="31"/>
  <c r="BO195" i="31"/>
  <c r="BR195" i="31" s="1"/>
  <c r="BQ194" i="31"/>
  <c r="BO194" i="31"/>
  <c r="BR194" i="31" s="1"/>
  <c r="BQ193" i="31"/>
  <c r="BO193" i="31"/>
  <c r="BR193" i="31" s="1"/>
  <c r="BQ192" i="31"/>
  <c r="BO192" i="31"/>
  <c r="BR192" i="31" s="1"/>
  <c r="BQ191" i="31"/>
  <c r="BO191" i="31"/>
  <c r="BR191" i="31" s="1"/>
  <c r="BQ190" i="31"/>
  <c r="BO190" i="31"/>
  <c r="BR190" i="31" s="1"/>
  <c r="BQ189" i="31"/>
  <c r="BO189" i="31"/>
  <c r="BR189" i="31" s="1"/>
  <c r="BQ188" i="31"/>
  <c r="BO188" i="31"/>
  <c r="BR188" i="31" s="1"/>
  <c r="BQ187" i="31"/>
  <c r="BO187" i="31"/>
  <c r="BR187" i="31" s="1"/>
  <c r="BQ186" i="31"/>
  <c r="BO186" i="31"/>
  <c r="BR186" i="31" s="1"/>
  <c r="BQ185" i="31"/>
  <c r="BO185" i="31"/>
  <c r="BR185" i="31" s="1"/>
  <c r="BQ184" i="31"/>
  <c r="BO184" i="31"/>
  <c r="BR184" i="31" s="1"/>
  <c r="BQ183" i="31"/>
  <c r="BO183" i="31"/>
  <c r="BR183" i="31" s="1"/>
  <c r="BQ182" i="31"/>
  <c r="BO182" i="31"/>
  <c r="BR182" i="31" s="1"/>
  <c r="BQ181" i="31"/>
  <c r="BO181" i="31"/>
  <c r="BR181" i="31" s="1"/>
  <c r="BQ180" i="31"/>
  <c r="BO180" i="31"/>
  <c r="BR180" i="31" s="1"/>
  <c r="BQ179" i="31"/>
  <c r="BO179" i="31"/>
  <c r="BR179" i="31" s="1"/>
  <c r="BQ174" i="31" l="1"/>
  <c r="BO174" i="31"/>
  <c r="BR174" i="31" s="1"/>
  <c r="R174" i="31"/>
  <c r="BQ173" i="31"/>
  <c r="BO173" i="31"/>
  <c r="BR173" i="31" s="1"/>
  <c r="R173" i="31"/>
  <c r="BQ172" i="31"/>
  <c r="BO172" i="31"/>
  <c r="BR172" i="31" s="1"/>
  <c r="R172" i="31"/>
  <c r="BQ171" i="31"/>
  <c r="BO171" i="31"/>
  <c r="BR171" i="31" s="1"/>
  <c r="R171" i="31"/>
  <c r="BQ170" i="31"/>
  <c r="BO170" i="31"/>
  <c r="BR170" i="31" s="1"/>
  <c r="R170" i="31"/>
  <c r="BQ169" i="31"/>
  <c r="BO169" i="31"/>
  <c r="BR169" i="31" s="1"/>
  <c r="R169" i="31"/>
  <c r="BQ168" i="31"/>
  <c r="BO168" i="31"/>
  <c r="BR168" i="31" s="1"/>
  <c r="R168" i="31"/>
  <c r="BQ167" i="31"/>
  <c r="BO167" i="31"/>
  <c r="BR167" i="31" s="1"/>
  <c r="R167" i="31"/>
  <c r="BQ166" i="31"/>
  <c r="BO166" i="31"/>
  <c r="BR166" i="31" s="1"/>
  <c r="R166" i="31"/>
  <c r="BQ165" i="31"/>
  <c r="BO165" i="31"/>
  <c r="BR165" i="31" s="1"/>
  <c r="R165" i="31"/>
  <c r="BQ164" i="31"/>
  <c r="BO164" i="31"/>
  <c r="BR164" i="31" s="1"/>
  <c r="R164" i="31"/>
  <c r="BQ163" i="31"/>
  <c r="BO163" i="31"/>
  <c r="BR163" i="31" s="1"/>
  <c r="R163" i="31"/>
  <c r="BQ162" i="31"/>
  <c r="BO162" i="31"/>
  <c r="BR162" i="31" s="1"/>
  <c r="R162" i="31"/>
  <c r="BQ161" i="31"/>
  <c r="BO161" i="31"/>
  <c r="BR161" i="31" s="1"/>
  <c r="R161" i="31"/>
  <c r="BQ160" i="31"/>
  <c r="BO160" i="31"/>
  <c r="BR160" i="31" s="1"/>
  <c r="R160" i="31"/>
  <c r="BQ159" i="31"/>
  <c r="BO159" i="31"/>
  <c r="BR159" i="31" s="1"/>
  <c r="R159" i="31"/>
  <c r="BQ158" i="31"/>
  <c r="BO158" i="31"/>
  <c r="BR158" i="31" s="1"/>
  <c r="R158" i="31"/>
  <c r="BQ157" i="31"/>
  <c r="BO157" i="31"/>
  <c r="BR157" i="31" s="1"/>
  <c r="R157" i="31"/>
  <c r="BQ156" i="31"/>
  <c r="BO156" i="31"/>
  <c r="BR156" i="31" s="1"/>
  <c r="R156" i="31"/>
  <c r="BQ155" i="31"/>
  <c r="BO155" i="31"/>
  <c r="BR155" i="31" s="1"/>
  <c r="R155" i="31"/>
  <c r="BQ154" i="31"/>
  <c r="BO154" i="31"/>
  <c r="BR154" i="31" s="1"/>
  <c r="R154" i="31"/>
  <c r="BQ153" i="31"/>
  <c r="BO153" i="31"/>
  <c r="BR153" i="31" s="1"/>
  <c r="R153" i="31"/>
  <c r="BQ152" i="31"/>
  <c r="BO152" i="31"/>
  <c r="BR152" i="31" s="1"/>
  <c r="R152" i="31"/>
  <c r="BQ151" i="31"/>
  <c r="BO151" i="31"/>
  <c r="BR151" i="31" s="1"/>
  <c r="R151" i="31"/>
  <c r="BQ150" i="31"/>
  <c r="BO150" i="31"/>
  <c r="BR150" i="31" s="1"/>
  <c r="R150" i="31"/>
  <c r="BQ149" i="31"/>
  <c r="BO149" i="31"/>
  <c r="BR149" i="31" s="1"/>
  <c r="R149" i="31"/>
  <c r="BQ148" i="31"/>
  <c r="BO148" i="31"/>
  <c r="BR148" i="31" s="1"/>
  <c r="R148" i="31"/>
  <c r="BQ147" i="31"/>
  <c r="BO147" i="31"/>
  <c r="BR147" i="31" s="1"/>
  <c r="R147" i="31"/>
  <c r="BQ146" i="31"/>
  <c r="BO146" i="31"/>
  <c r="BR146" i="31" s="1"/>
  <c r="R146" i="31"/>
  <c r="BQ145" i="31"/>
  <c r="BO145" i="31"/>
  <c r="BR145" i="31" s="1"/>
  <c r="R145" i="31"/>
  <c r="BQ144" i="31"/>
  <c r="BO144" i="31"/>
  <c r="BR144" i="31" s="1"/>
  <c r="R144" i="31"/>
  <c r="BQ143" i="31"/>
  <c r="BO143" i="31"/>
  <c r="BR143" i="31" s="1"/>
  <c r="R143" i="31"/>
  <c r="BQ142" i="31"/>
  <c r="BO142" i="31"/>
  <c r="BR142" i="31" s="1"/>
  <c r="R142" i="31"/>
  <c r="BQ141" i="31"/>
  <c r="BO141" i="31"/>
  <c r="BR141" i="31" s="1"/>
  <c r="R141" i="31"/>
  <c r="BQ140" i="31"/>
  <c r="BO140" i="31"/>
  <c r="BR140" i="31" s="1"/>
  <c r="R140" i="31"/>
  <c r="BQ139" i="31"/>
  <c r="BO139" i="31"/>
  <c r="BR139" i="31" s="1"/>
  <c r="R139" i="31"/>
  <c r="BQ138" i="31"/>
  <c r="BO138" i="31"/>
  <c r="BR138" i="31" s="1"/>
  <c r="R138" i="31"/>
  <c r="BQ137" i="31"/>
  <c r="BO137" i="31"/>
  <c r="BR137" i="31" s="1"/>
  <c r="R137" i="31"/>
  <c r="BQ136" i="31"/>
  <c r="BO136" i="31"/>
  <c r="BR136" i="31" s="1"/>
  <c r="R136" i="31"/>
  <c r="BQ135" i="31"/>
  <c r="BO135" i="31"/>
  <c r="BR135" i="31" s="1"/>
  <c r="R135" i="31"/>
  <c r="BQ134" i="31"/>
  <c r="BO134" i="31"/>
  <c r="BR134" i="31" s="1"/>
  <c r="R134" i="31"/>
  <c r="BQ133" i="31"/>
  <c r="BO133" i="31"/>
  <c r="BR133" i="31" s="1"/>
  <c r="R133" i="31"/>
  <c r="BQ132" i="31"/>
  <c r="BO132" i="31"/>
  <c r="BR132" i="31" s="1"/>
  <c r="R132" i="31"/>
  <c r="BQ131" i="31"/>
  <c r="BO131" i="31"/>
  <c r="BR131" i="31" s="1"/>
  <c r="R131" i="31"/>
  <c r="BQ130" i="31"/>
  <c r="BO130" i="31"/>
  <c r="BR130" i="31" s="1"/>
  <c r="R130" i="31"/>
  <c r="BQ129" i="31"/>
  <c r="BO129" i="31"/>
  <c r="BR129" i="31" s="1"/>
  <c r="R129" i="31"/>
  <c r="BQ128" i="31"/>
  <c r="BO128" i="31"/>
  <c r="BR128" i="31" s="1"/>
  <c r="R128" i="31"/>
  <c r="BQ127" i="31"/>
  <c r="BO127" i="31"/>
  <c r="BR127" i="31" s="1"/>
  <c r="R127" i="31"/>
  <c r="BQ126" i="31"/>
  <c r="BO126" i="31"/>
  <c r="BR126" i="31" s="1"/>
  <c r="R126" i="31"/>
  <c r="BQ125" i="31"/>
  <c r="BO125" i="31"/>
  <c r="BR125" i="31" s="1"/>
  <c r="R125" i="31"/>
  <c r="BQ124" i="31"/>
  <c r="BO124" i="31"/>
  <c r="BR124" i="31" s="1"/>
  <c r="R124" i="31"/>
  <c r="BQ123" i="31"/>
  <c r="BO123" i="31"/>
  <c r="BR123" i="31" s="1"/>
  <c r="R123" i="31"/>
  <c r="BQ122" i="31"/>
  <c r="BO122" i="31"/>
  <c r="BR122" i="31" s="1"/>
  <c r="R122" i="31"/>
  <c r="BQ121" i="31"/>
  <c r="BO121" i="31"/>
  <c r="BR121" i="31" s="1"/>
  <c r="R121" i="31"/>
  <c r="BQ120" i="31"/>
  <c r="BO120" i="31"/>
  <c r="BR120" i="31" s="1"/>
  <c r="R120" i="31"/>
  <c r="BQ119" i="31"/>
  <c r="BO119" i="31"/>
  <c r="BR119" i="31" s="1"/>
  <c r="R119" i="31"/>
  <c r="BQ118" i="31"/>
  <c r="BO118" i="31"/>
  <c r="BR118" i="31" s="1"/>
  <c r="R118" i="31"/>
  <c r="BQ117" i="31"/>
  <c r="BO117" i="31"/>
  <c r="BR117" i="31" s="1"/>
  <c r="R117" i="31"/>
  <c r="BQ116" i="31"/>
  <c r="BO116" i="31"/>
  <c r="BR116" i="31" s="1"/>
  <c r="R116" i="31"/>
  <c r="BQ115" i="31"/>
  <c r="BO115" i="31"/>
  <c r="BR115" i="31" s="1"/>
  <c r="R115" i="31"/>
  <c r="BQ114" i="31"/>
  <c r="BO114" i="31"/>
  <c r="BR114" i="31" s="1"/>
  <c r="R114" i="31"/>
  <c r="BQ113" i="31"/>
  <c r="BO113" i="31"/>
  <c r="BR113" i="31" s="1"/>
  <c r="R113" i="31"/>
  <c r="BQ112" i="31"/>
  <c r="BO112" i="31"/>
  <c r="BR112" i="31" s="1"/>
  <c r="R112" i="31"/>
  <c r="BQ111" i="31"/>
  <c r="BO111" i="31"/>
  <c r="BR111" i="31" s="1"/>
  <c r="R111" i="31"/>
  <c r="BQ110" i="31"/>
  <c r="BO110" i="31"/>
  <c r="BR110" i="31" s="1"/>
  <c r="R110" i="31"/>
  <c r="BQ104" i="31"/>
  <c r="BO104" i="31"/>
  <c r="BR104" i="31" s="1"/>
  <c r="R104" i="31"/>
  <c r="BQ103" i="31"/>
  <c r="BO103" i="31"/>
  <c r="BR103" i="31" s="1"/>
  <c r="R103" i="31"/>
  <c r="BQ102" i="31"/>
  <c r="BO102" i="31"/>
  <c r="BR102" i="31" s="1"/>
  <c r="R102" i="31"/>
  <c r="BQ101" i="31"/>
  <c r="BO101" i="31"/>
  <c r="BR101" i="31" s="1"/>
  <c r="R101" i="31"/>
  <c r="BQ100" i="31"/>
  <c r="BO100" i="31"/>
  <c r="BR100" i="31" s="1"/>
  <c r="R100" i="31"/>
  <c r="BQ99" i="31"/>
  <c r="BO99" i="31"/>
  <c r="BR99" i="31" s="1"/>
  <c r="R99" i="31"/>
  <c r="BQ98" i="31"/>
  <c r="BO98" i="31"/>
  <c r="BR98" i="31" s="1"/>
  <c r="R98" i="31"/>
  <c r="BQ97" i="31"/>
  <c r="BO97" i="31"/>
  <c r="BR97" i="31" s="1"/>
  <c r="R97" i="31"/>
  <c r="BQ96" i="31"/>
  <c r="BO96" i="31"/>
  <c r="BR96" i="31" s="1"/>
  <c r="R96" i="31"/>
  <c r="BQ95" i="31"/>
  <c r="BO95" i="31"/>
  <c r="BR95" i="31" s="1"/>
  <c r="R95" i="31"/>
  <c r="BQ94" i="31"/>
  <c r="BO94" i="31"/>
  <c r="BR94" i="31" s="1"/>
  <c r="R94" i="31"/>
  <c r="BQ93" i="31"/>
  <c r="BO93" i="31"/>
  <c r="BR93" i="31" s="1"/>
  <c r="R93" i="31"/>
  <c r="BQ92" i="31"/>
  <c r="BO92" i="31"/>
  <c r="BR92" i="31" s="1"/>
  <c r="R92" i="31"/>
  <c r="BQ91" i="31"/>
  <c r="BO91" i="31"/>
  <c r="BR91" i="31" s="1"/>
  <c r="R91" i="31"/>
  <c r="BQ90" i="31"/>
  <c r="BO90" i="31"/>
  <c r="BR90" i="31" s="1"/>
  <c r="R90" i="31"/>
  <c r="BQ89" i="31"/>
  <c r="BO89" i="31"/>
  <c r="BR89" i="31" s="1"/>
  <c r="R89" i="31"/>
  <c r="BQ88" i="31"/>
  <c r="BO88" i="31"/>
  <c r="BR88" i="31" s="1"/>
  <c r="R88" i="31"/>
  <c r="BQ87" i="31"/>
  <c r="BO87" i="31"/>
  <c r="BR87" i="31" s="1"/>
  <c r="R87" i="31"/>
  <c r="BQ86" i="31"/>
  <c r="BO86" i="31"/>
  <c r="BR86" i="31" s="1"/>
  <c r="R86" i="31"/>
  <c r="BQ85" i="31"/>
  <c r="BO85" i="31"/>
  <c r="BR85" i="31" s="1"/>
  <c r="R85" i="31"/>
  <c r="BQ84" i="31"/>
  <c r="BO84" i="31"/>
  <c r="BR84" i="31" s="1"/>
  <c r="R84" i="31"/>
  <c r="BQ83" i="31"/>
  <c r="BO83" i="31"/>
  <c r="BR83" i="31" s="1"/>
  <c r="R83" i="31"/>
  <c r="BQ82" i="31"/>
  <c r="BO82" i="31"/>
  <c r="BR82" i="31" s="1"/>
  <c r="R82" i="31"/>
  <c r="BQ81" i="31"/>
  <c r="BO81" i="31"/>
  <c r="BR81" i="31" s="1"/>
  <c r="R81" i="31"/>
  <c r="BQ80" i="31"/>
  <c r="BO80" i="31"/>
  <c r="BR80" i="31" s="1"/>
  <c r="R80" i="31"/>
  <c r="BQ79" i="31"/>
  <c r="BO79" i="31"/>
  <c r="BR79" i="31" s="1"/>
  <c r="R79" i="31"/>
  <c r="BQ78" i="31"/>
  <c r="BO78" i="31"/>
  <c r="BR78" i="31" s="1"/>
  <c r="R78" i="31"/>
  <c r="BQ77" i="31"/>
  <c r="BO77" i="31"/>
  <c r="BR77" i="31" s="1"/>
  <c r="R77" i="31"/>
  <c r="BQ76" i="31"/>
  <c r="BO76" i="31"/>
  <c r="BR76" i="31" s="1"/>
  <c r="R76" i="31"/>
  <c r="BQ75" i="31"/>
  <c r="BO75" i="31"/>
  <c r="BR75" i="31" s="1"/>
  <c r="R75" i="31"/>
  <c r="BQ74" i="31"/>
  <c r="BO74" i="31"/>
  <c r="BR74" i="31" s="1"/>
  <c r="R74" i="31"/>
  <c r="BQ73" i="31"/>
  <c r="BO73" i="31"/>
  <c r="BR73" i="31" s="1"/>
  <c r="R73" i="31"/>
  <c r="BQ72" i="31"/>
  <c r="BO72" i="31"/>
  <c r="BR72" i="31" s="1"/>
  <c r="R72" i="31"/>
  <c r="BQ71" i="31"/>
  <c r="BO71" i="31"/>
  <c r="BR71" i="31" s="1"/>
  <c r="R71" i="31"/>
  <c r="BQ70" i="31"/>
  <c r="BO70" i="31"/>
  <c r="BR70" i="31" s="1"/>
  <c r="R70" i="31"/>
  <c r="BQ69" i="31"/>
  <c r="BO69" i="31"/>
  <c r="BR69" i="31" s="1"/>
  <c r="R69" i="31"/>
  <c r="BQ68" i="31"/>
  <c r="BO68" i="31"/>
  <c r="BR68" i="31" s="1"/>
  <c r="R68" i="31"/>
  <c r="BQ67" i="31"/>
  <c r="BO67" i="31"/>
  <c r="BR67" i="31" s="1"/>
  <c r="R67" i="31"/>
  <c r="BQ66" i="31"/>
  <c r="BO66" i="31"/>
  <c r="BR66" i="31" s="1"/>
  <c r="R66" i="31"/>
  <c r="BQ65" i="31"/>
  <c r="BO65" i="31"/>
  <c r="BR65" i="31" s="1"/>
  <c r="R65" i="31"/>
  <c r="BQ64" i="31"/>
  <c r="BO64" i="31"/>
  <c r="BR64" i="31" s="1"/>
  <c r="R64" i="31"/>
  <c r="BQ63" i="31"/>
  <c r="BO63" i="31"/>
  <c r="BR63" i="31" s="1"/>
  <c r="R63" i="31"/>
  <c r="BQ62" i="31"/>
  <c r="BO62" i="31"/>
  <c r="BR62" i="31" s="1"/>
  <c r="R62" i="31"/>
  <c r="BQ61" i="31"/>
  <c r="BO61" i="31"/>
  <c r="BR61" i="31" s="1"/>
  <c r="R61" i="31"/>
  <c r="BQ60" i="31"/>
  <c r="BO60" i="31"/>
  <c r="BR60" i="31" s="1"/>
  <c r="R60" i="31"/>
  <c r="BQ59" i="31"/>
  <c r="BO59" i="31"/>
  <c r="BR59" i="31" s="1"/>
  <c r="R59" i="31"/>
  <c r="BQ58" i="31"/>
  <c r="BO58" i="31"/>
  <c r="BR58" i="31" s="1"/>
  <c r="R58" i="31"/>
  <c r="BQ57" i="31"/>
  <c r="BO57" i="31"/>
  <c r="BR57" i="31" s="1"/>
  <c r="R57" i="31"/>
  <c r="BQ56" i="31"/>
  <c r="BO56" i="31"/>
  <c r="BR56" i="31" s="1"/>
  <c r="R56" i="31"/>
  <c r="BQ55" i="31"/>
  <c r="BO55" i="31"/>
  <c r="BR55" i="31" s="1"/>
  <c r="R55" i="31"/>
  <c r="BQ54" i="31"/>
  <c r="BO54" i="31"/>
  <c r="BR54" i="31" s="1"/>
  <c r="R54" i="31"/>
  <c r="BQ53" i="31"/>
  <c r="BO53" i="31"/>
  <c r="BR53" i="31" s="1"/>
  <c r="R53" i="31"/>
  <c r="BQ52" i="31"/>
  <c r="BO52" i="31"/>
  <c r="BR52" i="31" s="1"/>
  <c r="R52" i="31"/>
  <c r="BQ51" i="31"/>
  <c r="BO51" i="31"/>
  <c r="BR51" i="31" s="1"/>
  <c r="R51" i="31"/>
  <c r="BQ50" i="31"/>
  <c r="BO50" i="31"/>
  <c r="BR50" i="31" s="1"/>
  <c r="R50" i="31"/>
  <c r="BQ49" i="31"/>
  <c r="BO49" i="31"/>
  <c r="BR49" i="31" s="1"/>
  <c r="R49" i="31"/>
  <c r="BQ48" i="31"/>
  <c r="BO48" i="31"/>
  <c r="BR48" i="31" s="1"/>
  <c r="R48" i="31"/>
  <c r="BQ47" i="31"/>
  <c r="BO47" i="31"/>
  <c r="BR47" i="31" s="1"/>
  <c r="R47" i="31"/>
  <c r="BQ46" i="31"/>
  <c r="BO46" i="31"/>
  <c r="BR46" i="31" s="1"/>
  <c r="R46" i="31"/>
  <c r="BQ45" i="31"/>
  <c r="BO45" i="31"/>
  <c r="BR45" i="31" s="1"/>
  <c r="R45" i="31"/>
  <c r="BQ44" i="31"/>
  <c r="BO44" i="31"/>
  <c r="BR44" i="31" s="1"/>
  <c r="R44" i="31"/>
  <c r="BQ43" i="31"/>
  <c r="BO43" i="31"/>
  <c r="BR43" i="31" s="1"/>
  <c r="R43" i="31"/>
  <c r="BQ42" i="31"/>
  <c r="BO42" i="31"/>
  <c r="BR42" i="31" s="1"/>
  <c r="R42" i="31"/>
  <c r="BQ41" i="31"/>
  <c r="BO41" i="31"/>
  <c r="BR41" i="31" s="1"/>
  <c r="R41" i="31"/>
  <c r="BQ40" i="31"/>
  <c r="BO40" i="31"/>
  <c r="BR40" i="31" s="1"/>
  <c r="BQ39" i="31"/>
  <c r="BO39" i="31"/>
  <c r="BR39" i="31" s="1"/>
  <c r="BQ33" i="31"/>
  <c r="BO33" i="31"/>
  <c r="BR33" i="31" s="1"/>
  <c r="BQ32" i="31"/>
  <c r="BO32" i="31"/>
  <c r="BR32" i="31" s="1"/>
  <c r="BQ27" i="31"/>
  <c r="BO27" i="31"/>
  <c r="BR27" i="31" s="1"/>
  <c r="BQ26" i="31"/>
  <c r="BO26" i="31"/>
  <c r="BR26" i="31" s="1"/>
  <c r="BQ25" i="31"/>
  <c r="BO25" i="31"/>
  <c r="BR25" i="31" s="1"/>
  <c r="BQ24" i="31"/>
  <c r="BO24" i="31"/>
  <c r="BR24" i="31" s="1"/>
  <c r="BQ23" i="31"/>
  <c r="BO23" i="31"/>
  <c r="BR23" i="31" s="1"/>
  <c r="BQ22" i="31"/>
  <c r="BO22" i="31"/>
  <c r="BR22" i="31" s="1"/>
  <c r="BQ21" i="31"/>
  <c r="BO21" i="31"/>
  <c r="BR21" i="31" s="1"/>
  <c r="BQ20" i="31"/>
  <c r="BO20" i="31"/>
  <c r="BR20" i="31" s="1"/>
  <c r="BQ19" i="31"/>
  <c r="BO19" i="31"/>
  <c r="BR19" i="31" s="1"/>
  <c r="BQ18" i="31"/>
  <c r="BO18" i="31"/>
  <c r="BR18" i="31" s="1"/>
  <c r="BQ17" i="31"/>
  <c r="BO17" i="31"/>
  <c r="BR17" i="31" s="1"/>
  <c r="BQ16" i="31"/>
  <c r="BO16" i="31"/>
  <c r="BR16" i="31" s="1"/>
  <c r="BQ15" i="31"/>
  <c r="BO15" i="31"/>
  <c r="BR15" i="31" s="1"/>
  <c r="BQ14" i="31"/>
  <c r="BO14" i="31"/>
  <c r="BR14" i="31" s="1"/>
  <c r="BQ13" i="31"/>
  <c r="BO13" i="31"/>
  <c r="BR13" i="31" s="1"/>
  <c r="BQ12" i="31"/>
  <c r="BO12" i="31"/>
  <c r="BR12" i="31" s="1"/>
  <c r="BQ11" i="31"/>
  <c r="BO11" i="31"/>
  <c r="BR11" i="31" s="1"/>
  <c r="BQ8" i="31"/>
  <c r="BO8" i="31"/>
  <c r="BR8" i="31" s="1"/>
  <c r="BQ7" i="31"/>
  <c r="BO7" i="31"/>
  <c r="BR7" i="31" s="1"/>
  <c r="BQ6" i="31"/>
  <c r="BO6" i="31"/>
  <c r="BR6" i="31" s="1"/>
  <c r="BQ421" i="20" l="1"/>
  <c r="BO421" i="20"/>
  <c r="BR421" i="20" s="1"/>
  <c r="BQ420" i="20"/>
  <c r="BO420" i="20"/>
  <c r="BR420" i="20" s="1"/>
  <c r="BQ419" i="20"/>
  <c r="BO419" i="20"/>
  <c r="BR419" i="20" s="1"/>
  <c r="BQ417" i="20"/>
  <c r="BO417" i="20"/>
  <c r="BR417" i="20" s="1"/>
  <c r="BQ416" i="20"/>
  <c r="BO416" i="20"/>
  <c r="BR416" i="20" s="1"/>
  <c r="BR415" i="20"/>
  <c r="BQ415" i="20"/>
  <c r="BO415" i="20"/>
  <c r="BQ413" i="20"/>
  <c r="BO413" i="20"/>
  <c r="BR413" i="20" s="1"/>
  <c r="BQ412" i="20"/>
  <c r="BO412" i="20"/>
  <c r="BR412" i="20" s="1"/>
  <c r="BR411" i="20"/>
  <c r="BQ411" i="20"/>
  <c r="BO411" i="20"/>
  <c r="BQ409" i="20"/>
  <c r="BO409" i="20"/>
  <c r="BR409" i="20" s="1"/>
  <c r="BQ408" i="20"/>
  <c r="BO408" i="20"/>
  <c r="BR408" i="20" s="1"/>
  <c r="BR407" i="20"/>
  <c r="BQ407" i="20"/>
  <c r="BO407" i="20"/>
  <c r="BQ405" i="20"/>
  <c r="BO405" i="20"/>
  <c r="BR405" i="20" s="1"/>
  <c r="BQ404" i="20"/>
  <c r="BO404" i="20"/>
  <c r="BR404" i="20" s="1"/>
  <c r="BQ403" i="20"/>
  <c r="BO403" i="20"/>
  <c r="BR403" i="20" s="1"/>
  <c r="BQ401" i="20"/>
  <c r="BO401" i="20"/>
  <c r="BR401" i="20" s="1"/>
  <c r="BQ400" i="20"/>
  <c r="BO400" i="20"/>
  <c r="BR400" i="20" s="1"/>
  <c r="BQ399" i="20"/>
  <c r="BO399" i="20"/>
  <c r="BR399" i="20" s="1"/>
  <c r="BR397" i="20"/>
  <c r="BQ397" i="20"/>
  <c r="BO397" i="20"/>
  <c r="BQ396" i="20"/>
  <c r="BO396" i="20"/>
  <c r="BR396" i="20" s="1"/>
  <c r="BQ395" i="20"/>
  <c r="BO395" i="20"/>
  <c r="BR395" i="20" s="1"/>
  <c r="BQ393" i="20"/>
  <c r="BO393" i="20"/>
  <c r="BR393" i="20" s="1"/>
  <c r="BQ392" i="20"/>
  <c r="BO392" i="20"/>
  <c r="BR392" i="20" s="1"/>
  <c r="BR391" i="20"/>
  <c r="BQ391" i="20"/>
  <c r="BO391" i="20"/>
  <c r="BQ389" i="20"/>
  <c r="BO389" i="20"/>
  <c r="BR389" i="20" s="1"/>
  <c r="BQ388" i="20"/>
  <c r="BO388" i="20"/>
  <c r="BR388" i="20" s="1"/>
  <c r="BR387" i="20"/>
  <c r="BQ387" i="20"/>
  <c r="BO387" i="20"/>
  <c r="BQ385" i="20"/>
  <c r="BO385" i="20"/>
  <c r="BR385" i="20" s="1"/>
  <c r="BQ384" i="20"/>
  <c r="BO384" i="20"/>
  <c r="BR384" i="20" s="1"/>
  <c r="BQ383" i="20"/>
  <c r="BO383" i="20"/>
  <c r="BR383" i="20" s="1"/>
  <c r="BQ381" i="20"/>
  <c r="BO381" i="20"/>
  <c r="BR381" i="20" s="1"/>
  <c r="BQ380" i="20"/>
  <c r="BO380" i="20"/>
  <c r="BR380" i="20" s="1"/>
  <c r="BQ379" i="20"/>
  <c r="BO379" i="20"/>
  <c r="BR379" i="20" s="1"/>
  <c r="BQ377" i="20"/>
  <c r="BO377" i="20"/>
  <c r="BR377" i="20" s="1"/>
  <c r="BQ376" i="20"/>
  <c r="BO376" i="20"/>
  <c r="BR376" i="20" s="1"/>
  <c r="BQ375" i="20"/>
  <c r="BO375" i="20"/>
  <c r="BR375" i="20" s="1"/>
  <c r="BQ373" i="20"/>
  <c r="BO373" i="20"/>
  <c r="BR373" i="20" s="1"/>
  <c r="BQ372" i="20"/>
  <c r="BO372" i="20"/>
  <c r="BR372" i="20" s="1"/>
  <c r="BQ371" i="20"/>
  <c r="BO371" i="20"/>
  <c r="BR371" i="20" s="1"/>
  <c r="BQ369" i="20"/>
  <c r="BO369" i="20"/>
  <c r="BR369" i="20" s="1"/>
  <c r="BQ368" i="20"/>
  <c r="BO368" i="20"/>
  <c r="BR368" i="20" s="1"/>
  <c r="BQ367" i="20"/>
  <c r="BO367" i="20"/>
  <c r="BR367" i="20" s="1"/>
  <c r="BQ365" i="20"/>
  <c r="BO365" i="20"/>
  <c r="BR365" i="20" s="1"/>
  <c r="BQ364" i="20"/>
  <c r="BO364" i="20"/>
  <c r="BR364" i="20" s="1"/>
  <c r="BQ363" i="20"/>
  <c r="BO363" i="20"/>
  <c r="BR363" i="20" s="1"/>
  <c r="BQ361" i="20"/>
  <c r="BO361" i="20"/>
  <c r="BR361" i="20" s="1"/>
  <c r="BQ360" i="20"/>
  <c r="BO360" i="20"/>
  <c r="BR360" i="20" s="1"/>
  <c r="BQ359" i="20"/>
  <c r="BO359" i="20"/>
  <c r="BR359" i="20" s="1"/>
  <c r="BQ357" i="20"/>
  <c r="BO357" i="20"/>
  <c r="BR357" i="20" s="1"/>
  <c r="BQ356" i="20"/>
  <c r="BO356" i="20"/>
  <c r="BR356" i="20" s="1"/>
  <c r="BQ355" i="20"/>
  <c r="BO355" i="20"/>
  <c r="BR355" i="20" s="1"/>
  <c r="BQ353" i="20"/>
  <c r="BO353" i="20"/>
  <c r="BR353" i="20" s="1"/>
  <c r="BQ352" i="20"/>
  <c r="BO352" i="20"/>
  <c r="BR352" i="20" s="1"/>
  <c r="BQ351" i="20"/>
  <c r="BO351" i="20"/>
  <c r="BR351" i="20" s="1"/>
  <c r="BQ349" i="20"/>
  <c r="BO349" i="20"/>
  <c r="BR349" i="20" s="1"/>
  <c r="BQ348" i="20"/>
  <c r="BO348" i="20"/>
  <c r="BR348" i="20" s="1"/>
  <c r="BQ347" i="20"/>
  <c r="BO347" i="20"/>
  <c r="BR347" i="20" s="1"/>
  <c r="BQ345" i="20"/>
  <c r="BO345" i="20"/>
  <c r="BR345" i="20" s="1"/>
  <c r="BQ344" i="20"/>
  <c r="BO344" i="20"/>
  <c r="BR344" i="20" s="1"/>
  <c r="BQ343" i="20"/>
  <c r="BO343" i="20"/>
  <c r="BR343" i="20" s="1"/>
  <c r="BQ341" i="20"/>
  <c r="BO341" i="20"/>
  <c r="BR341" i="20" s="1"/>
  <c r="BQ340" i="20"/>
  <c r="BO340" i="20"/>
  <c r="BR340" i="20" s="1"/>
  <c r="BQ339" i="20"/>
  <c r="BO339" i="20"/>
  <c r="BR339" i="20" s="1"/>
  <c r="BQ337" i="20"/>
  <c r="BO337" i="20"/>
  <c r="BR337" i="20" s="1"/>
  <c r="BQ336" i="20"/>
  <c r="BO336" i="20"/>
  <c r="BR336" i="20" s="1"/>
  <c r="BQ335" i="20"/>
  <c r="BO335" i="20"/>
  <c r="BR335" i="20" s="1"/>
  <c r="BQ333" i="20"/>
  <c r="BO333" i="20"/>
  <c r="BR333" i="20" s="1"/>
  <c r="BQ332" i="20"/>
  <c r="BO332" i="20"/>
  <c r="BR332" i="20" s="1"/>
  <c r="BQ331" i="20"/>
  <c r="BO331" i="20"/>
  <c r="BR331" i="20" s="1"/>
  <c r="BQ329" i="20"/>
  <c r="BO329" i="20"/>
  <c r="BR329" i="20" s="1"/>
  <c r="BQ328" i="20"/>
  <c r="BO328" i="20"/>
  <c r="BR328" i="20" s="1"/>
  <c r="BQ327" i="20"/>
  <c r="BO327" i="20"/>
  <c r="BR327" i="20" s="1"/>
  <c r="BQ325" i="20"/>
  <c r="BO325" i="20"/>
  <c r="BR325" i="20" s="1"/>
  <c r="BQ324" i="20"/>
  <c r="BO324" i="20"/>
  <c r="BR324" i="20" s="1"/>
  <c r="BQ323" i="20"/>
  <c r="BO323" i="20"/>
  <c r="BR323" i="20" s="1"/>
  <c r="BQ321" i="20"/>
  <c r="BO321" i="20"/>
  <c r="BR321" i="20" s="1"/>
  <c r="BR320" i="20"/>
  <c r="BQ320" i="20"/>
  <c r="BO320" i="20"/>
  <c r="BQ319" i="20"/>
  <c r="BO319" i="20"/>
  <c r="BR319" i="20" s="1"/>
  <c r="BQ317" i="20"/>
  <c r="BO317" i="20"/>
  <c r="BR317" i="20" s="1"/>
  <c r="BQ316" i="20"/>
  <c r="BO316" i="20"/>
  <c r="BR316" i="20" s="1"/>
  <c r="BR315" i="20"/>
  <c r="BQ315" i="20"/>
  <c r="BO315" i="20"/>
  <c r="BQ313" i="20"/>
  <c r="BO313" i="20"/>
  <c r="BR313" i="20" s="1"/>
  <c r="BQ312" i="20"/>
  <c r="BO312" i="20"/>
  <c r="BR312" i="20" s="1"/>
  <c r="BQ311" i="20"/>
  <c r="BO311" i="20"/>
  <c r="BR311" i="20" s="1"/>
  <c r="BQ309" i="20"/>
  <c r="BO309" i="20"/>
  <c r="BR309" i="20" s="1"/>
  <c r="BQ308" i="20"/>
  <c r="BO308" i="20"/>
  <c r="BR308" i="20" s="1"/>
  <c r="BQ307" i="20"/>
  <c r="BO307" i="20"/>
  <c r="BR307" i="20" s="1"/>
  <c r="BQ305" i="20"/>
  <c r="BO305" i="20"/>
  <c r="BR305" i="20" s="1"/>
  <c r="BQ304" i="20"/>
  <c r="BO304" i="20"/>
  <c r="BR304" i="20" s="1"/>
  <c r="BQ303" i="20"/>
  <c r="BO303" i="20"/>
  <c r="BR303" i="20" s="1"/>
  <c r="BR301" i="20"/>
  <c r="BQ301" i="20"/>
  <c r="BO301" i="20"/>
  <c r="BQ300" i="20"/>
  <c r="BO300" i="20"/>
  <c r="BR300" i="20" s="1"/>
  <c r="BQ299" i="20"/>
  <c r="BO299" i="20"/>
  <c r="BR299" i="20" s="1"/>
  <c r="BQ297" i="20"/>
  <c r="BO297" i="20"/>
  <c r="BR297" i="20" s="1"/>
  <c r="BQ296" i="20"/>
  <c r="BO296" i="20"/>
  <c r="BR296" i="20" s="1"/>
  <c r="BQ295" i="20"/>
  <c r="BO295" i="20"/>
  <c r="BR295" i="20" s="1"/>
  <c r="BQ293" i="20"/>
  <c r="BO293" i="20"/>
  <c r="BR293" i="20" s="1"/>
  <c r="BQ292" i="20"/>
  <c r="BO292" i="20"/>
  <c r="BR292" i="20" s="1"/>
  <c r="BQ291" i="20"/>
  <c r="BO291" i="20"/>
  <c r="BR291" i="20" s="1"/>
  <c r="BQ289" i="20"/>
  <c r="BO289" i="20"/>
  <c r="BR289" i="20" s="1"/>
  <c r="BQ288" i="20"/>
  <c r="BO288" i="20"/>
  <c r="BR288" i="20" s="1"/>
  <c r="BR287" i="20"/>
  <c r="BQ287" i="20"/>
  <c r="BO287" i="20"/>
  <c r="BQ285" i="20"/>
  <c r="BO285" i="20"/>
  <c r="BR285" i="20" s="1"/>
  <c r="BQ284" i="20"/>
  <c r="BO284" i="20"/>
  <c r="BR284" i="20" s="1"/>
  <c r="BQ283" i="20"/>
  <c r="BO283" i="20"/>
  <c r="BR283" i="20" s="1"/>
  <c r="BQ281" i="20"/>
  <c r="BO281" i="20"/>
  <c r="BR281" i="20" s="1"/>
  <c r="BQ280" i="20"/>
  <c r="BO280" i="20"/>
  <c r="BR280" i="20" s="1"/>
  <c r="BQ279" i="20"/>
  <c r="BO279" i="20"/>
  <c r="BR279" i="20" s="1"/>
  <c r="BQ277" i="20"/>
  <c r="BO277" i="20"/>
  <c r="BR277" i="20" s="1"/>
  <c r="BQ276" i="20"/>
  <c r="BO276" i="20"/>
  <c r="BR276" i="20" s="1"/>
  <c r="BQ275" i="20"/>
  <c r="BO275" i="20"/>
  <c r="BR275" i="20" s="1"/>
  <c r="BQ273" i="20"/>
  <c r="BO273" i="20"/>
  <c r="BR273" i="20" s="1"/>
  <c r="BQ272" i="20"/>
  <c r="BO272" i="20"/>
  <c r="BR272" i="20" s="1"/>
  <c r="BQ271" i="20"/>
  <c r="BO271" i="20"/>
  <c r="BR271" i="20" s="1"/>
  <c r="BQ269" i="20"/>
  <c r="BO269" i="20"/>
  <c r="BR269" i="20" s="1"/>
  <c r="BQ268" i="20"/>
  <c r="BO268" i="20"/>
  <c r="BR268" i="20" s="1"/>
  <c r="BQ267" i="20"/>
  <c r="BO267" i="20"/>
  <c r="BR267" i="20" s="1"/>
  <c r="BQ265" i="20"/>
  <c r="BO265" i="20"/>
  <c r="BR265" i="20" s="1"/>
  <c r="BQ264" i="20"/>
  <c r="BO264" i="20"/>
  <c r="BR264" i="20" s="1"/>
  <c r="BQ263" i="20"/>
  <c r="BO263" i="20"/>
  <c r="BR263" i="20" s="1"/>
  <c r="BQ261" i="20"/>
  <c r="BO261" i="20"/>
  <c r="BR261" i="20" s="1"/>
  <c r="BQ260" i="20"/>
  <c r="BO260" i="20"/>
  <c r="BR260" i="20" s="1"/>
  <c r="BQ259" i="20"/>
  <c r="BO259" i="20"/>
  <c r="BR259" i="20" s="1"/>
  <c r="BQ257" i="20"/>
  <c r="BO257" i="20"/>
  <c r="BR257" i="20" s="1"/>
  <c r="BQ256" i="20"/>
  <c r="BO256" i="20"/>
  <c r="BR256" i="20" s="1"/>
  <c r="BQ255" i="20"/>
  <c r="BO255" i="20"/>
  <c r="BR255" i="20" s="1"/>
  <c r="BQ248" i="20"/>
  <c r="BO248" i="20"/>
  <c r="BR248" i="20" s="1"/>
  <c r="BQ247" i="20"/>
  <c r="BO247" i="20"/>
  <c r="BR247" i="20" s="1"/>
  <c r="BQ246" i="20"/>
  <c r="BO246" i="20"/>
  <c r="BR246" i="20" s="1"/>
  <c r="BQ244" i="20"/>
  <c r="BO244" i="20"/>
  <c r="BR244" i="20" s="1"/>
  <c r="BQ243" i="20"/>
  <c r="BO243" i="20"/>
  <c r="BR243" i="20" s="1"/>
  <c r="BR242" i="20"/>
  <c r="BQ242" i="20"/>
  <c r="BO242" i="20"/>
  <c r="BQ240" i="20"/>
  <c r="BO240" i="20"/>
  <c r="BR240" i="20" s="1"/>
  <c r="BQ239" i="20"/>
  <c r="BO239" i="20"/>
  <c r="BR239" i="20" s="1"/>
  <c r="BR238" i="20"/>
  <c r="BQ238" i="20"/>
  <c r="BO238" i="20"/>
  <c r="BQ236" i="20"/>
  <c r="BO236" i="20"/>
  <c r="BR236" i="20" s="1"/>
  <c r="BQ235" i="20"/>
  <c r="BO235" i="20"/>
  <c r="BR235" i="20" s="1"/>
  <c r="BQ234" i="20"/>
  <c r="BO234" i="20"/>
  <c r="BR234" i="20" s="1"/>
  <c r="BQ232" i="20"/>
  <c r="BO232" i="20"/>
  <c r="BR232" i="20" s="1"/>
  <c r="BQ231" i="20"/>
  <c r="BO231" i="20"/>
  <c r="BR231" i="20" s="1"/>
  <c r="BQ230" i="20"/>
  <c r="BO230" i="20"/>
  <c r="BR230" i="20" s="1"/>
  <c r="BQ228" i="20"/>
  <c r="BO228" i="20"/>
  <c r="BR228" i="20" s="1"/>
  <c r="BQ227" i="20"/>
  <c r="BO227" i="20"/>
  <c r="BR227" i="20" s="1"/>
  <c r="BQ226" i="20"/>
  <c r="BO226" i="20"/>
  <c r="BR226" i="20" s="1"/>
  <c r="BQ224" i="20"/>
  <c r="BO224" i="20"/>
  <c r="BR224" i="20" s="1"/>
  <c r="BQ223" i="20"/>
  <c r="BO223" i="20"/>
  <c r="BR223" i="20" s="1"/>
  <c r="BR222" i="20"/>
  <c r="BQ222" i="20"/>
  <c r="BO222" i="20"/>
  <c r="BQ220" i="20"/>
  <c r="BO220" i="20"/>
  <c r="BR220" i="20" s="1"/>
  <c r="BQ219" i="20"/>
  <c r="BO219" i="20"/>
  <c r="BR219" i="20" s="1"/>
  <c r="BR218" i="20"/>
  <c r="BQ218" i="20"/>
  <c r="BO218" i="20"/>
  <c r="BQ216" i="20"/>
  <c r="BO216" i="20"/>
  <c r="BR216" i="20" s="1"/>
  <c r="BQ215" i="20"/>
  <c r="BO215" i="20"/>
  <c r="BR215" i="20" s="1"/>
  <c r="BQ214" i="20"/>
  <c r="BO214" i="20"/>
  <c r="BR214" i="20" s="1"/>
  <c r="BQ212" i="20"/>
  <c r="BO212" i="20"/>
  <c r="BR212" i="20" s="1"/>
  <c r="BQ211" i="20"/>
  <c r="BO211" i="20"/>
  <c r="BR211" i="20" s="1"/>
  <c r="BQ210" i="20"/>
  <c r="BO210" i="20"/>
  <c r="BR210" i="20" s="1"/>
  <c r="BQ208" i="20"/>
  <c r="BO208" i="20"/>
  <c r="BR208" i="20" s="1"/>
  <c r="BQ207" i="20"/>
  <c r="BO207" i="20"/>
  <c r="BR207" i="20" s="1"/>
  <c r="BQ206" i="20"/>
  <c r="BO206" i="20"/>
  <c r="BR206" i="20" s="1"/>
  <c r="BQ204" i="20"/>
  <c r="BO204" i="20"/>
  <c r="BR204" i="20" s="1"/>
  <c r="BQ203" i="20"/>
  <c r="BO203" i="20"/>
  <c r="BR203" i="20" s="1"/>
  <c r="BQ202" i="20"/>
  <c r="BO202" i="20"/>
  <c r="BR202" i="20" s="1"/>
  <c r="BQ200" i="20"/>
  <c r="BO200" i="20"/>
  <c r="BR200" i="20" s="1"/>
  <c r="BQ199" i="20"/>
  <c r="BO199" i="20"/>
  <c r="BR199" i="20" s="1"/>
  <c r="BQ198" i="20"/>
  <c r="BO198" i="20"/>
  <c r="BR198" i="20" s="1"/>
  <c r="BQ196" i="20"/>
  <c r="BO196" i="20"/>
  <c r="BR196" i="20" s="1"/>
  <c r="BQ195" i="20"/>
  <c r="BO195" i="20"/>
  <c r="BR195" i="20" s="1"/>
  <c r="BQ194" i="20"/>
  <c r="BO194" i="20"/>
  <c r="BR194" i="20" s="1"/>
  <c r="BQ192" i="20"/>
  <c r="BO192" i="20"/>
  <c r="BR192" i="20" s="1"/>
  <c r="BQ191" i="20"/>
  <c r="BO191" i="20"/>
  <c r="BR191" i="20" s="1"/>
  <c r="BQ190" i="20"/>
  <c r="BO190" i="20"/>
  <c r="BR190" i="20" s="1"/>
  <c r="BQ188" i="20"/>
  <c r="BO188" i="20"/>
  <c r="BR188" i="20" s="1"/>
  <c r="BQ187" i="20"/>
  <c r="BO187" i="20"/>
  <c r="BR187" i="20" s="1"/>
  <c r="BQ186" i="20"/>
  <c r="BO186" i="20"/>
  <c r="BR186" i="20" s="1"/>
  <c r="BQ184" i="20"/>
  <c r="BO184" i="20"/>
  <c r="BR184" i="20" s="1"/>
  <c r="BQ183" i="20"/>
  <c r="BO183" i="20"/>
  <c r="BR183" i="20" s="1"/>
  <c r="BQ182" i="20"/>
  <c r="BO182" i="20"/>
  <c r="BR182" i="20" s="1"/>
  <c r="BQ180" i="20"/>
  <c r="BO180" i="20"/>
  <c r="BR180" i="20" s="1"/>
  <c r="BQ179" i="20"/>
  <c r="BO179" i="20"/>
  <c r="BR179" i="20" s="1"/>
  <c r="BR178" i="20"/>
  <c r="BQ178" i="20"/>
  <c r="BO178" i="20"/>
  <c r="BQ176" i="20"/>
  <c r="BO176" i="20"/>
  <c r="BR176" i="20" s="1"/>
  <c r="BQ175" i="20"/>
  <c r="BO175" i="20"/>
  <c r="BR175" i="20" s="1"/>
  <c r="BR174" i="20"/>
  <c r="BQ174" i="20"/>
  <c r="BO174" i="20"/>
  <c r="BQ172" i="20"/>
  <c r="BO172" i="20"/>
  <c r="BR172" i="20" s="1"/>
  <c r="BQ171" i="20"/>
  <c r="BO171" i="20"/>
  <c r="BR171" i="20" s="1"/>
  <c r="BQ170" i="20"/>
  <c r="BO170" i="20"/>
  <c r="BR170" i="20" s="1"/>
  <c r="BQ168" i="20"/>
  <c r="BO168" i="20"/>
  <c r="BR168" i="20" s="1"/>
  <c r="BQ167" i="20"/>
  <c r="BO167" i="20"/>
  <c r="BR167" i="20" s="1"/>
  <c r="BQ166" i="20"/>
  <c r="BO166" i="20"/>
  <c r="BR166" i="20" s="1"/>
  <c r="BQ164" i="20"/>
  <c r="BO164" i="20"/>
  <c r="BR164" i="20" s="1"/>
  <c r="BQ163" i="20"/>
  <c r="BO163" i="20"/>
  <c r="BR163" i="20" s="1"/>
  <c r="BR162" i="20"/>
  <c r="BQ162" i="20"/>
  <c r="BO162" i="20"/>
  <c r="BQ160" i="20"/>
  <c r="BO160" i="20"/>
  <c r="BR160" i="20" s="1"/>
  <c r="BQ159" i="20"/>
  <c r="BO159" i="20"/>
  <c r="BR159" i="20" s="1"/>
  <c r="BR158" i="20"/>
  <c r="BQ158" i="20"/>
  <c r="BO158" i="20"/>
  <c r="BQ156" i="20"/>
  <c r="BO156" i="20"/>
  <c r="BR156" i="20" s="1"/>
  <c r="BQ155" i="20"/>
  <c r="BO155" i="20"/>
  <c r="BR155" i="20" s="1"/>
  <c r="BQ154" i="20"/>
  <c r="BO154" i="20"/>
  <c r="BR154" i="20" s="1"/>
  <c r="BQ152" i="20"/>
  <c r="BO152" i="20"/>
  <c r="BR152" i="20" s="1"/>
  <c r="BQ151" i="20"/>
  <c r="BO151" i="20"/>
  <c r="BR151" i="20" s="1"/>
  <c r="BQ150" i="20"/>
  <c r="BO150" i="20"/>
  <c r="BR150" i="20" s="1"/>
  <c r="BQ148" i="20"/>
  <c r="BO148" i="20"/>
  <c r="BR148" i="20" s="1"/>
  <c r="BQ147" i="20"/>
  <c r="BO147" i="20"/>
  <c r="BR147" i="20" s="1"/>
  <c r="BQ146" i="20"/>
  <c r="BO146" i="20"/>
  <c r="BR146" i="20" s="1"/>
  <c r="BQ139" i="20"/>
  <c r="BO139" i="20"/>
  <c r="BR139" i="20" s="1"/>
  <c r="BQ138" i="20"/>
  <c r="BO138" i="20"/>
  <c r="BR138" i="20" s="1"/>
  <c r="BQ137" i="20"/>
  <c r="BO137" i="20"/>
  <c r="BR137" i="20" s="1"/>
  <c r="BQ135" i="20"/>
  <c r="BO135" i="20"/>
  <c r="BR135" i="20" s="1"/>
  <c r="BQ134" i="20"/>
  <c r="BO134" i="20"/>
  <c r="BR134" i="20" s="1"/>
  <c r="BQ133" i="20"/>
  <c r="BO133" i="20"/>
  <c r="BR133" i="20" s="1"/>
  <c r="BR131" i="20"/>
  <c r="BQ131" i="20"/>
  <c r="BO131" i="20"/>
  <c r="BQ130" i="20"/>
  <c r="BO130" i="20"/>
  <c r="BR130" i="20" s="1"/>
  <c r="BQ129" i="20"/>
  <c r="BO129" i="20"/>
  <c r="BR129" i="20" s="1"/>
  <c r="BQ127" i="20"/>
  <c r="BO127" i="20"/>
  <c r="BR127" i="20" s="1"/>
  <c r="BQ126" i="20"/>
  <c r="BO126" i="20"/>
  <c r="BR126" i="20" s="1"/>
  <c r="BQ125" i="20"/>
  <c r="BO125" i="20"/>
  <c r="BR125" i="20" s="1"/>
  <c r="BQ123" i="20"/>
  <c r="BO123" i="20"/>
  <c r="BR123" i="20" s="1"/>
  <c r="BQ122" i="20"/>
  <c r="BO122" i="20"/>
  <c r="BR122" i="20" s="1"/>
  <c r="BQ121" i="20"/>
  <c r="BO121" i="20"/>
  <c r="BR121" i="20" s="1"/>
  <c r="BQ119" i="20"/>
  <c r="BO119" i="20"/>
  <c r="BR119" i="20" s="1"/>
  <c r="BQ118" i="20"/>
  <c r="BO118" i="20"/>
  <c r="BR118" i="20" s="1"/>
  <c r="BQ117" i="20"/>
  <c r="BO117" i="20"/>
  <c r="BR117" i="20" s="1"/>
  <c r="BQ115" i="20"/>
  <c r="BO115" i="20"/>
  <c r="BR115" i="20" s="1"/>
  <c r="BQ114" i="20"/>
  <c r="BO114" i="20"/>
  <c r="BR114" i="20" s="1"/>
  <c r="BR113" i="20"/>
  <c r="BQ113" i="20"/>
  <c r="BO113" i="20"/>
  <c r="BQ111" i="20"/>
  <c r="BO111" i="20"/>
  <c r="BR111" i="20" s="1"/>
  <c r="BQ110" i="20"/>
  <c r="BO110" i="20"/>
  <c r="BR110" i="20" s="1"/>
  <c r="BR109" i="20"/>
  <c r="BQ109" i="20"/>
  <c r="BO109" i="20"/>
  <c r="BQ107" i="20"/>
  <c r="BO107" i="20"/>
  <c r="BR107" i="20" s="1"/>
  <c r="BQ106" i="20"/>
  <c r="BO106" i="20"/>
  <c r="BR106" i="20" s="1"/>
  <c r="BQ105" i="20"/>
  <c r="BO105" i="20"/>
  <c r="BR105" i="20" s="1"/>
  <c r="BQ103" i="20"/>
  <c r="BO103" i="20"/>
  <c r="BR103" i="20" s="1"/>
  <c r="BQ102" i="20"/>
  <c r="BO102" i="20"/>
  <c r="BR102" i="20" s="1"/>
  <c r="BQ101" i="20"/>
  <c r="BO101" i="20"/>
  <c r="BR101" i="20" s="1"/>
  <c r="BR99" i="20"/>
  <c r="BQ99" i="20"/>
  <c r="BO99" i="20"/>
  <c r="BQ98" i="20"/>
  <c r="BO98" i="20"/>
  <c r="BR98" i="20" s="1"/>
  <c r="BQ97" i="20"/>
  <c r="BO97" i="20"/>
  <c r="BR97" i="20" s="1"/>
  <c r="BQ95" i="20"/>
  <c r="BO95" i="20"/>
  <c r="BR95" i="20" s="1"/>
  <c r="BQ94" i="20"/>
  <c r="BO94" i="20"/>
  <c r="BR94" i="20" s="1"/>
  <c r="BQ93" i="20"/>
  <c r="BO93" i="20"/>
  <c r="BR93" i="20" s="1"/>
  <c r="BQ91" i="20"/>
  <c r="BO91" i="20"/>
  <c r="BR91" i="20" s="1"/>
  <c r="BQ90" i="20"/>
  <c r="BO90" i="20"/>
  <c r="BR90" i="20" s="1"/>
  <c r="BQ89" i="20"/>
  <c r="BO89" i="20"/>
  <c r="BR89" i="20" s="1"/>
  <c r="BQ87" i="20"/>
  <c r="BO87" i="20"/>
  <c r="BR87" i="20" s="1"/>
  <c r="BQ86" i="20"/>
  <c r="BO86" i="20"/>
  <c r="BR86" i="20" s="1"/>
  <c r="BR85" i="20"/>
  <c r="BQ85" i="20"/>
  <c r="BO85" i="20"/>
  <c r="BQ83" i="20"/>
  <c r="BO83" i="20"/>
  <c r="BR83" i="20" s="1"/>
  <c r="BQ82" i="20"/>
  <c r="BO82" i="20"/>
  <c r="BR82" i="20" s="1"/>
  <c r="BQ81" i="20"/>
  <c r="BO81" i="20"/>
  <c r="BR81" i="20" s="1"/>
  <c r="BQ79" i="20"/>
  <c r="BO79" i="20"/>
  <c r="BR79" i="20" s="1"/>
  <c r="BQ78" i="20"/>
  <c r="BO78" i="20"/>
  <c r="BR78" i="20" s="1"/>
  <c r="BQ77" i="20"/>
  <c r="BO77" i="20"/>
  <c r="BR77" i="20" s="1"/>
  <c r="BQ75" i="20"/>
  <c r="BO75" i="20"/>
  <c r="BR75" i="20" s="1"/>
  <c r="BQ74" i="20"/>
  <c r="BO74" i="20"/>
  <c r="BR74" i="20" s="1"/>
  <c r="BQ73" i="20"/>
  <c r="BO73" i="20"/>
  <c r="BR73" i="20" s="1"/>
  <c r="BQ71" i="20"/>
  <c r="BO71" i="20"/>
  <c r="BR71" i="20" s="1"/>
  <c r="BQ70" i="20"/>
  <c r="BO70" i="20"/>
  <c r="BR70" i="20" s="1"/>
  <c r="BQ69" i="20"/>
  <c r="BO69" i="20"/>
  <c r="BR69" i="20" s="1"/>
  <c r="BQ62" i="20"/>
  <c r="BO62" i="20"/>
  <c r="BR62" i="20" s="1"/>
  <c r="BQ61" i="20"/>
  <c r="BO61" i="20"/>
  <c r="BR61" i="20" s="1"/>
  <c r="BQ60" i="20"/>
  <c r="BO60" i="20"/>
  <c r="BR60" i="20" s="1"/>
  <c r="BQ58" i="20"/>
  <c r="BO58" i="20"/>
  <c r="BR58" i="20" s="1"/>
  <c r="BQ57" i="20"/>
  <c r="BO57" i="20"/>
  <c r="BR57" i="20" s="1"/>
  <c r="BQ56" i="20"/>
  <c r="BO56" i="20"/>
  <c r="BR56" i="20" s="1"/>
  <c r="BQ54" i="20"/>
  <c r="BO54" i="20"/>
  <c r="BR54" i="20" s="1"/>
  <c r="BQ53" i="20"/>
  <c r="BO53" i="20"/>
  <c r="BR53" i="20" s="1"/>
  <c r="BQ52" i="20"/>
  <c r="BO52" i="20"/>
  <c r="BR52" i="20" s="1"/>
  <c r="BQ50" i="20"/>
  <c r="BO50" i="20"/>
  <c r="BR50" i="20" s="1"/>
  <c r="BQ49" i="20"/>
  <c r="BO49" i="20"/>
  <c r="BR49" i="20" s="1"/>
  <c r="BQ48" i="20"/>
  <c r="BO48" i="20"/>
  <c r="BR48" i="20" s="1"/>
  <c r="BQ46" i="20"/>
  <c r="BO46" i="20"/>
  <c r="BR46" i="20" s="1"/>
  <c r="BQ45" i="20"/>
  <c r="BO45" i="20"/>
  <c r="BR45" i="20" s="1"/>
  <c r="BR44" i="20"/>
  <c r="BQ44" i="20"/>
  <c r="BO44" i="20"/>
  <c r="BQ42" i="20"/>
  <c r="BO42" i="20"/>
  <c r="BR42" i="20" s="1"/>
  <c r="BQ41" i="20"/>
  <c r="BO41" i="20"/>
  <c r="BR41" i="20" s="1"/>
  <c r="BR40" i="20"/>
  <c r="BQ40" i="20"/>
  <c r="BO40" i="20"/>
  <c r="BQ38" i="20"/>
  <c r="BO38" i="20"/>
  <c r="BR38" i="20" s="1"/>
  <c r="BQ37" i="20"/>
  <c r="BO37" i="20"/>
  <c r="BR37" i="20" s="1"/>
  <c r="BQ36" i="20"/>
  <c r="BO36" i="20"/>
  <c r="BR36" i="20" s="1"/>
  <c r="BQ34" i="20"/>
  <c r="BO34" i="20"/>
  <c r="BR34" i="20" s="1"/>
  <c r="BQ33" i="20"/>
  <c r="BO33" i="20"/>
  <c r="BR33" i="20" s="1"/>
  <c r="BQ32" i="20"/>
  <c r="BO32" i="20"/>
  <c r="BR32" i="20" s="1"/>
  <c r="BQ30" i="20"/>
  <c r="BO30" i="20"/>
  <c r="BR30" i="20" s="1"/>
  <c r="BQ29" i="20"/>
  <c r="BO29" i="20"/>
  <c r="BR29" i="20" s="1"/>
  <c r="BQ28" i="20"/>
  <c r="BO28" i="20"/>
  <c r="BR28" i="20" s="1"/>
  <c r="BQ26" i="20"/>
  <c r="BO26" i="20"/>
  <c r="BR26" i="20" s="1"/>
  <c r="BQ25" i="20"/>
  <c r="BO25" i="20"/>
  <c r="BR25" i="20" s="1"/>
  <c r="BR24" i="20"/>
  <c r="BQ24" i="20"/>
  <c r="BO24" i="20"/>
  <c r="BQ22" i="20"/>
  <c r="BO22" i="20"/>
  <c r="BR22" i="20" s="1"/>
  <c r="BQ21" i="20"/>
  <c r="BO21" i="20"/>
  <c r="BR21" i="20" s="1"/>
  <c r="BR20" i="20"/>
  <c r="BQ20" i="20"/>
  <c r="BO20" i="20"/>
  <c r="BQ18" i="20"/>
  <c r="BO18" i="20"/>
  <c r="BR18" i="20" s="1"/>
  <c r="BQ17" i="20"/>
  <c r="BO17" i="20"/>
  <c r="BR17" i="20" s="1"/>
  <c r="BQ16" i="20"/>
  <c r="BO16" i="20"/>
  <c r="BR16" i="20" s="1"/>
  <c r="BQ14" i="20"/>
  <c r="BO14" i="20"/>
  <c r="BR14" i="20" s="1"/>
  <c r="BQ13" i="20"/>
  <c r="BO13" i="20"/>
  <c r="BR13" i="20" s="1"/>
  <c r="BQ12" i="20"/>
  <c r="BO12" i="20"/>
  <c r="BR12" i="20" s="1"/>
  <c r="BQ10" i="20"/>
  <c r="BO10" i="20"/>
  <c r="BR10" i="20" s="1"/>
  <c r="BQ9" i="20"/>
  <c r="BO9" i="20"/>
  <c r="BR9" i="20" s="1"/>
  <c r="BQ8" i="20"/>
  <c r="BO8" i="20"/>
  <c r="BR8" i="20" s="1"/>
  <c r="BO31" i="20" l="1"/>
  <c r="BR31" i="20" s="1"/>
  <c r="BQ31" i="20"/>
  <c r="BQ12" i="14" l="1"/>
  <c r="BO12" i="14"/>
  <c r="BR12" i="14" s="1"/>
  <c r="BQ11" i="14" l="1"/>
  <c r="BO11" i="14"/>
  <c r="BR11" i="14" s="1"/>
  <c r="BL21" i="28" l="1"/>
  <c r="BJ21" i="28"/>
  <c r="BM21" i="28" s="1"/>
  <c r="BL17" i="30" l="1"/>
  <c r="BJ17" i="30"/>
  <c r="BM17" i="30" s="1"/>
  <c r="BL16" i="30"/>
  <c r="BJ16" i="30"/>
  <c r="BM16" i="30" s="1"/>
  <c r="BL15" i="30"/>
  <c r="BL14" i="30"/>
  <c r="BL13" i="30"/>
  <c r="BL12" i="30"/>
  <c r="BL11" i="30"/>
  <c r="BL10" i="30"/>
  <c r="BL9" i="30"/>
  <c r="BL8" i="30"/>
  <c r="BL7" i="30"/>
  <c r="BL6" i="30"/>
  <c r="BJ15" i="30"/>
  <c r="BM15" i="30" s="1"/>
  <c r="BJ14" i="30"/>
  <c r="BM14" i="30" s="1"/>
  <c r="BJ13" i="30"/>
  <c r="BM13" i="30" s="1"/>
  <c r="BJ12" i="30"/>
  <c r="BM12" i="30" s="1"/>
  <c r="BJ11" i="30"/>
  <c r="BM11" i="30" s="1"/>
  <c r="BJ10" i="30"/>
  <c r="BM10" i="30" s="1"/>
  <c r="BJ9" i="30"/>
  <c r="BM9" i="30" s="1"/>
  <c r="BJ8" i="30"/>
  <c r="BM8" i="30" s="1"/>
  <c r="BJ7" i="30"/>
  <c r="BM7" i="30" s="1"/>
  <c r="BJ6" i="30"/>
  <c r="BM6" i="30" s="1"/>
  <c r="BJ6" i="28" l="1"/>
  <c r="BM6" i="28" s="1"/>
  <c r="BL6" i="28"/>
  <c r="BJ7" i="28"/>
  <c r="BL7" i="28"/>
  <c r="BM7" i="28"/>
  <c r="BJ8" i="28"/>
  <c r="BM8" i="28" s="1"/>
  <c r="BL8" i="28"/>
  <c r="BJ9" i="28"/>
  <c r="BM9" i="28" s="1"/>
  <c r="BL9" i="28"/>
  <c r="BJ10" i="28"/>
  <c r="BL10" i="28"/>
  <c r="BM10" i="28"/>
  <c r="BJ11" i="28"/>
  <c r="BM11" i="28" s="1"/>
  <c r="BL11" i="28"/>
  <c r="BJ12" i="28"/>
  <c r="BM12" i="28" s="1"/>
  <c r="BL12" i="28"/>
  <c r="BJ13" i="28"/>
  <c r="BL13" i="28"/>
  <c r="BM13" i="28"/>
  <c r="BJ14" i="28"/>
  <c r="BM14" i="28" s="1"/>
  <c r="BL14" i="28"/>
  <c r="BJ15" i="28"/>
  <c r="BM15" i="28" s="1"/>
  <c r="BL15" i="28"/>
  <c r="BJ16" i="28"/>
  <c r="BM16" i="28" s="1"/>
  <c r="BL16" i="28"/>
  <c r="BJ17" i="28"/>
  <c r="BM17" i="28" s="1"/>
  <c r="BL17" i="28"/>
  <c r="BJ18" i="28"/>
  <c r="BM18" i="28" s="1"/>
  <c r="BL18" i="28"/>
  <c r="BJ19" i="28"/>
  <c r="BM19" i="28" s="1"/>
  <c r="BL19" i="28"/>
  <c r="BJ20" i="28"/>
  <c r="BM20" i="28" s="1"/>
  <c r="BL20" i="28"/>
  <c r="BQ35" i="22" l="1"/>
  <c r="BO35" i="22"/>
  <c r="BR35" i="22" s="1"/>
  <c r="BQ34" i="22"/>
  <c r="BO34" i="22"/>
  <c r="BR34" i="22" s="1"/>
  <c r="BQ33" i="22"/>
  <c r="BO33" i="22"/>
  <c r="BR33" i="22" s="1"/>
  <c r="BQ23" i="22" l="1"/>
  <c r="BO23" i="22"/>
  <c r="BR23" i="22" s="1"/>
  <c r="BQ20" i="22"/>
  <c r="BO20" i="22"/>
  <c r="BR20" i="22" s="1"/>
  <c r="BQ27" i="22" l="1"/>
  <c r="BO27" i="22"/>
  <c r="BR27" i="22" s="1"/>
  <c r="BQ28" i="22"/>
  <c r="BO28" i="22"/>
  <c r="BR28" i="22" s="1"/>
  <c r="BL27" i="23" l="1"/>
  <c r="BJ27" i="23"/>
  <c r="BM27" i="23" s="1"/>
  <c r="BL26" i="23"/>
  <c r="BJ26" i="23"/>
  <c r="BM26" i="23" s="1"/>
  <c r="BL25" i="23"/>
  <c r="BJ25" i="23"/>
  <c r="BM25" i="23" s="1"/>
  <c r="BL24" i="23"/>
  <c r="BJ24" i="23"/>
  <c r="BM24" i="23" s="1"/>
  <c r="BL23" i="23"/>
  <c r="BJ23" i="23"/>
  <c r="BM23" i="23" s="1"/>
  <c r="BL22" i="23"/>
  <c r="BJ22" i="23"/>
  <c r="BM22" i="23" s="1"/>
  <c r="BL21" i="23"/>
  <c r="BJ21" i="23"/>
  <c r="BM21" i="23" s="1"/>
  <c r="BL20" i="23"/>
  <c r="BJ20" i="23"/>
  <c r="BM20" i="23" s="1"/>
  <c r="BL19" i="23"/>
  <c r="BJ19" i="23"/>
  <c r="BM19" i="23" s="1"/>
  <c r="BL18" i="23"/>
  <c r="BJ18" i="23"/>
  <c r="BM18" i="23" s="1"/>
  <c r="BL17" i="23"/>
  <c r="BJ17" i="23"/>
  <c r="BM17" i="23" s="1"/>
  <c r="BL16" i="23"/>
  <c r="BJ16" i="23"/>
  <c r="BM16" i="23" s="1"/>
  <c r="BL15" i="23"/>
  <c r="BJ15" i="23"/>
  <c r="BM15" i="23" s="1"/>
  <c r="BL14" i="23"/>
  <c r="BJ14" i="23"/>
  <c r="BM14" i="23" s="1"/>
  <c r="BL13" i="23"/>
  <c r="BJ13" i="23"/>
  <c r="BM13" i="23" s="1"/>
  <c r="BL12" i="23"/>
  <c r="BJ12" i="23"/>
  <c r="BM12" i="23" s="1"/>
  <c r="BL11" i="23"/>
  <c r="BJ11" i="23"/>
  <c r="BM11" i="23" s="1"/>
  <c r="BL10" i="23"/>
  <c r="BJ10" i="23"/>
  <c r="BM10" i="23" s="1"/>
  <c r="BL9" i="23" l="1"/>
  <c r="BJ9" i="23"/>
  <c r="BM9" i="23" s="1"/>
  <c r="BL8" i="23"/>
  <c r="BJ8" i="23"/>
  <c r="BM8" i="23" s="1"/>
  <c r="BL7" i="23"/>
  <c r="BJ7" i="23"/>
  <c r="BM7" i="23" s="1"/>
  <c r="BL6" i="23"/>
  <c r="BJ6" i="23"/>
  <c r="BM6" i="23" s="1"/>
  <c r="BQ14" i="22" l="1"/>
  <c r="BO14" i="22"/>
  <c r="BR14" i="22" s="1"/>
  <c r="BQ13" i="22"/>
  <c r="BO13" i="22"/>
  <c r="BR13" i="22" s="1"/>
  <c r="BQ32" i="22" l="1"/>
  <c r="BO32" i="22"/>
  <c r="BR32" i="22" s="1"/>
  <c r="BQ31" i="22"/>
  <c r="BO31" i="22"/>
  <c r="BR31" i="22" s="1"/>
  <c r="BQ30" i="22"/>
  <c r="BO30" i="22"/>
  <c r="BR30" i="22" s="1"/>
  <c r="BQ29" i="22"/>
  <c r="BO29" i="22"/>
  <c r="BR29" i="22" s="1"/>
  <c r="BQ26" i="22"/>
  <c r="BO26" i="22"/>
  <c r="BR26" i="22" s="1"/>
  <c r="BQ25" i="22"/>
  <c r="BO25" i="22"/>
  <c r="BR25" i="22" s="1"/>
  <c r="BQ24" i="22"/>
  <c r="BO24" i="22"/>
  <c r="BR24" i="22" s="1"/>
  <c r="BQ22" i="22"/>
  <c r="BO22" i="22"/>
  <c r="BR22" i="22" s="1"/>
  <c r="BQ21" i="22"/>
  <c r="BO21" i="22"/>
  <c r="BR21" i="22" s="1"/>
  <c r="BQ12" i="22"/>
  <c r="BQ11" i="22"/>
  <c r="BQ10" i="22"/>
  <c r="BQ9" i="22"/>
  <c r="BQ8" i="22"/>
  <c r="BQ7" i="22"/>
  <c r="BQ6" i="22"/>
  <c r="BO12" i="22"/>
  <c r="BR12" i="22" s="1"/>
  <c r="BO11" i="22"/>
  <c r="BR11" i="22" s="1"/>
  <c r="BO10" i="22"/>
  <c r="BR10" i="22" s="1"/>
  <c r="BO9" i="22"/>
  <c r="BR9" i="22" s="1"/>
  <c r="BO8" i="22"/>
  <c r="BR8" i="22" s="1"/>
  <c r="BO7" i="22"/>
  <c r="BR7" i="22" s="1"/>
  <c r="BO6" i="22"/>
  <c r="BR6" i="22" s="1"/>
  <c r="BQ422" i="20" l="1"/>
  <c r="BO422" i="20"/>
  <c r="BR422" i="20" s="1"/>
  <c r="BQ418" i="20"/>
  <c r="BO418" i="20"/>
  <c r="BR418" i="20" s="1"/>
  <c r="BQ414" i="20"/>
  <c r="BO414" i="20"/>
  <c r="BR414" i="20" s="1"/>
  <c r="BQ410" i="20"/>
  <c r="BO410" i="20"/>
  <c r="BR410" i="20" s="1"/>
  <c r="BQ406" i="20"/>
  <c r="BO406" i="20"/>
  <c r="BR406" i="20" s="1"/>
  <c r="BQ402" i="20"/>
  <c r="BO402" i="20"/>
  <c r="BR402" i="20" s="1"/>
  <c r="BQ398" i="20"/>
  <c r="BO398" i="20"/>
  <c r="BR398" i="20" s="1"/>
  <c r="BQ394" i="20"/>
  <c r="BO394" i="20"/>
  <c r="BR394" i="20" s="1"/>
  <c r="BQ390" i="20"/>
  <c r="BO390" i="20"/>
  <c r="BR390" i="20" s="1"/>
  <c r="BQ386" i="20"/>
  <c r="BO386" i="20"/>
  <c r="BR386" i="20" s="1"/>
  <c r="BQ382" i="20"/>
  <c r="BO382" i="20"/>
  <c r="BR382" i="20" s="1"/>
  <c r="BQ378" i="20"/>
  <c r="BO378" i="20"/>
  <c r="BR378" i="20" s="1"/>
  <c r="BQ374" i="20"/>
  <c r="BO374" i="20"/>
  <c r="BR374" i="20" s="1"/>
  <c r="BQ370" i="20"/>
  <c r="BO370" i="20"/>
  <c r="BR370" i="20" s="1"/>
  <c r="BQ366" i="20"/>
  <c r="BO366" i="20"/>
  <c r="BR366" i="20" s="1"/>
  <c r="BQ362" i="20"/>
  <c r="BO362" i="20"/>
  <c r="BR362" i="20" s="1"/>
  <c r="BQ262" i="20"/>
  <c r="BQ266" i="20"/>
  <c r="BQ270" i="20"/>
  <c r="BQ274" i="20"/>
  <c r="BQ278" i="20"/>
  <c r="BQ282" i="20"/>
  <c r="BQ286" i="20"/>
  <c r="BQ290" i="20"/>
  <c r="BQ294" i="20"/>
  <c r="BQ298" i="20"/>
  <c r="BQ302" i="20"/>
  <c r="BQ306" i="20"/>
  <c r="BQ310" i="20"/>
  <c r="BQ314" i="20"/>
  <c r="BQ318" i="20"/>
  <c r="BQ322" i="20"/>
  <c r="BQ326" i="20"/>
  <c r="BQ330" i="20"/>
  <c r="BQ334" i="20"/>
  <c r="BQ338" i="20"/>
  <c r="BQ342" i="20"/>
  <c r="BQ346" i="20"/>
  <c r="BQ350" i="20"/>
  <c r="BQ354" i="20"/>
  <c r="BQ358" i="20"/>
  <c r="BQ258" i="20"/>
  <c r="BO358" i="20"/>
  <c r="BR358" i="20" s="1"/>
  <c r="BO354" i="20"/>
  <c r="BR354" i="20" s="1"/>
  <c r="BO350" i="20"/>
  <c r="BR350" i="20" s="1"/>
  <c r="BO346" i="20"/>
  <c r="BR346" i="20" s="1"/>
  <c r="BO342" i="20"/>
  <c r="BR342" i="20" s="1"/>
  <c r="BO338" i="20"/>
  <c r="BR338" i="20" s="1"/>
  <c r="BO334" i="20"/>
  <c r="BR334" i="20" s="1"/>
  <c r="BO330" i="20"/>
  <c r="BR330" i="20" s="1"/>
  <c r="BO326" i="20"/>
  <c r="BR326" i="20" s="1"/>
  <c r="BO322" i="20"/>
  <c r="BR322" i="20" s="1"/>
  <c r="BO318" i="20"/>
  <c r="BR318" i="20" s="1"/>
  <c r="BO314" i="20"/>
  <c r="BR314" i="20" s="1"/>
  <c r="BO310" i="20"/>
  <c r="BR310" i="20" s="1"/>
  <c r="BO306" i="20"/>
  <c r="BR306" i="20" s="1"/>
  <c r="BO302" i="20"/>
  <c r="BR302" i="20" s="1"/>
  <c r="BO298" i="20"/>
  <c r="BR298" i="20" s="1"/>
  <c r="BO294" i="20"/>
  <c r="BR294" i="20" s="1"/>
  <c r="BO290" i="20"/>
  <c r="BR290" i="20" s="1"/>
  <c r="BO286" i="20"/>
  <c r="BR286" i="20" s="1"/>
  <c r="BO282" i="20"/>
  <c r="BR282" i="20" s="1"/>
  <c r="BO278" i="20"/>
  <c r="BR278" i="20" s="1"/>
  <c r="BO274" i="20"/>
  <c r="BR274" i="20" s="1"/>
  <c r="BO270" i="20"/>
  <c r="BR270" i="20" s="1"/>
  <c r="BO266" i="20"/>
  <c r="BR266" i="20" s="1"/>
  <c r="BO262" i="20"/>
  <c r="BR262" i="20" s="1"/>
  <c r="BO258" i="20"/>
  <c r="BR258" i="20" s="1"/>
  <c r="BQ209" i="20"/>
  <c r="BO209" i="20"/>
  <c r="BR209" i="20" s="1"/>
  <c r="BQ205" i="20"/>
  <c r="BO205" i="20"/>
  <c r="BR205" i="20" s="1"/>
  <c r="BQ201" i="20"/>
  <c r="BO201" i="20"/>
  <c r="BR201" i="20" s="1"/>
  <c r="BQ197" i="20"/>
  <c r="BO197" i="20"/>
  <c r="BR197" i="20" s="1"/>
  <c r="BQ193" i="20"/>
  <c r="BO193" i="20"/>
  <c r="BR193" i="20" s="1"/>
  <c r="BQ189" i="20"/>
  <c r="BO189" i="20"/>
  <c r="BR189" i="20" s="1"/>
  <c r="BQ185" i="20"/>
  <c r="BO185" i="20"/>
  <c r="BR185" i="20" s="1"/>
  <c r="BQ181" i="20"/>
  <c r="BO181" i="20"/>
  <c r="BR181" i="20" s="1"/>
  <c r="BQ153" i="20"/>
  <c r="BQ157" i="20"/>
  <c r="BQ161" i="20"/>
  <c r="BQ165" i="20"/>
  <c r="BQ169" i="20"/>
  <c r="BQ173" i="20"/>
  <c r="BQ177" i="20"/>
  <c r="BQ213" i="20"/>
  <c r="BQ217" i="20"/>
  <c r="BQ221" i="20"/>
  <c r="BQ225" i="20"/>
  <c r="BQ229" i="20"/>
  <c r="BQ233" i="20"/>
  <c r="BQ237" i="20"/>
  <c r="BQ241" i="20"/>
  <c r="BQ245" i="20"/>
  <c r="BQ249" i="20"/>
  <c r="BQ149" i="20"/>
  <c r="BO249" i="20"/>
  <c r="BR249" i="20" s="1"/>
  <c r="BO245" i="20"/>
  <c r="BR245" i="20" s="1"/>
  <c r="BO241" i="20"/>
  <c r="BR241" i="20" s="1"/>
  <c r="BO237" i="20"/>
  <c r="BR237" i="20" s="1"/>
  <c r="BO233" i="20"/>
  <c r="BR233" i="20" s="1"/>
  <c r="BO229" i="20"/>
  <c r="BR229" i="20" s="1"/>
  <c r="BO225" i="20"/>
  <c r="BR225" i="20" s="1"/>
  <c r="BO221" i="20"/>
  <c r="BR221" i="20" s="1"/>
  <c r="BO217" i="20"/>
  <c r="BR217" i="20" s="1"/>
  <c r="BO213" i="20"/>
  <c r="BR213" i="20" s="1"/>
  <c r="BO177" i="20"/>
  <c r="BR177" i="20" s="1"/>
  <c r="BO173" i="20"/>
  <c r="BR173" i="20" s="1"/>
  <c r="BO169" i="20"/>
  <c r="BR169" i="20" s="1"/>
  <c r="BO165" i="20"/>
  <c r="BR165" i="20" s="1"/>
  <c r="BO161" i="20"/>
  <c r="BR161" i="20" s="1"/>
  <c r="BO157" i="20"/>
  <c r="BR157" i="20" s="1"/>
  <c r="BO153" i="20"/>
  <c r="BR153" i="20" s="1"/>
  <c r="BO149" i="20"/>
  <c r="BR149" i="20" s="1"/>
  <c r="BQ140" i="20"/>
  <c r="BO140" i="20"/>
  <c r="BR140" i="20" s="1"/>
  <c r="BQ136" i="20"/>
  <c r="BO136" i="20"/>
  <c r="BR136" i="20" s="1"/>
  <c r="BQ132" i="20"/>
  <c r="BO132" i="20"/>
  <c r="BR132" i="20" s="1"/>
  <c r="BQ128" i="20"/>
  <c r="BO128" i="20"/>
  <c r="BR128" i="20" s="1"/>
  <c r="BQ76" i="20"/>
  <c r="BQ80" i="20"/>
  <c r="BQ84" i="20"/>
  <c r="BQ88" i="20"/>
  <c r="BQ92" i="20"/>
  <c r="BQ96" i="20"/>
  <c r="BQ100" i="20"/>
  <c r="BQ104" i="20"/>
  <c r="BQ108" i="20"/>
  <c r="BQ112" i="20"/>
  <c r="BQ116" i="20"/>
  <c r="BQ120" i="20"/>
  <c r="BQ124" i="20"/>
  <c r="BQ72" i="20"/>
  <c r="BO124" i="20"/>
  <c r="BR124" i="20" s="1"/>
  <c r="BO120" i="20"/>
  <c r="BR120" i="20" s="1"/>
  <c r="BO116" i="20"/>
  <c r="BR116" i="20" s="1"/>
  <c r="BO112" i="20"/>
  <c r="BR112" i="20" s="1"/>
  <c r="BO108" i="20"/>
  <c r="BR108" i="20" s="1"/>
  <c r="BO104" i="20"/>
  <c r="BR104" i="20" s="1"/>
  <c r="BO100" i="20"/>
  <c r="BR100" i="20" s="1"/>
  <c r="BO96" i="20"/>
  <c r="BR96" i="20" s="1"/>
  <c r="BO92" i="20"/>
  <c r="BR92" i="20" s="1"/>
  <c r="BO88" i="20"/>
  <c r="BR88" i="20" s="1"/>
  <c r="BO84" i="20"/>
  <c r="BR84" i="20" s="1"/>
  <c r="BO80" i="20"/>
  <c r="BR80" i="20" s="1"/>
  <c r="BO76" i="20"/>
  <c r="BR76" i="20" s="1"/>
  <c r="BO72" i="20"/>
  <c r="BR72" i="20" s="1"/>
  <c r="BQ15" i="20"/>
  <c r="BQ19" i="20"/>
  <c r="BQ23" i="20"/>
  <c r="BQ27" i="20"/>
  <c r="BQ35" i="20"/>
  <c r="BQ39" i="20"/>
  <c r="BQ43" i="20"/>
  <c r="BQ47" i="20"/>
  <c r="BQ51" i="20"/>
  <c r="BQ55" i="20"/>
  <c r="BQ59" i="20"/>
  <c r="BQ63" i="20"/>
  <c r="BQ11" i="20"/>
  <c r="BO63" i="20"/>
  <c r="BR63" i="20" s="1"/>
  <c r="BO59" i="20"/>
  <c r="BR59" i="20" s="1"/>
  <c r="BO23" i="20"/>
  <c r="BR23" i="20" s="1"/>
  <c r="BO19" i="20"/>
  <c r="BR19" i="20" s="1"/>
  <c r="BO15" i="20"/>
  <c r="BR15" i="20" s="1"/>
  <c r="BO11" i="20"/>
  <c r="BR11" i="20" s="1"/>
  <c r="BO39" i="20"/>
  <c r="BR39" i="20" s="1"/>
  <c r="BO35" i="20"/>
  <c r="BR35" i="20" s="1"/>
  <c r="BO27" i="20"/>
  <c r="BR27" i="20" s="1"/>
  <c r="BO55" i="20"/>
  <c r="BR55" i="20" s="1"/>
  <c r="BO51" i="20"/>
  <c r="BR51" i="20" s="1"/>
  <c r="BO47" i="20" l="1"/>
  <c r="BR47" i="20" s="1"/>
  <c r="BO43" i="20"/>
  <c r="BR43" i="20" s="1"/>
  <c r="BL9" i="19" l="1"/>
  <c r="BJ9" i="19"/>
  <c r="BM9" i="19" s="1"/>
  <c r="BL8" i="19"/>
  <c r="BJ8" i="19"/>
  <c r="BM8" i="19" s="1"/>
  <c r="BL7" i="19"/>
  <c r="BJ7" i="19"/>
  <c r="BM7" i="19" s="1"/>
  <c r="BM6" i="19"/>
  <c r="BL6" i="19"/>
  <c r="BJ6" i="19"/>
  <c r="BQ47" i="14" l="1"/>
  <c r="BO47" i="14"/>
  <c r="BR47" i="14" s="1"/>
  <c r="BQ46" i="14"/>
  <c r="BO46" i="14"/>
  <c r="BR46" i="14" s="1"/>
  <c r="BQ45" i="14" l="1"/>
  <c r="BO45" i="14"/>
  <c r="BR45" i="14" s="1"/>
  <c r="BQ65" i="14" l="1"/>
  <c r="BO65" i="14"/>
  <c r="BR65" i="14" s="1"/>
  <c r="BO64" i="14" l="1"/>
  <c r="BR64" i="14" s="1"/>
  <c r="BQ64" i="14"/>
  <c r="BQ39" i="14" l="1"/>
  <c r="BO39" i="14"/>
  <c r="BR39" i="14" s="1"/>
  <c r="BQ21" i="14" l="1"/>
  <c r="BO21" i="14"/>
  <c r="BR21" i="14" s="1"/>
  <c r="BQ60" i="14" l="1"/>
  <c r="BO60" i="14"/>
  <c r="BR60" i="14" s="1"/>
  <c r="BQ59" i="14"/>
  <c r="BO59" i="14"/>
  <c r="BR59" i="14" s="1"/>
  <c r="R58" i="14" l="1"/>
  <c r="BQ58" i="14"/>
  <c r="BO58" i="14"/>
  <c r="BR58" i="14" s="1"/>
  <c r="BQ56" i="14" l="1"/>
  <c r="BO56" i="14"/>
  <c r="BR56" i="14" s="1"/>
  <c r="R56" i="14"/>
  <c r="BQ57" i="14"/>
  <c r="BO57" i="14"/>
  <c r="BR57" i="14" s="1"/>
  <c r="R57" i="14"/>
  <c r="BQ55" i="14" l="1"/>
  <c r="BO55" i="14"/>
  <c r="BR55" i="14" s="1"/>
  <c r="R72" i="16" l="1"/>
  <c r="R71" i="16"/>
  <c r="R70" i="16"/>
  <c r="R69" i="16"/>
  <c r="R68" i="16"/>
  <c r="R67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BL72" i="16"/>
  <c r="BJ72" i="16"/>
  <c r="BM72" i="16" s="1"/>
  <c r="BL71" i="16"/>
  <c r="BJ71" i="16"/>
  <c r="BM71" i="16" s="1"/>
  <c r="BL70" i="16"/>
  <c r="BJ70" i="16"/>
  <c r="BM70" i="16" s="1"/>
  <c r="BL69" i="16"/>
  <c r="BJ69" i="16"/>
  <c r="BM69" i="16" s="1"/>
  <c r="BL68" i="16"/>
  <c r="BJ68" i="16"/>
  <c r="BM68" i="16" s="1"/>
  <c r="BL67" i="16"/>
  <c r="BJ67" i="16"/>
  <c r="BM67" i="16" s="1"/>
  <c r="BM66" i="16"/>
  <c r="BL66" i="16"/>
  <c r="BJ66" i="16"/>
  <c r="BL65" i="16"/>
  <c r="BJ65" i="16"/>
  <c r="BM65" i="16" s="1"/>
  <c r="BL64" i="16"/>
  <c r="BJ64" i="16"/>
  <c r="BM64" i="16" s="1"/>
  <c r="BM63" i="16"/>
  <c r="BL63" i="16"/>
  <c r="BJ63" i="16"/>
  <c r="BL62" i="16"/>
  <c r="BJ62" i="16"/>
  <c r="BM62" i="16" s="1"/>
  <c r="BL61" i="16"/>
  <c r="BJ61" i="16"/>
  <c r="BM61" i="16" s="1"/>
  <c r="BL60" i="16"/>
  <c r="BJ60" i="16"/>
  <c r="BM60" i="16" s="1"/>
  <c r="BL59" i="16"/>
  <c r="BJ59" i="16"/>
  <c r="BM59" i="16" s="1"/>
  <c r="BL58" i="16"/>
  <c r="BJ58" i="16"/>
  <c r="BM58" i="16" s="1"/>
  <c r="BL57" i="16"/>
  <c r="BJ57" i="16"/>
  <c r="BM57" i="16" s="1"/>
  <c r="BL56" i="16"/>
  <c r="BJ56" i="16"/>
  <c r="BM56" i="16" s="1"/>
  <c r="BM55" i="16"/>
  <c r="BL55" i="16"/>
  <c r="BJ55" i="16"/>
  <c r="BL54" i="16"/>
  <c r="BJ54" i="16"/>
  <c r="BM54" i="16" s="1"/>
  <c r="BL53" i="16"/>
  <c r="BJ53" i="16"/>
  <c r="BM53" i="16" s="1"/>
  <c r="BL52" i="16"/>
  <c r="BJ52" i="16"/>
  <c r="BM52" i="16" s="1"/>
  <c r="BL51" i="16"/>
  <c r="BJ51" i="16"/>
  <c r="BM51" i="16" s="1"/>
  <c r="BL50" i="16"/>
  <c r="BJ50" i="16"/>
  <c r="BM50" i="16" s="1"/>
  <c r="BL49" i="16"/>
  <c r="BJ49" i="16"/>
  <c r="BM49" i="16" s="1"/>
  <c r="BL48" i="16"/>
  <c r="BJ48" i="16"/>
  <c r="BM48" i="16" s="1"/>
  <c r="BL47" i="16"/>
  <c r="BJ47" i="16"/>
  <c r="BM47" i="16" s="1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BL46" i="16"/>
  <c r="BJ46" i="16"/>
  <c r="BM46" i="16" s="1"/>
  <c r="BL45" i="16"/>
  <c r="BJ45" i="16"/>
  <c r="BM45" i="16" s="1"/>
  <c r="BL44" i="16"/>
  <c r="BJ44" i="16"/>
  <c r="BM44" i="16" s="1"/>
  <c r="BL43" i="16"/>
  <c r="BJ43" i="16"/>
  <c r="BM43" i="16" s="1"/>
  <c r="BL42" i="16"/>
  <c r="BJ42" i="16"/>
  <c r="BM42" i="16" s="1"/>
  <c r="BL41" i="16"/>
  <c r="BJ41" i="16"/>
  <c r="BM41" i="16" s="1"/>
  <c r="BL40" i="16"/>
  <c r="BJ40" i="16"/>
  <c r="BM40" i="16" s="1"/>
  <c r="BL39" i="16"/>
  <c r="BJ39" i="16"/>
  <c r="BM39" i="16" s="1"/>
  <c r="BL38" i="16"/>
  <c r="BJ38" i="16"/>
  <c r="BM38" i="16" s="1"/>
  <c r="BL37" i="16"/>
  <c r="BJ37" i="16"/>
  <c r="BM37" i="16" s="1"/>
  <c r="BL36" i="16"/>
  <c r="BJ36" i="16"/>
  <c r="BM36" i="16" s="1"/>
  <c r="BL35" i="16"/>
  <c r="BJ35" i="16"/>
  <c r="BM35" i="16" s="1"/>
  <c r="BL34" i="16"/>
  <c r="BJ34" i="16"/>
  <c r="BM34" i="16" s="1"/>
  <c r="BL33" i="16"/>
  <c r="BJ33" i="16"/>
  <c r="BM33" i="16" s="1"/>
  <c r="BL32" i="16"/>
  <c r="BJ32" i="16"/>
  <c r="BM32" i="16" s="1"/>
  <c r="BL31" i="16"/>
  <c r="BJ31" i="16"/>
  <c r="BM31" i="16" s="1"/>
  <c r="BL30" i="16"/>
  <c r="BJ30" i="16"/>
  <c r="BM30" i="16" s="1"/>
  <c r="BL29" i="16"/>
  <c r="BJ29" i="16"/>
  <c r="BM29" i="16" s="1"/>
  <c r="BL28" i="16"/>
  <c r="BJ28" i="16"/>
  <c r="BM28" i="16" s="1"/>
  <c r="BL27" i="16"/>
  <c r="BJ27" i="16"/>
  <c r="BM27" i="16" s="1"/>
  <c r="BL26" i="16"/>
  <c r="BJ26" i="16"/>
  <c r="BM26" i="16" s="1"/>
  <c r="BL25" i="16"/>
  <c r="BJ25" i="16"/>
  <c r="BM25" i="16" s="1"/>
  <c r="BL24" i="16"/>
  <c r="BJ24" i="16"/>
  <c r="BM24" i="16" s="1"/>
  <c r="BL23" i="16"/>
  <c r="BJ23" i="16"/>
  <c r="BM23" i="16" s="1"/>
  <c r="BL22" i="16"/>
  <c r="BJ22" i="16"/>
  <c r="BM22" i="16" s="1"/>
  <c r="BL21" i="16"/>
  <c r="BJ21" i="16"/>
  <c r="BM21" i="16" s="1"/>
  <c r="BL20" i="16"/>
  <c r="BJ20" i="16"/>
  <c r="BM20" i="16" s="1"/>
  <c r="BL19" i="16"/>
  <c r="BJ19" i="16"/>
  <c r="BM19" i="16" s="1"/>
  <c r="BL18" i="16"/>
  <c r="BJ18" i="16"/>
  <c r="BM18" i="16" s="1"/>
  <c r="BL17" i="16"/>
  <c r="BJ17" i="16"/>
  <c r="BM17" i="16" s="1"/>
  <c r="BL16" i="16"/>
  <c r="BJ16" i="16"/>
  <c r="BM16" i="16" s="1"/>
  <c r="BL15" i="16"/>
  <c r="BJ15" i="16"/>
  <c r="BM15" i="16" s="1"/>
  <c r="BL80" i="16"/>
  <c r="BJ80" i="16"/>
  <c r="BM80" i="16" s="1"/>
  <c r="R80" i="16"/>
  <c r="BL79" i="16"/>
  <c r="BJ79" i="16"/>
  <c r="BM79" i="16" s="1"/>
  <c r="R79" i="16"/>
  <c r="BL78" i="16"/>
  <c r="BJ78" i="16"/>
  <c r="BM78" i="16" s="1"/>
  <c r="R78" i="16"/>
  <c r="BL77" i="16"/>
  <c r="BJ77" i="16"/>
  <c r="BM77" i="16" s="1"/>
  <c r="R77" i="16"/>
  <c r="BL76" i="16"/>
  <c r="BJ76" i="16"/>
  <c r="BM76" i="16" s="1"/>
  <c r="R76" i="16"/>
  <c r="BL75" i="16"/>
  <c r="BJ75" i="16"/>
  <c r="BM75" i="16" s="1"/>
  <c r="R75" i="16"/>
  <c r="BL74" i="16"/>
  <c r="BJ74" i="16"/>
  <c r="BM74" i="16" s="1"/>
  <c r="R74" i="16"/>
  <c r="BL73" i="16"/>
  <c r="BJ73" i="16"/>
  <c r="BM73" i="16" s="1"/>
  <c r="R73" i="16"/>
  <c r="BL14" i="16"/>
  <c r="BJ14" i="16"/>
  <c r="BM14" i="16" s="1"/>
  <c r="R14" i="16"/>
  <c r="BL13" i="16"/>
  <c r="BJ13" i="16"/>
  <c r="BM13" i="16" s="1"/>
  <c r="R13" i="16"/>
  <c r="BL12" i="16"/>
  <c r="BJ12" i="16"/>
  <c r="BM12" i="16" s="1"/>
  <c r="R12" i="16"/>
  <c r="BL11" i="16"/>
  <c r="BJ11" i="16"/>
  <c r="BM11" i="16" s="1"/>
  <c r="R11" i="16"/>
  <c r="BL10" i="16"/>
  <c r="BJ10" i="16"/>
  <c r="BM10" i="16" s="1"/>
  <c r="R10" i="16"/>
  <c r="BL9" i="16"/>
  <c r="BJ9" i="16"/>
  <c r="BM9" i="16" s="1"/>
  <c r="R9" i="16"/>
  <c r="BL8" i="16"/>
  <c r="BJ8" i="16"/>
  <c r="BM8" i="16" s="1"/>
  <c r="R8" i="16"/>
  <c r="BL7" i="16"/>
  <c r="BJ7" i="16"/>
  <c r="BM7" i="16" s="1"/>
  <c r="R7" i="16"/>
  <c r="BL6" i="16"/>
  <c r="BJ6" i="16"/>
  <c r="BM6" i="16" s="1"/>
  <c r="R6" i="16"/>
  <c r="BQ42" i="14" l="1"/>
  <c r="BO42" i="14" l="1"/>
  <c r="BR42" i="14" s="1"/>
  <c r="BQ25" i="14" l="1"/>
  <c r="BO25" i="14"/>
  <c r="BR25" i="14" s="1"/>
  <c r="BQ24" i="14"/>
  <c r="BO24" i="14"/>
  <c r="BR24" i="14" s="1"/>
  <c r="BQ23" i="14"/>
  <c r="BO23" i="14"/>
  <c r="BR23" i="14" s="1"/>
  <c r="BQ41" i="14" l="1"/>
  <c r="BO41" i="14"/>
  <c r="BR41" i="14" s="1"/>
  <c r="BQ40" i="14" l="1"/>
  <c r="BO40" i="14"/>
  <c r="BR40" i="14" s="1"/>
  <c r="BQ19" i="14" l="1"/>
  <c r="BO19" i="14"/>
  <c r="BR19" i="14" s="1"/>
  <c r="BQ17" i="14"/>
  <c r="BO17" i="14"/>
  <c r="BR17" i="14" s="1"/>
  <c r="BQ15" i="14"/>
  <c r="BO15" i="14"/>
  <c r="BR15" i="14" s="1"/>
  <c r="BQ6" i="14" l="1"/>
  <c r="BO6" i="14"/>
  <c r="BR6" i="14" s="1"/>
  <c r="BQ63" i="14" l="1"/>
  <c r="BO63" i="14"/>
  <c r="BR63" i="14" s="1"/>
  <c r="BQ62" i="14" l="1"/>
  <c r="BO62" i="14"/>
  <c r="BR62" i="14" s="1"/>
  <c r="BQ61" i="14"/>
  <c r="BO61" i="14"/>
  <c r="BR61" i="14" s="1"/>
  <c r="BQ50" i="14" l="1"/>
  <c r="BQ54" i="14"/>
  <c r="BO54" i="14"/>
  <c r="BR54" i="14" s="1"/>
  <c r="BQ53" i="14" l="1"/>
  <c r="BO53" i="14"/>
  <c r="BR53" i="14" s="1"/>
  <c r="BQ52" i="14"/>
  <c r="BO52" i="14"/>
  <c r="BR52" i="14" s="1"/>
  <c r="BQ51" i="14"/>
  <c r="BO51" i="14"/>
  <c r="BR51" i="14" s="1"/>
  <c r="BO50" i="14"/>
  <c r="BR50" i="14" s="1"/>
  <c r="BQ48" i="14"/>
  <c r="BO48" i="14"/>
  <c r="BR48" i="14" s="1"/>
  <c r="BQ49" i="14"/>
  <c r="BO49" i="14"/>
  <c r="BR49" i="14" s="1"/>
  <c r="BO43" i="14" l="1"/>
  <c r="BR43" i="14" s="1"/>
  <c r="BQ43" i="14"/>
  <c r="BQ44" i="14"/>
  <c r="BO44" i="14"/>
  <c r="BR44" i="14" s="1"/>
  <c r="BQ9" i="14" l="1"/>
  <c r="BO9" i="14"/>
  <c r="BR9" i="14" s="1"/>
  <c r="BQ38" i="14" l="1"/>
  <c r="BQ37" i="14"/>
  <c r="BQ36" i="14"/>
  <c r="BQ35" i="14"/>
  <c r="BQ34" i="14"/>
  <c r="BQ33" i="14"/>
  <c r="BQ32" i="14"/>
  <c r="BQ31" i="14"/>
  <c r="BQ30" i="14"/>
  <c r="BQ29" i="14"/>
  <c r="BQ28" i="14"/>
  <c r="BQ27" i="14"/>
  <c r="BQ26" i="14"/>
  <c r="BQ22" i="14"/>
  <c r="BQ20" i="14"/>
  <c r="BQ18" i="14"/>
  <c r="BQ16" i="14"/>
  <c r="BQ14" i="14"/>
  <c r="BQ13" i="14"/>
  <c r="BQ8" i="14"/>
  <c r="BO38" i="14" l="1"/>
  <c r="BR38" i="14" s="1"/>
  <c r="BO37" i="14"/>
  <c r="BR37" i="14" s="1"/>
  <c r="BO36" i="14"/>
  <c r="BR36" i="14" s="1"/>
  <c r="BO35" i="14"/>
  <c r="BR35" i="14" s="1"/>
  <c r="BO34" i="14"/>
  <c r="BR34" i="14" s="1"/>
  <c r="BO33" i="14"/>
  <c r="BR33" i="14" s="1"/>
  <c r="BO32" i="14"/>
  <c r="BR32" i="14" s="1"/>
  <c r="BO31" i="14"/>
  <c r="BR31" i="14" s="1"/>
  <c r="BO30" i="14"/>
  <c r="BR30" i="14" s="1"/>
  <c r="BO29" i="14"/>
  <c r="BR29" i="14" s="1"/>
  <c r="BO28" i="14"/>
  <c r="BR28" i="14" s="1"/>
  <c r="BO27" i="14"/>
  <c r="BR27" i="14" s="1"/>
  <c r="BO26" i="14"/>
  <c r="BR26" i="14" s="1"/>
  <c r="BO22" i="14"/>
  <c r="BR22" i="14" s="1"/>
  <c r="BO20" i="14"/>
  <c r="BR20" i="14" s="1"/>
  <c r="BO18" i="14"/>
  <c r="BR18" i="14" s="1"/>
  <c r="BO16" i="14"/>
  <c r="BR16" i="14" s="1"/>
  <c r="BO14" i="14"/>
  <c r="BR14" i="14" s="1"/>
  <c r="BO13" i="14"/>
  <c r="BR13" i="14" s="1"/>
  <c r="BO8" i="14"/>
  <c r="BR8" i="14" s="1"/>
</calcChain>
</file>

<file path=xl/sharedStrings.xml><?xml version="1.0" encoding="utf-8"?>
<sst xmlns="http://schemas.openxmlformats.org/spreadsheetml/2006/main" count="7013" uniqueCount="2431">
  <si>
    <t>システム名</t>
    <rPh sb="4" eb="5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</si>
  <si>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</si>
  <si>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</si>
  <si>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2">
      <t>コウシン</t>
    </rPh>
    <rPh sb="2" eb="3">
      <t>シャ</t>
    </rPh>
    <phoneticPr fontId="2"/>
  </si>
  <si>
    <t>更新日</t>
    <rPh sb="0" eb="3">
      <t>コウシンビ</t>
    </rPh>
    <phoneticPr fontId="2"/>
  </si>
  <si>
    <t>項番</t>
  </si>
  <si>
    <t>説明</t>
    <rPh sb="0" eb="2">
      <t>セツメイ</t>
    </rPh>
    <phoneticPr fontId="2"/>
  </si>
  <si>
    <t>項番</t>
    <rPh sb="0" eb="1">
      <t>コウ</t>
    </rPh>
    <rPh sb="1" eb="2">
      <t>バン</t>
    </rPh>
    <phoneticPr fontId="2"/>
  </si>
  <si>
    <t>改行
コード</t>
    <rPh sb="0" eb="2">
      <t>カイギョウ</t>
    </rPh>
    <phoneticPr fontId="2"/>
  </si>
  <si>
    <t>文字
コード</t>
    <rPh sb="0" eb="2">
      <t>モジ</t>
    </rPh>
    <phoneticPr fontId="2"/>
  </si>
  <si>
    <t>UTF-8</t>
    <phoneticPr fontId="2"/>
  </si>
  <si>
    <t>LF</t>
    <phoneticPr fontId="2"/>
  </si>
  <si>
    <t>千年カルテ</t>
    <rPh sb="0" eb="2">
      <t>センネン</t>
    </rPh>
    <phoneticPr fontId="2"/>
  </si>
  <si>
    <t>SQL_ID</t>
    <phoneticPr fontId="2"/>
  </si>
  <si>
    <t>SQL一覧</t>
    <rPh sb="3" eb="5">
      <t>イチラン</t>
    </rPh>
    <phoneticPr fontId="2"/>
  </si>
  <si>
    <t>SQL名</t>
    <rPh sb="3" eb="4">
      <t>メイ</t>
    </rPh>
    <phoneticPr fontId="2"/>
  </si>
  <si>
    <t>概要</t>
    <rPh sb="0" eb="2">
      <t>ガイヨウ</t>
    </rPh>
    <phoneticPr fontId="2"/>
  </si>
  <si>
    <t>パラメータ</t>
    <phoneticPr fontId="2"/>
  </si>
  <si>
    <t>利用可能患者データマート作成SQL</t>
    <rPh sb="12" eb="14">
      <t>サクセイ</t>
    </rPh>
    <phoneticPr fontId="2"/>
  </si>
  <si>
    <t>なし</t>
    <phoneticPr fontId="2"/>
  </si>
  <si>
    <t>患者共通からエラーデータを所持する患者を除外したデータを格納するSQL</t>
    <rPh sb="28" eb="30">
      <t>カクノウ</t>
    </rPh>
    <phoneticPr fontId="2"/>
  </si>
  <si>
    <t>疾患データマート作成SQL</t>
    <rPh sb="0" eb="2">
      <t>シッカン</t>
    </rPh>
    <rPh sb="8" eb="10">
      <t>サクセイ</t>
    </rPh>
    <phoneticPr fontId="2"/>
  </si>
  <si>
    <t>入院退院データマート作成SQL</t>
    <rPh sb="0" eb="2">
      <t>ニュウイン</t>
    </rPh>
    <rPh sb="2" eb="4">
      <t>タイイン</t>
    </rPh>
    <rPh sb="10" eb="12">
      <t>サクセイ</t>
    </rPh>
    <phoneticPr fontId="2"/>
  </si>
  <si>
    <t>疾患情報の履歴（レセプトの各疾患情報を格納しているテーブルより疾患情報を結合したデータ）を格納するSQL</t>
    <rPh sb="0" eb="2">
      <t>シッカン</t>
    </rPh>
    <rPh sb="2" eb="4">
      <t>ジョウホウ</t>
    </rPh>
    <phoneticPr fontId="2"/>
  </si>
  <si>
    <t>DPC調査データの入院EFファイルおよびDファイルより入退院日を取得し格納するSQL</t>
    <phoneticPr fontId="2"/>
  </si>
  <si>
    <t>ICD10小分類別患者数作成SQL</t>
    <rPh sb="12" eb="14">
      <t>サクセイ</t>
    </rPh>
    <phoneticPr fontId="2"/>
  </si>
  <si>
    <t>レセプト疾患別患者数作成SQL</t>
    <phoneticPr fontId="2"/>
  </si>
  <si>
    <t>ICD10細分類別患者数作成SQL</t>
    <phoneticPr fontId="2"/>
  </si>
  <si>
    <t>DPC別患者数作成SQL</t>
    <phoneticPr fontId="2"/>
  </si>
  <si>
    <t>ATC5別患者数作成SQL</t>
    <rPh sb="8" eb="10">
      <t>サクセイ</t>
    </rPh>
    <phoneticPr fontId="2"/>
  </si>
  <si>
    <t>ATC4別患者数作成SQL</t>
    <rPh sb="8" eb="10">
      <t>サクセイ</t>
    </rPh>
    <phoneticPr fontId="2"/>
  </si>
  <si>
    <t>ATC3別患者数作成SQL</t>
    <rPh sb="8" eb="10">
      <t>サクセイ</t>
    </rPh>
    <phoneticPr fontId="2"/>
  </si>
  <si>
    <t>診療行為データマートより診療行為関連マスタを結合し、診療行為別で患者数の集計結果を格納するSQL</t>
    <rPh sb="0" eb="2">
      <t>シンリョウ</t>
    </rPh>
    <rPh sb="2" eb="4">
      <t>コウイ</t>
    </rPh>
    <phoneticPr fontId="2"/>
  </si>
  <si>
    <t>診療行為別患者数作成SQL</t>
    <phoneticPr fontId="2"/>
  </si>
  <si>
    <t>DファイルテーブルよりDPC関連マスタを結合し、DPC別で患者数の集計結果を格納するSQL</t>
    <rPh sb="14" eb="16">
      <t>カンレン</t>
    </rPh>
    <phoneticPr fontId="2"/>
  </si>
  <si>
    <t>施設リスト作成SQL</t>
    <rPh sb="0" eb="2">
      <t>シセツ</t>
    </rPh>
    <phoneticPr fontId="2"/>
  </si>
  <si>
    <t>施設関連テーブルのデータより施設リストの集計結果を格納するSQL</t>
    <rPh sb="0" eb="2">
      <t>シセツ</t>
    </rPh>
    <rPh sb="2" eb="4">
      <t>カンレン</t>
    </rPh>
    <rPh sb="14" eb="16">
      <t>シセツ</t>
    </rPh>
    <phoneticPr fontId="2"/>
  </si>
  <si>
    <t>施設別登録データリスト作成SQL</t>
    <rPh sb="0" eb="2">
      <t>シセツ</t>
    </rPh>
    <rPh sb="2" eb="3">
      <t>ベツ</t>
    </rPh>
    <rPh sb="3" eb="5">
      <t>トウロク</t>
    </rPh>
    <phoneticPr fontId="2"/>
  </si>
  <si>
    <t>医薬品別患者数作成SQL</t>
    <rPh sb="0" eb="3">
      <t>イヤクヒン</t>
    </rPh>
    <rPh sb="3" eb="4">
      <t>ベツ</t>
    </rPh>
    <phoneticPr fontId="2"/>
  </si>
  <si>
    <t>一般名別患者数作成SQL</t>
    <rPh sb="7" eb="9">
      <t>サクセイ</t>
    </rPh>
    <phoneticPr fontId="2"/>
  </si>
  <si>
    <t>TD0000-01</t>
    <phoneticPr fontId="2"/>
  </si>
  <si>
    <t>ID0301-01</t>
    <phoneticPr fontId="2"/>
  </si>
  <si>
    <t>ID0302-01</t>
    <phoneticPr fontId="2"/>
  </si>
  <si>
    <t>ID0303-01</t>
    <phoneticPr fontId="2"/>
  </si>
  <si>
    <t>ID0305-01</t>
    <phoneticPr fontId="2"/>
  </si>
  <si>
    <t>ID0401-01</t>
    <phoneticPr fontId="2"/>
  </si>
  <si>
    <t>ID0401-02</t>
    <phoneticPr fontId="2"/>
  </si>
  <si>
    <t>ID0401-03</t>
    <phoneticPr fontId="2"/>
  </si>
  <si>
    <t>ID0402-01</t>
    <phoneticPr fontId="2"/>
  </si>
  <si>
    <t>ID0403-01</t>
    <phoneticPr fontId="2"/>
  </si>
  <si>
    <t>ID0403-02</t>
    <phoneticPr fontId="2"/>
  </si>
  <si>
    <t>ID0403-03</t>
  </si>
  <si>
    <t>ID0403-04</t>
  </si>
  <si>
    <t>ID0403-05</t>
  </si>
  <si>
    <t>ID0403-06</t>
  </si>
  <si>
    <t>ID0404-01</t>
    <phoneticPr fontId="2"/>
  </si>
  <si>
    <t>ID0405-01</t>
    <phoneticPr fontId="2"/>
  </si>
  <si>
    <t>ID0406-01</t>
    <phoneticPr fontId="2"/>
  </si>
  <si>
    <t>SQL設計方針</t>
    <rPh sb="3" eb="5">
      <t>セッケイ</t>
    </rPh>
    <rPh sb="5" eb="7">
      <t>ホウシン</t>
    </rPh>
    <phoneticPr fontId="2"/>
  </si>
  <si>
    <t>・SQL設計方針</t>
    <phoneticPr fontId="2"/>
  </si>
  <si>
    <t>千年カルテシステム（製造分）におけるSQL設計に関する方針を記載する。</t>
    <rPh sb="0" eb="2">
      <t>センネン</t>
    </rPh>
    <rPh sb="10" eb="12">
      <t>セイゾウ</t>
    </rPh>
    <rPh sb="12" eb="13">
      <t>ブン</t>
    </rPh>
    <rPh sb="21" eb="23">
      <t>セッケイ</t>
    </rPh>
    <rPh sb="24" eb="25">
      <t>カン</t>
    </rPh>
    <rPh sb="27" eb="29">
      <t>ホウシン</t>
    </rPh>
    <rPh sb="30" eb="32">
      <t>キサイ</t>
    </rPh>
    <phoneticPr fontId="2"/>
  </si>
  <si>
    <t>１．SQL_IDの採番ルール</t>
    <rPh sb="9" eb="11">
      <t>サイバン</t>
    </rPh>
    <phoneticPr fontId="2"/>
  </si>
  <si>
    <t>２．パラメータ</t>
    <phoneticPr fontId="2"/>
  </si>
  <si>
    <t>当システムのPythonスクリプトによるSQL実行共通処理を利用することを前提する際は、当設計方針に従う必要がある。</t>
    <rPh sb="0" eb="1">
      <t>トウ</t>
    </rPh>
    <rPh sb="23" eb="25">
      <t>ジッコウ</t>
    </rPh>
    <rPh sb="25" eb="27">
      <t>キョウツウ</t>
    </rPh>
    <rPh sb="27" eb="29">
      <t>ショリ</t>
    </rPh>
    <rPh sb="30" eb="32">
      <t>リヨウ</t>
    </rPh>
    <rPh sb="37" eb="39">
      <t>ゼンテイ</t>
    </rPh>
    <rPh sb="41" eb="42">
      <t>サイ</t>
    </rPh>
    <rPh sb="44" eb="45">
      <t>トウ</t>
    </rPh>
    <rPh sb="45" eb="47">
      <t>セッケイ</t>
    </rPh>
    <rPh sb="47" eb="49">
      <t>ホウシン</t>
    </rPh>
    <rPh sb="50" eb="51">
      <t>シタガ</t>
    </rPh>
    <rPh sb="52" eb="54">
      <t>ヒツヨウ</t>
    </rPh>
    <phoneticPr fontId="2"/>
  </si>
  <si>
    <t>SQL_IDは以下の項目を組み合わせて一意となるように採番を行う。</t>
    <rPh sb="7" eb="9">
      <t>イカ</t>
    </rPh>
    <rPh sb="10" eb="12">
      <t>コウモク</t>
    </rPh>
    <rPh sb="13" eb="14">
      <t>ク</t>
    </rPh>
    <rPh sb="15" eb="16">
      <t>ア</t>
    </rPh>
    <rPh sb="19" eb="21">
      <t>イチイ</t>
    </rPh>
    <rPh sb="27" eb="29">
      <t>サイバン</t>
    </rPh>
    <rPh sb="30" eb="31">
      <t>オコナ</t>
    </rPh>
    <phoneticPr fontId="2"/>
  </si>
  <si>
    <t>項目名</t>
    <rPh sb="0" eb="2">
      <t>コウモク</t>
    </rPh>
    <rPh sb="2" eb="3">
      <t>メイ</t>
    </rPh>
    <phoneticPr fontId="2"/>
  </si>
  <si>
    <t>範囲</t>
    <rPh sb="0" eb="2">
      <t>ハンイ</t>
    </rPh>
    <phoneticPr fontId="2"/>
  </si>
  <si>
    <t>1文字目</t>
    <rPh sb="1" eb="4">
      <t>モジメ</t>
    </rPh>
    <phoneticPr fontId="2"/>
  </si>
  <si>
    <t>SQL区分</t>
    <rPh sb="3" eb="5">
      <t>クブン</t>
    </rPh>
    <phoneticPr fontId="2"/>
  </si>
  <si>
    <t>2文字目</t>
    <phoneticPr fontId="2"/>
  </si>
  <si>
    <t>業務区分</t>
    <rPh sb="0" eb="2">
      <t>ギョウム</t>
    </rPh>
    <rPh sb="2" eb="4">
      <t>クブン</t>
    </rPh>
    <phoneticPr fontId="2"/>
  </si>
  <si>
    <t>- (ハイフン)</t>
    <phoneticPr fontId="2"/>
  </si>
  <si>
    <t>8～9文字目</t>
    <phoneticPr fontId="2"/>
  </si>
  <si>
    <t>連番</t>
    <rPh sb="0" eb="2">
      <t>レンバン</t>
    </rPh>
    <phoneticPr fontId="2"/>
  </si>
  <si>
    <t>固定文字「-」 (ハイフン)</t>
    <rPh sb="0" eb="2">
      <t>コテイ</t>
    </rPh>
    <rPh sb="2" eb="4">
      <t>モジ</t>
    </rPh>
    <phoneticPr fontId="2"/>
  </si>
  <si>
    <t>3～4文字目</t>
    <phoneticPr fontId="2"/>
  </si>
  <si>
    <t>7文字目</t>
    <phoneticPr fontId="2"/>
  </si>
  <si>
    <t>システム区分</t>
    <rPh sb="4" eb="6">
      <t>クブン</t>
    </rPh>
    <phoneticPr fontId="2"/>
  </si>
  <si>
    <t>利用するシステム区分を指定する。
製造分は「D」固定となる。</t>
    <rPh sb="0" eb="2">
      <t>リヨウ</t>
    </rPh>
    <rPh sb="8" eb="10">
      <t>クブン</t>
    </rPh>
    <rPh sb="11" eb="13">
      <t>シテイ</t>
    </rPh>
    <rPh sb="17" eb="19">
      <t>セイゾウ</t>
    </rPh>
    <rPh sb="19" eb="20">
      <t>ブン</t>
    </rPh>
    <rPh sb="24" eb="26">
      <t>コテイ</t>
    </rPh>
    <phoneticPr fontId="2"/>
  </si>
  <si>
    <t>利用する業務IDの下二桁を指定する。
全業務共通で利用されることが想定される場合は、「00」を指定する。</t>
    <rPh sb="0" eb="2">
      <t>リヨウ</t>
    </rPh>
    <rPh sb="4" eb="6">
      <t>ギョウム</t>
    </rPh>
    <rPh sb="9" eb="10">
      <t>シモ</t>
    </rPh>
    <rPh sb="10" eb="12">
      <t>フタケタ</t>
    </rPh>
    <rPh sb="13" eb="15">
      <t>シテイ</t>
    </rPh>
    <rPh sb="19" eb="20">
      <t>ゼン</t>
    </rPh>
    <rPh sb="20" eb="22">
      <t>ギョウム</t>
    </rPh>
    <rPh sb="22" eb="24">
      <t>キョウツウ</t>
    </rPh>
    <rPh sb="25" eb="27">
      <t>リヨウ</t>
    </rPh>
    <rPh sb="33" eb="35">
      <t>ソウテイ</t>
    </rPh>
    <rPh sb="38" eb="40">
      <t>バアイ</t>
    </rPh>
    <rPh sb="47" eb="49">
      <t>シテイ</t>
    </rPh>
    <phoneticPr fontId="2"/>
  </si>
  <si>
    <t>機能区分</t>
    <rPh sb="0" eb="2">
      <t>キノウ</t>
    </rPh>
    <rPh sb="2" eb="4">
      <t>クブン</t>
    </rPh>
    <phoneticPr fontId="2"/>
  </si>
  <si>
    <t>5～6文字目</t>
    <phoneticPr fontId="2"/>
  </si>
  <si>
    <t>利用する機能IDの下二桁を指定する。
同一業務内の全機能共通で利用されることが想定される場合は、「00」を指定する。</t>
    <rPh sb="0" eb="2">
      <t>リヨウ</t>
    </rPh>
    <rPh sb="4" eb="6">
      <t>キノウ</t>
    </rPh>
    <rPh sb="9" eb="10">
      <t>シモ</t>
    </rPh>
    <rPh sb="10" eb="12">
      <t>フタケタ</t>
    </rPh>
    <rPh sb="13" eb="15">
      <t>シテイ</t>
    </rPh>
    <rPh sb="19" eb="21">
      <t>ドウイツ</t>
    </rPh>
    <rPh sb="21" eb="23">
      <t>ギョウム</t>
    </rPh>
    <rPh sb="23" eb="24">
      <t>ナイ</t>
    </rPh>
    <rPh sb="25" eb="26">
      <t>ゼン</t>
    </rPh>
    <rPh sb="26" eb="28">
      <t>キノウ</t>
    </rPh>
    <rPh sb="28" eb="30">
      <t>キョウツウ</t>
    </rPh>
    <rPh sb="31" eb="33">
      <t>リヨウ</t>
    </rPh>
    <rPh sb="39" eb="41">
      <t>ソウテイ</t>
    </rPh>
    <rPh sb="44" eb="46">
      <t>バアイ</t>
    </rPh>
    <rPh sb="53" eb="55">
      <t>シテイ</t>
    </rPh>
    <phoneticPr fontId="2"/>
  </si>
  <si>
    <t>同一機能内でSQLを一意にするための連番を指定する。</t>
    <rPh sb="0" eb="1">
      <t>ドウイツ</t>
    </rPh>
    <rPh sb="1" eb="3">
      <t>キノウ</t>
    </rPh>
    <rPh sb="3" eb="4">
      <t>ナイ</t>
    </rPh>
    <rPh sb="10" eb="12">
      <t>イチイ</t>
    </rPh>
    <rPh sb="18" eb="20">
      <t>レンバン</t>
    </rPh>
    <rPh sb="21" eb="23">
      <t>シテイ</t>
    </rPh>
    <phoneticPr fontId="2"/>
  </si>
  <si>
    <t>汎用export用SQL</t>
    <rPh sb="0" eb="2">
      <t>ハンヨウ</t>
    </rPh>
    <rPh sb="8" eb="9">
      <t>ヨウ</t>
    </rPh>
    <phoneticPr fontId="2"/>
  </si>
  <si>
    <t>対象テーブルをexportするSQL</t>
    <rPh sb="0" eb="2">
      <t>タイショウ</t>
    </rPh>
    <phoneticPr fontId="2"/>
  </si>
  <si>
    <t>{"table": "export対象テーブル名"}</t>
    <rPh sb="17" eb="19">
      <t>タイショウ</t>
    </rPh>
    <rPh sb="23" eb="24">
      <t>メイ</t>
    </rPh>
    <phoneticPr fontId="2"/>
  </si>
  <si>
    <t>図表 １－１ SQL_IDの採番ルール</t>
    <phoneticPr fontId="2"/>
  </si>
  <si>
    <t>SQL_IDの項目ごとの採番ルールを[図表１－１SQL_IDの採番ルール]に示す。</t>
    <rPh sb="7" eb="9">
      <t>コウモク</t>
    </rPh>
    <rPh sb="12" eb="14">
      <t>サイバン</t>
    </rPh>
    <rPh sb="19" eb="21">
      <t>ズヒョウ</t>
    </rPh>
    <rPh sb="31" eb="33">
      <t>サイバン</t>
    </rPh>
    <rPh sb="38" eb="39">
      <t>シメ</t>
    </rPh>
    <phoneticPr fontId="2"/>
  </si>
  <si>
    <t>可変SQLを利用する際に設定するパラメータに関する留意点等を記載する。</t>
    <rPh sb="0" eb="2">
      <t>カヘン</t>
    </rPh>
    <rPh sb="6" eb="8">
      <t>リヨウ</t>
    </rPh>
    <rPh sb="10" eb="11">
      <t>サイ</t>
    </rPh>
    <rPh sb="12" eb="14">
      <t>セッテイ</t>
    </rPh>
    <rPh sb="22" eb="23">
      <t>カン</t>
    </rPh>
    <rPh sb="25" eb="28">
      <t>リュウイテン</t>
    </rPh>
    <rPh sb="28" eb="29">
      <t>トウ</t>
    </rPh>
    <rPh sb="30" eb="32">
      <t>キサイ</t>
    </rPh>
    <phoneticPr fontId="2"/>
  </si>
  <si>
    <t>３．SQLファイルの形式</t>
    <rPh sb="10" eb="12">
      <t>ケイシキ</t>
    </rPh>
    <phoneticPr fontId="2"/>
  </si>
  <si>
    <t>図表３－１　SQLファイルの形式</t>
    <phoneticPr fontId="2"/>
  </si>
  <si>
    <t>ファイル名</t>
    <rPh sb="4" eb="5">
      <t>メイ</t>
    </rPh>
    <phoneticPr fontId="2"/>
  </si>
  <si>
    <t>[SQL_ID].sql</t>
    <phoneticPr fontId="2"/>
  </si>
  <si>
    <t>備考</t>
    <rPh sb="0" eb="2">
      <t>ビコウ</t>
    </rPh>
    <phoneticPr fontId="2"/>
  </si>
  <si>
    <t>終端
文字</t>
    <rPh sb="0" eb="2">
      <t>シュウタン</t>
    </rPh>
    <rPh sb="3" eb="5">
      <t>モジ</t>
    </rPh>
    <phoneticPr fontId="2"/>
  </si>
  <si>
    <t>;</t>
    <phoneticPr fontId="2"/>
  </si>
  <si>
    <t>SQLファイルの形式を[図表３－１　SQLファイルの形式]に示す。</t>
    <rPh sb="8" eb="10">
      <t>ケイシキ</t>
    </rPh>
    <phoneticPr fontId="2"/>
  </si>
  <si>
    <t>２．１．出力年月日、年月</t>
    <phoneticPr fontId="2"/>
  </si>
  <si>
    <t>{"output_ymd": "出力年月日"}</t>
    <rPh sb="18" eb="20">
      <t>ネンゲツ</t>
    </rPh>
    <rPh sb="20" eb="21">
      <t>ヒ</t>
    </rPh>
    <phoneticPr fontId="2"/>
  </si>
  <si>
    <t>{"output_ym": "出力年月"}</t>
    <rPh sb="17" eb="19">
      <t>ネンゲツ</t>
    </rPh>
    <phoneticPr fontId="2"/>
  </si>
  <si>
    <t>「出力」する日を基準に設定されることを想定したパラメータとする。</t>
    <rPh sb="6" eb="7">
      <t>ヒ</t>
    </rPh>
    <rPh sb="8" eb="10">
      <t>キジュン</t>
    </rPh>
    <rPh sb="11" eb="13">
      <t>セッテイ</t>
    </rPh>
    <rPh sb="19" eb="21">
      <t>ソウテイ</t>
    </rPh>
    <phoneticPr fontId="2"/>
  </si>
  <si>
    <t>日付指定する際は、基準日より前のデータを抽出して利用することを想定するため、以下のような条件指定をすることを想定している。</t>
    <rPh sb="0" eb="2">
      <t>ヒヅケ</t>
    </rPh>
    <rPh sb="2" eb="4">
      <t>シテイ</t>
    </rPh>
    <rPh sb="6" eb="7">
      <t>サイ</t>
    </rPh>
    <rPh sb="9" eb="11">
      <t>キジュン</t>
    </rPh>
    <rPh sb="11" eb="12">
      <t>ビ</t>
    </rPh>
    <rPh sb="14" eb="15">
      <t>マエ</t>
    </rPh>
    <rPh sb="20" eb="22">
      <t>チュウシュツ</t>
    </rPh>
    <rPh sb="24" eb="26">
      <t>リヨウ</t>
    </rPh>
    <rPh sb="31" eb="33">
      <t>ソウテイ</t>
    </rPh>
    <rPh sb="38" eb="40">
      <t>イカ</t>
    </rPh>
    <rPh sb="44" eb="46">
      <t>ジョウケン</t>
    </rPh>
    <rPh sb="46" eb="48">
      <t>シテイ</t>
    </rPh>
    <rPh sb="54" eb="56">
      <t>ソウテイ</t>
    </rPh>
    <phoneticPr fontId="2"/>
  </si>
  <si>
    <t>（例）カラム名「aaa_ymd」を出力年月日（2019年10月1日）として、1年分を条件に抽出する場合</t>
    <rPh sb="1" eb="2">
      <t>レイ</t>
    </rPh>
    <rPh sb="6" eb="7">
      <t>メイ</t>
    </rPh>
    <rPh sb="17" eb="19">
      <t>シュツリョク</t>
    </rPh>
    <rPh sb="19" eb="22">
      <t>ネンガッピ</t>
    </rPh>
    <rPh sb="27" eb="28">
      <t>ネン</t>
    </rPh>
    <rPh sb="30" eb="31">
      <t>ガツ</t>
    </rPh>
    <rPh sb="32" eb="33">
      <t>ニチ</t>
    </rPh>
    <rPh sb="39" eb="40">
      <t>ネン</t>
    </rPh>
    <rPh sb="40" eb="41">
      <t>ブン</t>
    </rPh>
    <rPh sb="42" eb="44">
      <t>ジョウケン</t>
    </rPh>
    <rPh sb="45" eb="47">
      <t>チュウシュツ</t>
    </rPh>
    <rPh sb="49" eb="51">
      <t>バアイ</t>
    </rPh>
    <phoneticPr fontId="2"/>
  </si>
  <si>
    <r>
      <t xml:space="preserve">・・・where aaa_ymd </t>
    </r>
    <r>
      <rPr>
        <b/>
        <sz val="12"/>
        <color rgb="FFFF0000"/>
        <rFont val="メイリオ"/>
        <family val="3"/>
        <charset val="128"/>
      </rPr>
      <t>&gt;=</t>
    </r>
    <r>
      <rPr>
        <sz val="12"/>
        <rFont val="メイリオ"/>
        <family val="3"/>
        <charset val="128"/>
      </rPr>
      <t xml:space="preserve"> "20181001" and aaa_ymd </t>
    </r>
    <r>
      <rPr>
        <b/>
        <sz val="12"/>
        <color rgb="FFFF0000"/>
        <rFont val="メイリオ"/>
        <family val="3"/>
        <charset val="128"/>
      </rPr>
      <t>&lt;</t>
    </r>
    <r>
      <rPr>
        <sz val="12"/>
        <rFont val="メイリオ"/>
        <family val="3"/>
        <charset val="128"/>
      </rPr>
      <t xml:space="preserve"> "20191001"</t>
    </r>
    <phoneticPr fontId="2"/>
  </si>
  <si>
    <t>SQL設計書</t>
    <rPh sb="3" eb="5">
      <t>セッケイ</t>
    </rPh>
    <rPh sb="5" eb="6">
      <t>ショ</t>
    </rPh>
    <phoneticPr fontId="2"/>
  </si>
  <si>
    <t>{}</t>
    <phoneticPr fontId="2"/>
  </si>
  <si>
    <t>XD0000-01</t>
    <phoneticPr fontId="2"/>
  </si>
  <si>
    <t>{"fileKbn": "output"}</t>
    <phoneticPr fontId="2"/>
  </si>
  <si>
    <t>{"output_ymd": "出力年月日", "output_ymd_y1": "出力年月日の1年前"}</t>
    <rPh sb="18" eb="20">
      <t>ネンゲツ</t>
    </rPh>
    <rPh sb="20" eb="21">
      <t>ヒ</t>
    </rPh>
    <rPh sb="49" eb="51">
      <t>ネンマエ</t>
    </rPh>
    <phoneticPr fontId="2"/>
  </si>
  <si>
    <t>Function一覧</t>
    <rPh sb="8" eb="10">
      <t>イチラン</t>
    </rPh>
    <phoneticPr fontId="2"/>
  </si>
  <si>
    <t>No</t>
    <phoneticPr fontId="2"/>
  </si>
  <si>
    <t>Function名</t>
    <rPh sb="8" eb="9">
      <t>メイ</t>
    </rPh>
    <phoneticPr fontId="2"/>
  </si>
  <si>
    <t>calc_term</t>
    <phoneticPr fontId="2"/>
  </si>
  <si>
    <t>算出開始年月：from_ym text
算出終了年月：to_ym text
（戻り値）integer 期間（月数）</t>
    <rPh sb="0" eb="2">
      <t>サンシュツ</t>
    </rPh>
    <rPh sb="2" eb="4">
      <t>カイシ</t>
    </rPh>
    <rPh sb="4" eb="6">
      <t>ネンゲツ</t>
    </rPh>
    <rPh sb="22" eb="24">
      <t>シュウリョウ</t>
    </rPh>
    <rPh sb="39" eb="40">
      <t>モド</t>
    </rPh>
    <rPh sb="41" eb="42">
      <t>チ</t>
    </rPh>
    <rPh sb="51" eb="53">
      <t>キカン</t>
    </rPh>
    <rPh sb="54" eb="56">
      <t>ツキスウ</t>
    </rPh>
    <phoneticPr fontId="2"/>
  </si>
  <si>
    <t>yyyymm形式の日付の期間（月数）を算出する（当月含む）
（例）
算出開始年月：'201909'
算出終了年月：'201911'
（戻り値）3</t>
    <rPh sb="6" eb="8">
      <t>ケイシキ</t>
    </rPh>
    <rPh sb="9" eb="11">
      <t>ヒヅケ</t>
    </rPh>
    <rPh sb="12" eb="14">
      <t>キカン</t>
    </rPh>
    <rPh sb="15" eb="17">
      <t>ツキスウ</t>
    </rPh>
    <rPh sb="19" eb="21">
      <t>サンシュツ</t>
    </rPh>
    <rPh sb="24" eb="26">
      <t>トウゲツ</t>
    </rPh>
    <rPh sb="26" eb="27">
      <t>フク</t>
    </rPh>
    <rPh sb="31" eb="32">
      <t>レイ</t>
    </rPh>
    <phoneticPr fontId="2"/>
  </si>
  <si>
    <t>割り算を行い小数点第4位までで四捨五入した結果を返却する</t>
    <rPh sb="0" eb="1">
      <t>ワ</t>
    </rPh>
    <rPh sb="2" eb="3">
      <t>ザン</t>
    </rPh>
    <rPh sb="4" eb="5">
      <t>オコナ</t>
    </rPh>
    <rPh sb="6" eb="9">
      <t>ショウスウテン</t>
    </rPh>
    <rPh sb="9" eb="10">
      <t>ダイ</t>
    </rPh>
    <rPh sb="11" eb="12">
      <t>イ</t>
    </rPh>
    <rPh sb="15" eb="19">
      <t>シシャゴニュウ</t>
    </rPh>
    <rPh sb="21" eb="23">
      <t>ケッカ</t>
    </rPh>
    <rPh sb="24" eb="26">
      <t>ヘンキャク</t>
    </rPh>
    <phoneticPr fontId="2"/>
  </si>
  <si>
    <t>割られる数：dividend numeric
割る数：divisor numeric
（戻り値）numeric 算出結果</t>
    <rPh sb="0" eb="1">
      <t>ワ</t>
    </rPh>
    <rPh sb="4" eb="5">
      <t>カズ</t>
    </rPh>
    <rPh sb="56" eb="58">
      <t>サンシュツ</t>
    </rPh>
    <rPh sb="58" eb="60">
      <t>ケッカ</t>
    </rPh>
    <phoneticPr fontId="2"/>
  </si>
  <si>
    <t>以下の何れかの条件を満たした場合、0を返却する。
・割られる数がnullまたは0
・割る数がnullまたは0</t>
    <rPh sb="0" eb="2">
      <t>イカ</t>
    </rPh>
    <rPh sb="3" eb="4">
      <t>イズ</t>
    </rPh>
    <rPh sb="7" eb="9">
      <t>ジョウケン</t>
    </rPh>
    <rPh sb="10" eb="11">
      <t>ミ</t>
    </rPh>
    <rPh sb="14" eb="16">
      <t>バアイ</t>
    </rPh>
    <rPh sb="19" eb="21">
      <t>ヘンキャク</t>
    </rPh>
    <rPh sb="26" eb="27">
      <t>ワ</t>
    </rPh>
    <rPh sb="30" eb="31">
      <t>スウ</t>
    </rPh>
    <rPh sb="42" eb="43">
      <t>ワ</t>
    </rPh>
    <rPh sb="44" eb="45">
      <t>スウ</t>
    </rPh>
    <phoneticPr fontId="2"/>
  </si>
  <si>
    <t>ID0201-01</t>
    <phoneticPr fontId="2"/>
  </si>
  <si>
    <t>ID0202-01</t>
  </si>
  <si>
    <t>ID0203-01</t>
  </si>
  <si>
    <t>ID0204-01</t>
  </si>
  <si>
    <t>ID0205-01</t>
  </si>
  <si>
    <t>ID0206-01</t>
  </si>
  <si>
    <t>ID0208-01</t>
  </si>
  <si>
    <t>ID0209-01</t>
  </si>
  <si>
    <t>ID0210-01</t>
  </si>
  <si>
    <t>二次医療圏マスタ作成SQL</t>
    <phoneticPr fontId="2"/>
  </si>
  <si>
    <t>二次医療圏マスタ取込用から二次医療圏マスタへ格納するSQL</t>
    <rPh sb="8" eb="10">
      <t>トリコミ</t>
    </rPh>
    <rPh sb="10" eb="11">
      <t>ヨウ</t>
    </rPh>
    <rPh sb="22" eb="24">
      <t>カクノウ</t>
    </rPh>
    <phoneticPr fontId="2"/>
  </si>
  <si>
    <t>DPC（2桁）マスタ、DPC（6桁）マスタからDPC関連マスタへ格納するSQL</t>
    <rPh sb="5" eb="6">
      <t>ケタ</t>
    </rPh>
    <rPh sb="16" eb="17">
      <t>ケタ</t>
    </rPh>
    <rPh sb="26" eb="28">
      <t>カンレン</t>
    </rPh>
    <rPh sb="32" eb="34">
      <t>カクノウ</t>
    </rPh>
    <phoneticPr fontId="2"/>
  </si>
  <si>
    <t>特定器材マスタ取込用から特定器材関連マスタへ格納するSQL</t>
    <rPh sb="0" eb="2">
      <t>トクテイ</t>
    </rPh>
    <rPh sb="2" eb="4">
      <t>キザイ</t>
    </rPh>
    <rPh sb="7" eb="9">
      <t>トリコミ</t>
    </rPh>
    <rPh sb="9" eb="10">
      <t>ヨウ</t>
    </rPh>
    <rPh sb="16" eb="18">
      <t>カンレン</t>
    </rPh>
    <rPh sb="22" eb="24">
      <t>カクノウ</t>
    </rPh>
    <phoneticPr fontId="2"/>
  </si>
  <si>
    <t>医薬品関連マスタ、薬価マスタ用から薬価関連マスタへ格納するSQL</t>
    <rPh sb="0" eb="3">
      <t>イヤクヒン</t>
    </rPh>
    <rPh sb="3" eb="5">
      <t>カンレン</t>
    </rPh>
    <rPh sb="9" eb="11">
      <t>ヤッカ</t>
    </rPh>
    <rPh sb="14" eb="15">
      <t>ヨウ</t>
    </rPh>
    <rPh sb="17" eb="19">
      <t>ヤッカ</t>
    </rPh>
    <rPh sb="19" eb="21">
      <t>カンレン</t>
    </rPh>
    <rPh sb="25" eb="27">
      <t>カクノウ</t>
    </rPh>
    <phoneticPr fontId="2"/>
  </si>
  <si>
    <t>医薬品マスタから医薬品関連マスタへ格納するSQL</t>
    <rPh sb="0" eb="3">
      <t>イヤクヒン</t>
    </rPh>
    <rPh sb="8" eb="11">
      <t>イヤクヒン</t>
    </rPh>
    <rPh sb="11" eb="13">
      <t>カンレン</t>
    </rPh>
    <rPh sb="17" eb="19">
      <t>カクノウ</t>
    </rPh>
    <phoneticPr fontId="2"/>
  </si>
  <si>
    <t>施設属性マスタ、2次利用DBの各テーブルから施設データ管理マスタへ格納するSQL</t>
    <rPh sb="0" eb="2">
      <t>シセツ</t>
    </rPh>
    <rPh sb="2" eb="4">
      <t>ゾクセイ</t>
    </rPh>
    <rPh sb="9" eb="10">
      <t>ジ</t>
    </rPh>
    <rPh sb="10" eb="12">
      <t>リヨウ</t>
    </rPh>
    <rPh sb="15" eb="16">
      <t>カク</t>
    </rPh>
    <rPh sb="22" eb="24">
      <t>シセツ</t>
    </rPh>
    <rPh sb="27" eb="29">
      <t>カンリ</t>
    </rPh>
    <rPh sb="33" eb="35">
      <t>カクノウ</t>
    </rPh>
    <phoneticPr fontId="2"/>
  </si>
  <si>
    <t>疾患マスタ、ICD10の各分類マスタから疾患関連マスタへ格納するSQL</t>
    <rPh sb="0" eb="2">
      <t>シッカン</t>
    </rPh>
    <rPh sb="12" eb="13">
      <t>カク</t>
    </rPh>
    <rPh sb="20" eb="22">
      <t>シッカン</t>
    </rPh>
    <rPh sb="22" eb="24">
      <t>カンレン</t>
    </rPh>
    <rPh sb="28" eb="30">
      <t>カクノウ</t>
    </rPh>
    <phoneticPr fontId="2"/>
  </si>
  <si>
    <t>施設ID対応マスタ作成SQL</t>
    <phoneticPr fontId="2"/>
  </si>
  <si>
    <t>施設マスタ取込用から施設ID対応マスタへ格納するSQL</t>
    <rPh sb="0" eb="2">
      <t>シセツ</t>
    </rPh>
    <rPh sb="5" eb="7">
      <t>トリコミ</t>
    </rPh>
    <rPh sb="7" eb="8">
      <t>ヨウ</t>
    </rPh>
    <rPh sb="20" eb="22">
      <t>カクノウ</t>
    </rPh>
    <phoneticPr fontId="2"/>
  </si>
  <si>
    <t>施設属性マスタ取込用、施設マスタ、二次医療圏マスタから施設属性マスタへ格納するSQL</t>
    <rPh sb="0" eb="2">
      <t>シセツ</t>
    </rPh>
    <rPh sb="2" eb="4">
      <t>ゾクセイ</t>
    </rPh>
    <rPh sb="7" eb="9">
      <t>トリコミ</t>
    </rPh>
    <rPh sb="9" eb="10">
      <t>ヨウ</t>
    </rPh>
    <rPh sb="11" eb="13">
      <t>シセツ</t>
    </rPh>
    <rPh sb="17" eb="19">
      <t>ニジ</t>
    </rPh>
    <rPh sb="19" eb="21">
      <t>イリョウ</t>
    </rPh>
    <rPh sb="21" eb="22">
      <t>ケン</t>
    </rPh>
    <rPh sb="27" eb="29">
      <t>シセツ</t>
    </rPh>
    <rPh sb="29" eb="31">
      <t>ゾクセイ</t>
    </rPh>
    <rPh sb="35" eb="37">
      <t>カクノウ</t>
    </rPh>
    <phoneticPr fontId="2"/>
  </si>
  <si>
    <t>汎用import用SQL</t>
    <phoneticPr fontId="2"/>
  </si>
  <si>
    <t>MD0000-01</t>
    <phoneticPr fontId="2"/>
  </si>
  <si>
    <t>DPC関連マスタ作成SQL</t>
    <phoneticPr fontId="2"/>
  </si>
  <si>
    <t>RD0207-01</t>
    <phoneticPr fontId="2"/>
  </si>
  <si>
    <t>診療行為関連マスタ用データ取得SQL</t>
    <rPh sb="9" eb="10">
      <t>ヨウ</t>
    </rPh>
    <rPh sb="13" eb="15">
      <t>シュトク</t>
    </rPh>
    <phoneticPr fontId="2"/>
  </si>
  <si>
    <t>SQL共通処理を利用してimportする際に、
ログ出力用に利用されることを想定したダミーID</t>
    <phoneticPr fontId="2"/>
  </si>
  <si>
    <t>matching_result</t>
    <phoneticPr fontId="2"/>
  </si>
  <si>
    <t>以下の何れかの条件を満たした場合、0を返却する。
・算出開始年月がnullまたは'000000'
・算出終了年月がnullまたは'000000'
・算出開始年月 &lt; 算出終了年月
（注）年月のフォーマット不正（桁数不正や「13月」になっているなど）の場合の動作は保証しない</t>
    <rPh sb="0" eb="2">
      <t>イカ</t>
    </rPh>
    <rPh sb="3" eb="4">
      <t>イズ</t>
    </rPh>
    <rPh sb="7" eb="9">
      <t>ジョウケン</t>
    </rPh>
    <rPh sb="10" eb="11">
      <t>ミ</t>
    </rPh>
    <rPh sb="14" eb="16">
      <t>バアイ</t>
    </rPh>
    <rPh sb="19" eb="21">
      <t>ヘンキャク</t>
    </rPh>
    <rPh sb="52" eb="54">
      <t>シュウリョウ</t>
    </rPh>
    <rPh sb="91" eb="92">
      <t>チュウ</t>
    </rPh>
    <rPh sb="93" eb="95">
      <t>ネンゲツ</t>
    </rPh>
    <rPh sb="102" eb="104">
      <t>フセイ</t>
    </rPh>
    <rPh sb="105" eb="107">
      <t>ケタスウ</t>
    </rPh>
    <rPh sb="107" eb="109">
      <t>フセイ</t>
    </rPh>
    <rPh sb="113" eb="114">
      <t>ガツ</t>
    </rPh>
    <rPh sb="125" eb="127">
      <t>バアイ</t>
    </rPh>
    <rPh sb="128" eb="130">
      <t>ドウサ</t>
    </rPh>
    <rPh sb="131" eb="133">
      <t>ホショウ</t>
    </rPh>
    <phoneticPr fontId="2"/>
  </si>
  <si>
    <t>施設データ管理マスタ作成SQL</t>
    <phoneticPr fontId="2"/>
  </si>
  <si>
    <t>{"output_ymd_+m1": "出力年月日の１ヵ月後"}</t>
    <rPh sb="22" eb="24">
      <t>ネンゲツ</t>
    </rPh>
    <rPh sb="24" eb="25">
      <t>ヒ</t>
    </rPh>
    <rPh sb="29" eb="30">
      <t>ゴ</t>
    </rPh>
    <phoneticPr fontId="2"/>
  </si>
  <si>
    <t>{"output_ymd_+m1": "出力年月日の１ヵ月後", "output_ymd": "出力年月日", "output_ym": "出力年月"}</t>
    <phoneticPr fontId="2"/>
  </si>
  <si>
    <t>SQLの構文に応じて、以下の通り指定する。
「C」：create文またはdrop文を発行し、コミットを実行する。
「D」：delete文を発行し、コミットを実行する。
「I」：insert文を発行し、コミットを実行する。
「U」：update文を発行し、コミットを実行する。
「T」：truncate文を発行し、コミットを実行する。
「R」：select文（select後、参照結果のデータを利用する）発行する。
「X」：export（select後、ファイル出力する）を実行する。
「M」：import（ファイルを参照してinsert文を発行し、コミット）を実行する。
「Q」：その他クエリ（select後、参照結果のデータは利用せず、正常にSQLが実行されるか確認するなどの利用を想定）を実行する。
「F」：処理対象のSQLファイル自体を指定する。パラメータ指定は不可で対象のSQLファイルを全て実行する。</t>
    <rPh sb="4" eb="6">
      <t>コウブン</t>
    </rPh>
    <rPh sb="7" eb="8">
      <t>オウ</t>
    </rPh>
    <rPh sb="11" eb="13">
      <t>イカ</t>
    </rPh>
    <rPh sb="14" eb="15">
      <t>トオ</t>
    </rPh>
    <rPh sb="16" eb="18">
      <t>シテイ</t>
    </rPh>
    <rPh sb="32" eb="33">
      <t>ブン</t>
    </rPh>
    <rPh sb="42" eb="44">
      <t>ハッコウ</t>
    </rPh>
    <rPh sb="51" eb="53">
      <t>ジッコウ</t>
    </rPh>
    <rPh sb="185" eb="186">
      <t>ゴ</t>
    </rPh>
    <rPh sb="187" eb="189">
      <t>サンショウ</t>
    </rPh>
    <rPh sb="189" eb="191">
      <t>ケッカ</t>
    </rPh>
    <rPh sb="196" eb="198">
      <t>リヨウ</t>
    </rPh>
    <rPh sb="230" eb="232">
      <t>シュツリョク</t>
    </rPh>
    <rPh sb="236" eb="238">
      <t>ジッコウ</t>
    </rPh>
    <rPh sb="258" eb="260">
      <t>サンショウ</t>
    </rPh>
    <rPh sb="292" eb="293">
      <t>タ</t>
    </rPh>
    <rPh sb="319" eb="321">
      <t>セイジョウ</t>
    </rPh>
    <rPh sb="326" eb="328">
      <t>ジッコウ</t>
    </rPh>
    <rPh sb="332" eb="334">
      <t>カクニン</t>
    </rPh>
    <rPh sb="339" eb="341">
      <t>リヨウ</t>
    </rPh>
    <rPh sb="342" eb="344">
      <t>ソウテイ</t>
    </rPh>
    <rPh sb="356" eb="358">
      <t>ショリ</t>
    </rPh>
    <rPh sb="358" eb="360">
      <t>タイショウ</t>
    </rPh>
    <rPh sb="368" eb="370">
      <t>ジタイ</t>
    </rPh>
    <rPh sb="371" eb="373">
      <t>シテイ</t>
    </rPh>
    <rPh sb="381" eb="383">
      <t>シテイ</t>
    </rPh>
    <rPh sb="384" eb="386">
      <t>フカ</t>
    </rPh>
    <rPh sb="387" eb="389">
      <t>タイショウ</t>
    </rPh>
    <rPh sb="398" eb="399">
      <t>スベ</t>
    </rPh>
    <rPh sb="400" eb="402">
      <t>ジッコウ</t>
    </rPh>
    <phoneticPr fontId="2"/>
  </si>
  <si>
    <t>CD0521-02</t>
    <phoneticPr fontId="2"/>
  </si>
  <si>
    <t>最新施設情報ビュー削除SQL</t>
    <rPh sb="0" eb="2">
      <t>サイシン</t>
    </rPh>
    <rPh sb="2" eb="4">
      <t>シセツ</t>
    </rPh>
    <rPh sb="4" eb="6">
      <t>ジョウホウ</t>
    </rPh>
    <rPh sb="9" eb="11">
      <t>サクジョ</t>
    </rPh>
    <phoneticPr fontId="2"/>
  </si>
  <si>
    <t>最新施設情報ビュー作成SQL</t>
    <rPh sb="9" eb="11">
      <t>サクセイ</t>
    </rPh>
    <phoneticPr fontId="2"/>
  </si>
  <si>
    <t>最新施設情報ビューをDropするSQL</t>
    <rPh sb="0" eb="2">
      <t>サイシン</t>
    </rPh>
    <rPh sb="2" eb="4">
      <t>シセツ</t>
    </rPh>
    <rPh sb="4" eb="6">
      <t>ジョウホウ</t>
    </rPh>
    <phoneticPr fontId="2"/>
  </si>
  <si>
    <t>最新施設情報ビューをCreateするSQL</t>
    <rPh sb="0" eb="2">
      <t>サイシン</t>
    </rPh>
    <rPh sb="2" eb="4">
      <t>シセツ</t>
    </rPh>
    <rPh sb="4" eb="6">
      <t>ジョウホウ</t>
    </rPh>
    <phoneticPr fontId="2"/>
  </si>
  <si>
    <t>CD0521-01</t>
    <phoneticPr fontId="2"/>
  </si>
  <si>
    <t>XD0521-04</t>
    <phoneticPr fontId="2"/>
  </si>
  <si>
    <t>各施設のエラー患者情報出力SQL</t>
    <rPh sb="0" eb="1">
      <t>カク</t>
    </rPh>
    <rPh sb="7" eb="9">
      <t>カンジャ</t>
    </rPh>
    <rPh sb="9" eb="11">
      <t>ジョウホウ</t>
    </rPh>
    <rPh sb="11" eb="13">
      <t>シュツリョク</t>
    </rPh>
    <phoneticPr fontId="2"/>
  </si>
  <si>
    <t>XD0522-01</t>
    <phoneticPr fontId="2"/>
  </si>
  <si>
    <t>各施設のMMLデータ件数出力SQL</t>
    <rPh sb="0" eb="1">
      <t>カク</t>
    </rPh>
    <rPh sb="10" eb="12">
      <t>ケンスウ</t>
    </rPh>
    <rPh sb="12" eb="14">
      <t>シュツリョク</t>
    </rPh>
    <phoneticPr fontId="2"/>
  </si>
  <si>
    <t>{"output_ym": "出力年月"}</t>
    <phoneticPr fontId="2"/>
  </si>
  <si>
    <t>XD0521-03</t>
    <phoneticPr fontId="2"/>
  </si>
  <si>
    <t>最新施設情報ビュー出力SQL</t>
    <rPh sb="0" eb="2">
      <t>サイシン</t>
    </rPh>
    <rPh sb="2" eb="4">
      <t>シセツ</t>
    </rPh>
    <rPh sb="4" eb="6">
      <t>ジョウホウ</t>
    </rPh>
    <rPh sb="9" eb="11">
      <t>シュツリョク</t>
    </rPh>
    <phoneticPr fontId="2"/>
  </si>
  <si>
    <t>最新施設情報ビューを出力するSQL</t>
    <rPh sb="0" eb="2">
      <t>サイシン</t>
    </rPh>
    <rPh sb="2" eb="4">
      <t>シセツ</t>
    </rPh>
    <rPh sb="4" eb="6">
      <t>ジョウホウ</t>
    </rPh>
    <rPh sb="10" eb="12">
      <t>シュツリョク</t>
    </rPh>
    <phoneticPr fontId="2"/>
  </si>
  <si>
    <t>エラーログ二次利用DB情報テーブルから最新施設情報を結合した結果を出力するSQL</t>
    <rPh sb="19" eb="21">
      <t>サイシン</t>
    </rPh>
    <rPh sb="21" eb="23">
      <t>シセツ</t>
    </rPh>
    <rPh sb="23" eb="25">
      <t>ジョウホウ</t>
    </rPh>
    <rPh sb="26" eb="28">
      <t>ケツゴウ</t>
    </rPh>
    <rPh sb="30" eb="32">
      <t>ケッカ</t>
    </rPh>
    <rPh sb="33" eb="35">
      <t>シュツリョク</t>
    </rPh>
    <phoneticPr fontId="2"/>
  </si>
  <si>
    <t>施設ID（MML）が設定されている施設について、出力年月に取込が行われたレコード数を施設ごとにを集計した結果を出力するSQL</t>
    <rPh sb="0" eb="2">
      <t>シセツ</t>
    </rPh>
    <rPh sb="10" eb="12">
      <t>セッテイ</t>
    </rPh>
    <rPh sb="24" eb="26">
      <t>シュツリョク</t>
    </rPh>
    <rPh sb="26" eb="28">
      <t>ネンゲツ</t>
    </rPh>
    <rPh sb="29" eb="31">
      <t>トリコミ</t>
    </rPh>
    <rPh sb="32" eb="33">
      <t>オコナ</t>
    </rPh>
    <rPh sb="40" eb="41">
      <t>スウ</t>
    </rPh>
    <rPh sb="42" eb="44">
      <t>シセツ</t>
    </rPh>
    <rPh sb="48" eb="50">
      <t>シュウケイ</t>
    </rPh>
    <rPh sb="52" eb="54">
      <t>ケッカ</t>
    </rPh>
    <rPh sb="55" eb="57">
      <t>シュツリョク</t>
    </rPh>
    <phoneticPr fontId="2"/>
  </si>
  <si>
    <t>XD0523-01</t>
    <phoneticPr fontId="2"/>
  </si>
  <si>
    <t>XD0524-01</t>
    <phoneticPr fontId="2"/>
  </si>
  <si>
    <t>XD0524-02</t>
    <phoneticPr fontId="2"/>
  </si>
  <si>
    <t>各施設のDPC調査データ件数出力SQL</t>
    <rPh sb="0" eb="1">
      <t>カク</t>
    </rPh>
    <rPh sb="7" eb="9">
      <t>チョウサ</t>
    </rPh>
    <rPh sb="12" eb="14">
      <t>ケンスウ</t>
    </rPh>
    <rPh sb="14" eb="16">
      <t>シュツリョク</t>
    </rPh>
    <phoneticPr fontId="2"/>
  </si>
  <si>
    <t>各施設の医科レセプト件数出力SQL</t>
    <rPh sb="0" eb="1">
      <t>カク</t>
    </rPh>
    <rPh sb="4" eb="6">
      <t>イカ</t>
    </rPh>
    <rPh sb="10" eb="12">
      <t>ケンスウ</t>
    </rPh>
    <rPh sb="12" eb="14">
      <t>シュツリョク</t>
    </rPh>
    <phoneticPr fontId="2"/>
  </si>
  <si>
    <t>各施設のDPCレセプト件数出力SQL</t>
    <rPh sb="0" eb="1">
      <t>カク</t>
    </rPh>
    <rPh sb="11" eb="13">
      <t>ケンスウ</t>
    </rPh>
    <rPh sb="13" eb="15">
      <t>シュツリョク</t>
    </rPh>
    <phoneticPr fontId="2"/>
  </si>
  <si>
    <t>施設ID（DPC）が設定されている施設について、出力年月に取込が行われたレコード数を施設ごとにを集計した結果を出力するSQL</t>
    <rPh sb="0" eb="2">
      <t>シセツ</t>
    </rPh>
    <rPh sb="10" eb="12">
      <t>セッテイ</t>
    </rPh>
    <rPh sb="24" eb="26">
      <t>シュツリョク</t>
    </rPh>
    <rPh sb="26" eb="28">
      <t>ネンゲツ</t>
    </rPh>
    <rPh sb="29" eb="31">
      <t>トリコミ</t>
    </rPh>
    <rPh sb="32" eb="33">
      <t>オコナ</t>
    </rPh>
    <rPh sb="40" eb="41">
      <t>スウ</t>
    </rPh>
    <rPh sb="42" eb="44">
      <t>シセツ</t>
    </rPh>
    <rPh sb="48" eb="50">
      <t>シュウケイ</t>
    </rPh>
    <rPh sb="52" eb="54">
      <t>ケッカ</t>
    </rPh>
    <rPh sb="55" eb="57">
      <t>シュツリョク</t>
    </rPh>
    <phoneticPr fontId="2"/>
  </si>
  <si>
    <t>施設ID（レセプト）が設定されている施設について、出力年月に取込が行われた医科レセプトテーブルのレコード数を施設ごとにを集計した結果を出力するSQL</t>
    <rPh sb="0" eb="2">
      <t>シセツ</t>
    </rPh>
    <rPh sb="11" eb="13">
      <t>セッテイ</t>
    </rPh>
    <rPh sb="25" eb="27">
      <t>シュツリョク</t>
    </rPh>
    <rPh sb="27" eb="29">
      <t>ネンゲツ</t>
    </rPh>
    <rPh sb="30" eb="32">
      <t>トリコミ</t>
    </rPh>
    <rPh sb="33" eb="34">
      <t>オコナ</t>
    </rPh>
    <rPh sb="37" eb="39">
      <t>イカ</t>
    </rPh>
    <rPh sb="52" eb="53">
      <t>スウ</t>
    </rPh>
    <rPh sb="54" eb="56">
      <t>シセツ</t>
    </rPh>
    <rPh sb="60" eb="62">
      <t>シュウケイ</t>
    </rPh>
    <rPh sb="64" eb="66">
      <t>ケッカ</t>
    </rPh>
    <rPh sb="67" eb="69">
      <t>シュツリョク</t>
    </rPh>
    <phoneticPr fontId="2"/>
  </si>
  <si>
    <t>施設ID（レセプト）が設定されている施設について、出力年月に取込が行われたDPCレセプトテーブルのレコード数を施設ごとにを集計した結果を出力するSQL</t>
    <rPh sb="0" eb="2">
      <t>シセツ</t>
    </rPh>
    <rPh sb="11" eb="13">
      <t>セッテイ</t>
    </rPh>
    <rPh sb="25" eb="27">
      <t>シュツリョク</t>
    </rPh>
    <rPh sb="27" eb="29">
      <t>ネンゲツ</t>
    </rPh>
    <rPh sb="30" eb="32">
      <t>トリコミ</t>
    </rPh>
    <rPh sb="33" eb="34">
      <t>オコナ</t>
    </rPh>
    <rPh sb="53" eb="54">
      <t>スウ</t>
    </rPh>
    <rPh sb="55" eb="57">
      <t>シセツ</t>
    </rPh>
    <rPh sb="61" eb="63">
      <t>シュウケイ</t>
    </rPh>
    <rPh sb="65" eb="67">
      <t>ケッカ</t>
    </rPh>
    <rPh sb="68" eb="70">
      <t>シュツリョク</t>
    </rPh>
    <phoneticPr fontId="2"/>
  </si>
  <si>
    <t>オプトアウト対象患者（MML）出力SQL</t>
    <rPh sb="6" eb="8">
      <t>タイショウ</t>
    </rPh>
    <rPh sb="8" eb="10">
      <t>カンジャ</t>
    </rPh>
    <rPh sb="15" eb="17">
      <t>シュツリョク</t>
    </rPh>
    <phoneticPr fontId="2"/>
  </si>
  <si>
    <t>オプトアウト対象患者（MML）を出力するSQL</t>
    <rPh sb="6" eb="8">
      <t>タイショウ</t>
    </rPh>
    <rPh sb="8" eb="10">
      <t>カンジャ</t>
    </rPh>
    <rPh sb="16" eb="18">
      <t>シュツリョク</t>
    </rPh>
    <phoneticPr fontId="2"/>
  </si>
  <si>
    <t>{"fileKbn": "output", "filePath": "validation/%%(output_ym)s/db_shisetsu.tsv", "fileparams":{"type": "tsv", "encoding": "utf_8"}}</t>
    <phoneticPr fontId="2"/>
  </si>
  <si>
    <t>{"fileKbn": "output", "filePath": "validation/%%(output_ym)s/db_error.tsv", "fileparams":{"type": "tsv", "encoding": "utf_8"}}</t>
    <phoneticPr fontId="2"/>
  </si>
  <si>
    <t>{"fileKbn": "output", "filePath": "validation/%%(output_ym)s/db_mml.tsv", "fileparams":{"type": "tsv", "encoding": "utf_8"}}</t>
    <phoneticPr fontId="2"/>
  </si>
  <si>
    <t>{"fileKbn": "output", "filePath": "validation/%%(output_ym)s/db_dpc.tsv", "fileparams":{"type": "tsv", "encoding": "utf_8"}}</t>
    <phoneticPr fontId="2"/>
  </si>
  <si>
    <t>{"fileKbn": "output", "filePath": "validation/%%(output_ym)s/db_receiptc.tsv", "fileparams":{"type": "tsv", "encoding": "utf_8"}}</t>
    <phoneticPr fontId="2"/>
  </si>
  <si>
    <t>{"fileKbn": "output", "filePath": "validation/%%(output_ym)s/db_receiptd.tsv", "fileparams":{"type": "tsv", "encoding": "utf_8"}}</t>
    <phoneticPr fontId="2"/>
  </si>
  <si>
    <t>緒方</t>
    <rPh sb="0" eb="2">
      <t>オガタ</t>
    </rPh>
    <phoneticPr fontId="2"/>
  </si>
  <si>
    <t>{"table": "Truncate対象テーブル名"}</t>
    <rPh sb="19" eb="21">
      <t>タイショウ</t>
    </rPh>
    <rPh sb="25" eb="26">
      <t>メイ</t>
    </rPh>
    <phoneticPr fontId="2"/>
  </si>
  <si>
    <t>汎用Truncate用SQL</t>
    <rPh sb="0" eb="2">
      <t>ハンヨウ</t>
    </rPh>
    <rPh sb="10" eb="11">
      <t>ヨウ</t>
    </rPh>
    <phoneticPr fontId="2"/>
  </si>
  <si>
    <t>対象テーブルをTruncateするSQL</t>
    <rPh sb="0" eb="2">
      <t>タイショウ</t>
    </rPh>
    <phoneticPr fontId="2"/>
  </si>
  <si>
    <t>{"fileKbn": "input", "filePath": "text_data/file_opt_out.tsv", "fileparams":{"type": "tsv", "encoding": "utf_8"}}</t>
    <phoneticPr fontId="2"/>
  </si>
  <si>
    <t>RD0701-01</t>
    <phoneticPr fontId="2"/>
  </si>
  <si>
    <t>診療行為マスタから診療行為関連マスタへ登録する対象のデータを取得するSQL</t>
    <rPh sb="0" eb="2">
      <t>シンリョウ</t>
    </rPh>
    <rPh sb="2" eb="4">
      <t>コウイ</t>
    </rPh>
    <rPh sb="9" eb="11">
      <t>シンリョウ</t>
    </rPh>
    <rPh sb="11" eb="13">
      <t>コウイ</t>
    </rPh>
    <rPh sb="13" eb="15">
      <t>カンレン</t>
    </rPh>
    <rPh sb="19" eb="21">
      <t>トウロク</t>
    </rPh>
    <rPh sb="23" eb="25">
      <t>タイショウ</t>
    </rPh>
    <rPh sb="30" eb="32">
      <t>シュトク</t>
    </rPh>
    <phoneticPr fontId="2"/>
  </si>
  <si>
    <t>患者ID紐付け用施設データ取得SQL</t>
    <rPh sb="0" eb="2">
      <t>カンジャ</t>
    </rPh>
    <rPh sb="4" eb="5">
      <t>ヒモ</t>
    </rPh>
    <rPh sb="5" eb="6">
      <t>ヅ</t>
    </rPh>
    <rPh sb="7" eb="8">
      <t>ヨウ</t>
    </rPh>
    <rPh sb="13" eb="15">
      <t>シュトク</t>
    </rPh>
    <phoneticPr fontId="2"/>
  </si>
  <si>
    <t>施設マスタから患者ID紐付け処理で必要となるデータを取得するSQL</t>
    <rPh sb="0" eb="2">
      <t>シセツ</t>
    </rPh>
    <rPh sb="7" eb="9">
      <t>カンジャ</t>
    </rPh>
    <rPh sb="11" eb="12">
      <t>ヒモ</t>
    </rPh>
    <rPh sb="12" eb="13">
      <t>ヅ</t>
    </rPh>
    <rPh sb="14" eb="16">
      <t>ショリ</t>
    </rPh>
    <rPh sb="17" eb="19">
      <t>ヒツヨウ</t>
    </rPh>
    <rPh sb="26" eb="28">
      <t>シュトク</t>
    </rPh>
    <phoneticPr fontId="2"/>
  </si>
  <si>
    <t>RD0701-02</t>
    <phoneticPr fontId="2"/>
  </si>
  <si>
    <t>患者ID紐付け用患者データ取得SQL</t>
    <rPh sb="0" eb="2">
      <t>カンジャ</t>
    </rPh>
    <rPh sb="4" eb="5">
      <t>ヒモ</t>
    </rPh>
    <rPh sb="5" eb="6">
      <t>ヅ</t>
    </rPh>
    <rPh sb="7" eb="8">
      <t>ヨウ</t>
    </rPh>
    <rPh sb="8" eb="10">
      <t>カンジャ</t>
    </rPh>
    <rPh sb="13" eb="15">
      <t>シュトク</t>
    </rPh>
    <phoneticPr fontId="2"/>
  </si>
  <si>
    <t>患者共通テーブルから患者ID紐付け処理で必要となるデータを取得するSQL</t>
    <rPh sb="0" eb="2">
      <t>カンジャ</t>
    </rPh>
    <rPh sb="2" eb="4">
      <t>キョウツウ</t>
    </rPh>
    <rPh sb="10" eb="12">
      <t>カンジャ</t>
    </rPh>
    <rPh sb="14" eb="15">
      <t>ヒモ</t>
    </rPh>
    <rPh sb="15" eb="16">
      <t>ヅ</t>
    </rPh>
    <rPh sb="17" eb="19">
      <t>ショリ</t>
    </rPh>
    <rPh sb="20" eb="22">
      <t>ヒツヨウ</t>
    </rPh>
    <rPh sb="29" eb="31">
      <t>シュトク</t>
    </rPh>
    <phoneticPr fontId="2"/>
  </si>
  <si>
    <t>{"facility_id": "施設ID"}</t>
    <rPh sb="17" eb="19">
      <t>シセツ</t>
    </rPh>
    <phoneticPr fontId="2"/>
  </si>
  <si>
    <t>DD0701-01</t>
    <phoneticPr fontId="2"/>
  </si>
  <si>
    <t>患者ID紐付け集計結果テーブルの当月分データ削除SQL</t>
    <rPh sb="0" eb="2">
      <t>カンジャ</t>
    </rPh>
    <rPh sb="4" eb="5">
      <t>ヒモ</t>
    </rPh>
    <rPh sb="5" eb="6">
      <t>ヅ</t>
    </rPh>
    <rPh sb="7" eb="9">
      <t>シュウケイ</t>
    </rPh>
    <rPh sb="9" eb="11">
      <t>ケッカ</t>
    </rPh>
    <rPh sb="16" eb="19">
      <t>トウゲツブン</t>
    </rPh>
    <rPh sb="22" eb="24">
      <t>サクジョ</t>
    </rPh>
    <phoneticPr fontId="2"/>
  </si>
  <si>
    <t>当月分の再実行を実施する場合に利用する患者ID紐付け集計結果テーブルの当月分データを削除するSQL</t>
    <rPh sb="15" eb="17">
      <t>リヨウ</t>
    </rPh>
    <rPh sb="19" eb="21">
      <t>カンジャ</t>
    </rPh>
    <rPh sb="23" eb="24">
      <t>ヒモ</t>
    </rPh>
    <rPh sb="24" eb="25">
      <t>ヅ</t>
    </rPh>
    <rPh sb="26" eb="28">
      <t>シュウケイ</t>
    </rPh>
    <rPh sb="28" eb="30">
      <t>ケッカ</t>
    </rPh>
    <rPh sb="35" eb="38">
      <t>トウゲツブン</t>
    </rPh>
    <rPh sb="42" eb="44">
      <t>サクジョ</t>
    </rPh>
    <phoneticPr fontId="2"/>
  </si>
  <si>
    <t>メモリ</t>
    <phoneticPr fontId="2"/>
  </si>
  <si>
    <t>施設属性マスタ作成SQL</t>
    <phoneticPr fontId="2"/>
  </si>
  <si>
    <t>医薬品関連マスタ作成SQL</t>
    <phoneticPr fontId="2"/>
  </si>
  <si>
    <t>薬価関連マスタ作成SQL</t>
    <phoneticPr fontId="2"/>
  </si>
  <si>
    <t>特定器材関連マスタ作成SQL</t>
    <phoneticPr fontId="2"/>
  </si>
  <si>
    <t>疾患関連マスタ作成SQL</t>
    <phoneticPr fontId="2"/>
  </si>
  <si>
    <t>ブランド名別患者数作成SQL</t>
    <phoneticPr fontId="2"/>
  </si>
  <si>
    <t>-</t>
    <phoneticPr fontId="2"/>
  </si>
  <si>
    <t>thread</t>
    <phoneticPr fontId="2"/>
  </si>
  <si>
    <t>ID0302-02</t>
    <phoneticPr fontId="2"/>
  </si>
  <si>
    <t>処方データマート作成SQL（入院EFファイル分）</t>
    <rPh sb="0" eb="2">
      <t>ショホウ</t>
    </rPh>
    <rPh sb="8" eb="10">
      <t>サクセイ</t>
    </rPh>
    <rPh sb="14" eb="16">
      <t>ニュウイン</t>
    </rPh>
    <phoneticPr fontId="2"/>
  </si>
  <si>
    <t>処方データマート作成SQL（外来EFファイル分）</t>
    <rPh sb="0" eb="2">
      <t>ショホウ</t>
    </rPh>
    <rPh sb="8" eb="10">
      <t>サクセイ</t>
    </rPh>
    <phoneticPr fontId="2"/>
  </si>
  <si>
    <t>DPC調査データ_処方履歴（入院EFファイル分）を格納するSQL</t>
    <rPh sb="22" eb="23">
      <t>ブン</t>
    </rPh>
    <phoneticPr fontId="2"/>
  </si>
  <si>
    <t>DPC調査データ_処方履歴（外来EFファイル分）を格納するSQL</t>
    <rPh sb="22" eb="23">
      <t>ブン</t>
    </rPh>
    <phoneticPr fontId="2"/>
  </si>
  <si>
    <t>ID0303-02</t>
    <phoneticPr fontId="2"/>
  </si>
  <si>
    <t>診療行為データマート作成SQL（入院EFファイル分）</t>
    <rPh sb="0" eb="2">
      <t>シンリョウ</t>
    </rPh>
    <rPh sb="2" eb="4">
      <t>コウイ</t>
    </rPh>
    <rPh sb="10" eb="12">
      <t>サクセイ</t>
    </rPh>
    <phoneticPr fontId="2"/>
  </si>
  <si>
    <t>DPC調査データ_診療行為履歴（入院EFファイル分）を格納するSQL</t>
    <phoneticPr fontId="2"/>
  </si>
  <si>
    <t>DPC調査データ_診療行為履歴（外来EFファイル分）を格納するSQL</t>
    <rPh sb="16" eb="18">
      <t>ガイライ</t>
    </rPh>
    <phoneticPr fontId="2"/>
  </si>
  <si>
    <t>診療行為データマート作成SQL（外来EFファイル分）</t>
    <rPh sb="0" eb="2">
      <t>シンリョウ</t>
    </rPh>
    <rPh sb="2" eb="4">
      <t>コウイ</t>
    </rPh>
    <rPh sb="10" eb="12">
      <t>サクセイ</t>
    </rPh>
    <rPh sb="16" eb="18">
      <t>ガイライ</t>
    </rPh>
    <phoneticPr fontId="2"/>
  </si>
  <si>
    <t>疾患データマート用シーケンス作成SQL</t>
    <rPh sb="0" eb="2">
      <t>シッカン</t>
    </rPh>
    <rPh sb="8" eb="9">
      <t>ヨウ</t>
    </rPh>
    <rPh sb="14" eb="16">
      <t>サクセイ</t>
    </rPh>
    <phoneticPr fontId="2"/>
  </si>
  <si>
    <t>疾患データマート用シーケンスを初期化するSQL</t>
    <rPh sb="0" eb="2">
      <t>シッカン</t>
    </rPh>
    <rPh sb="8" eb="9">
      <t>ヨウ</t>
    </rPh>
    <rPh sb="15" eb="18">
      <t>ショキカ</t>
    </rPh>
    <phoneticPr fontId="2"/>
  </si>
  <si>
    <t>CD0304-01</t>
    <phoneticPr fontId="2"/>
  </si>
  <si>
    <t>ID0304-02</t>
    <phoneticPr fontId="2"/>
  </si>
  <si>
    <t>ID0304-03</t>
    <phoneticPr fontId="2"/>
  </si>
  <si>
    <t>未コード化傷病名データリスト作成SQL</t>
    <rPh sb="0" eb="1">
      <t>ミ</t>
    </rPh>
    <rPh sb="4" eb="5">
      <t>カ</t>
    </rPh>
    <rPh sb="5" eb="7">
      <t>ショウビョウ</t>
    </rPh>
    <rPh sb="7" eb="8">
      <t>メイ</t>
    </rPh>
    <rPh sb="14" eb="16">
      <t>サクセイ</t>
    </rPh>
    <phoneticPr fontId="2"/>
  </si>
  <si>
    <t>傷病名別未コード化傷病名データリスト作成SQL</t>
    <rPh sb="0" eb="2">
      <t>ショウビョウ</t>
    </rPh>
    <rPh sb="2" eb="3">
      <t>メイ</t>
    </rPh>
    <rPh sb="4" eb="5">
      <t>ミ</t>
    </rPh>
    <rPh sb="8" eb="9">
      <t>カ</t>
    </rPh>
    <rPh sb="9" eb="11">
      <t>ショウビョウ</t>
    </rPh>
    <rPh sb="11" eb="12">
      <t>メイ</t>
    </rPh>
    <rPh sb="18" eb="20">
      <t>サクセイ</t>
    </rPh>
    <phoneticPr fontId="2"/>
  </si>
  <si>
    <t>未コード化傷病名レコード「0000999」の件数を傷病名別、施設/月単位で格納するSQL</t>
    <rPh sb="0" eb="1">
      <t>ミ</t>
    </rPh>
    <rPh sb="4" eb="5">
      <t>カ</t>
    </rPh>
    <rPh sb="5" eb="7">
      <t>ショウビョウ</t>
    </rPh>
    <rPh sb="7" eb="8">
      <t>メイ</t>
    </rPh>
    <rPh sb="22" eb="24">
      <t>ケンスウ</t>
    </rPh>
    <rPh sb="25" eb="27">
      <t>ショウビョウ</t>
    </rPh>
    <rPh sb="27" eb="28">
      <t>メイ</t>
    </rPh>
    <rPh sb="28" eb="29">
      <t>ベツ</t>
    </rPh>
    <rPh sb="30" eb="32">
      <t>シセツ</t>
    </rPh>
    <rPh sb="33" eb="36">
      <t>ツキタンイ</t>
    </rPh>
    <rPh sb="37" eb="39">
      <t>カクノウ</t>
    </rPh>
    <phoneticPr fontId="2"/>
  </si>
  <si>
    <t>XD0407-02</t>
    <phoneticPr fontId="2"/>
  </si>
  <si>
    <t>{"fileKbn": "output", "filePath": "uncoded/codeList.tsv", "fileparams":{"type": "tsv", "encoding": "utf_8"}}</t>
    <phoneticPr fontId="2"/>
  </si>
  <si>
    <t>{"fileKbn": "output", "filePath": "uncoded/codeByNameList.tsv", "fileparams":{"type": "tsv", "encoding": "utf_8"}}</t>
    <phoneticPr fontId="2"/>
  </si>
  <si>
    <t>XD0407-01</t>
    <phoneticPr fontId="2"/>
  </si>
  <si>
    <t>年度マスタ、二次利用DB登録管理テーブルのデータより施設別登録データリストの集計結果を出力するSQL</t>
    <rPh sb="0" eb="2">
      <t>ネンド</t>
    </rPh>
    <rPh sb="6" eb="8">
      <t>ニジ</t>
    </rPh>
    <rPh sb="8" eb="10">
      <t>リヨウ</t>
    </rPh>
    <rPh sb="12" eb="14">
      <t>トウロク</t>
    </rPh>
    <rPh sb="14" eb="16">
      <t>カンリ</t>
    </rPh>
    <rPh sb="26" eb="28">
      <t>シセツ</t>
    </rPh>
    <rPh sb="28" eb="29">
      <t>ベツ</t>
    </rPh>
    <rPh sb="29" eb="31">
      <t>トウロク</t>
    </rPh>
    <rPh sb="43" eb="45">
      <t>シュツリョク</t>
    </rPh>
    <phoneticPr fontId="2"/>
  </si>
  <si>
    <t>未コード化傷病名レコード「0000999」の件数を施設/月単位で出力するSQL</t>
    <rPh sb="0" eb="1">
      <t>ミ</t>
    </rPh>
    <rPh sb="4" eb="5">
      <t>カ</t>
    </rPh>
    <rPh sb="5" eb="7">
      <t>ショウビョウ</t>
    </rPh>
    <rPh sb="7" eb="8">
      <t>メイ</t>
    </rPh>
    <rPh sb="22" eb="24">
      <t>ケンスウ</t>
    </rPh>
    <rPh sb="25" eb="27">
      <t>シセツ</t>
    </rPh>
    <rPh sb="28" eb="31">
      <t>ツキタンイ</t>
    </rPh>
    <rPh sb="32" eb="34">
      <t>シュツリョク</t>
    </rPh>
    <phoneticPr fontId="2"/>
  </si>
  <si>
    <t>ID0306-01</t>
    <phoneticPr fontId="2"/>
  </si>
  <si>
    <t>二次利用DB登録患者データ作成SQL(DPC調査データ分)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2" eb="24">
      <t>チョウサ</t>
    </rPh>
    <rPh sb="27" eb="28">
      <t>ブン</t>
    </rPh>
    <phoneticPr fontId="2"/>
  </si>
  <si>
    <t>DPC調査データ様式1テーブルより施設別でデータ識別番号の集約結果を格納するSQL</t>
    <phoneticPr fontId="2"/>
  </si>
  <si>
    <t>ID0306-02</t>
    <phoneticPr fontId="2"/>
  </si>
  <si>
    <t>二次利用DB登録患者データ作成SQL(レセプト分)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3" eb="24">
      <t>ブン</t>
    </rPh>
    <phoneticPr fontId="2"/>
  </si>
  <si>
    <t>レセプト共通テーブル(医科)、レセプト共通テーブル(DPC)より施設別でカルテ番号等の集約結果を格納するSQL</t>
    <phoneticPr fontId="2"/>
  </si>
  <si>
    <t>二次利用DB登録患者データ作成SQL(MML分)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2" eb="23">
      <t>ブン</t>
    </rPh>
    <phoneticPr fontId="2"/>
  </si>
  <si>
    <t>患者情報テーブルより施設別で患者IDの集約結果を格納するSQL</t>
    <phoneticPr fontId="2"/>
  </si>
  <si>
    <t>RD0500-01</t>
    <phoneticPr fontId="2"/>
  </si>
  <si>
    <t>二次利用DB登録患者データ取得SQL</t>
    <rPh sb="13" eb="15">
      <t>シュトク</t>
    </rPh>
    <phoneticPr fontId="2"/>
  </si>
  <si>
    <t>二次利用DB登録患者データマートからデータ種別を指定してデータを取得するSQL</t>
    <rPh sb="0" eb="2">
      <t>ニジ</t>
    </rPh>
    <rPh sb="2" eb="4">
      <t>リヨウ</t>
    </rPh>
    <rPh sb="6" eb="8">
      <t>トウロク</t>
    </rPh>
    <rPh sb="8" eb="10">
      <t>カンジャ</t>
    </rPh>
    <rPh sb="21" eb="23">
      <t>シュベツ</t>
    </rPh>
    <rPh sb="24" eb="26">
      <t>シテイ</t>
    </rPh>
    <rPh sb="32" eb="34">
      <t>シュトク</t>
    </rPh>
    <phoneticPr fontId="2"/>
  </si>
  <si>
    <t>ID0531-01</t>
    <phoneticPr fontId="2"/>
  </si>
  <si>
    <t>バリデーション結果_未存在レコード作成SQL（MML分）</t>
    <rPh sb="26" eb="27">
      <t>ブン</t>
    </rPh>
    <phoneticPr fontId="2"/>
  </si>
  <si>
    <t>ID0531-02</t>
    <phoneticPr fontId="2"/>
  </si>
  <si>
    <t>ID0531-03</t>
  </si>
  <si>
    <t>ID0531-04</t>
  </si>
  <si>
    <t>バリデーション結果_未存在レコード作成SQL（DPC調査データ分）</t>
    <rPh sb="31" eb="32">
      <t>ブン</t>
    </rPh>
    <phoneticPr fontId="2"/>
  </si>
  <si>
    <t>バリデーション結果_未存在レコード作成SQL（医科レセプト分）</t>
    <rPh sb="29" eb="30">
      <t>ブン</t>
    </rPh>
    <phoneticPr fontId="2"/>
  </si>
  <si>
    <t>バリデーション結果_未存在レコード作成SQL（DPCレセプト分）</t>
    <rPh sb="30" eb="31">
      <t>ブン</t>
    </rPh>
    <phoneticPr fontId="2"/>
  </si>
  <si>
    <t>ID0531-05</t>
  </si>
  <si>
    <t>ID0531-06</t>
  </si>
  <si>
    <t>ID0531-07</t>
  </si>
  <si>
    <t>ID0531-08</t>
  </si>
  <si>
    <t>バリデーション結果_件数不一致レコード作成SQL（MML分）</t>
    <rPh sb="28" eb="29">
      <t>ブン</t>
    </rPh>
    <phoneticPr fontId="2"/>
  </si>
  <si>
    <t>バリデーション結果_件数不一致レコード作成SQL（DPC調査データ分）</t>
    <rPh sb="33" eb="34">
      <t>ブン</t>
    </rPh>
    <phoneticPr fontId="2"/>
  </si>
  <si>
    <t>バリデーション結果_件数不一致レコード作成SQL（医科レセプト分）</t>
    <rPh sb="31" eb="32">
      <t>ブン</t>
    </rPh>
    <phoneticPr fontId="2"/>
  </si>
  <si>
    <t>バリデーション結果_件数不一致レコード作成SQL（DPCレセプト分）</t>
    <rPh sb="32" eb="33">
      <t>ブン</t>
    </rPh>
    <phoneticPr fontId="2"/>
  </si>
  <si>
    <t>MMLデータDB読込結果作成SQL（MML_検歴情報モジュール_検歴情報分）</t>
    <phoneticPr fontId="2"/>
  </si>
  <si>
    <t>SQL一覧
 (バリデーション分)</t>
    <rPh sb="3" eb="5">
      <t>イチラン</t>
    </rPh>
    <phoneticPr fontId="2"/>
  </si>
  <si>
    <t>MMLデータDB読込結果作成SQL（MML_検歴情報モジュール_検歴検体材料分）</t>
    <phoneticPr fontId="2"/>
  </si>
  <si>
    <t>MMLデータDB読込結果作成SQL（MML_検歴情報モジュール_検歴項目情報分）</t>
    <phoneticPr fontId="2"/>
  </si>
  <si>
    <t>MMLデータDB読込結果作成SQL（MML_バイタルサインモジュール_バイタルサイン分）</t>
    <phoneticPr fontId="2"/>
  </si>
  <si>
    <t>MMLデータDB読込結果作成SQL（MML_バイタルサインモジュール_記録項目分）</t>
    <phoneticPr fontId="2"/>
  </si>
  <si>
    <t>MMLデータDB読込結果作成SQL（MML_体温表モジュール_バイタルサイン分）</t>
    <phoneticPr fontId="2"/>
  </si>
  <si>
    <t>MMLデータDB読込結果作成SQL（MML_体温表モジュール_記録項目分）</t>
    <phoneticPr fontId="2"/>
  </si>
  <si>
    <t>MMLデータDB読込結果作成SQL（MML_患者情報モジュール_患者情報分）</t>
    <phoneticPr fontId="2"/>
  </si>
  <si>
    <t>MMLデータDB読込結果作成SQL（MML_患者情報モジュール_その他ID分）</t>
    <phoneticPr fontId="2"/>
  </si>
  <si>
    <t>ID0522-01</t>
    <phoneticPr fontId="2"/>
  </si>
  <si>
    <t>ID0522-03</t>
  </si>
  <si>
    <t>ID0522-04</t>
  </si>
  <si>
    <t>ID0522-05</t>
  </si>
  <si>
    <t>ID0522-06</t>
  </si>
  <si>
    <t>ID0522-07</t>
  </si>
  <si>
    <t>ID0522-08</t>
  </si>
  <si>
    <t>ID0522-09</t>
  </si>
  <si>
    <t>ID0524-01</t>
    <phoneticPr fontId="2"/>
  </si>
  <si>
    <t>ID0524-02</t>
    <phoneticPr fontId="2"/>
  </si>
  <si>
    <t>ID0524-03</t>
  </si>
  <si>
    <t>ID0524-04</t>
  </si>
  <si>
    <t>ID0524-05</t>
  </si>
  <si>
    <t>ID0524-06</t>
  </si>
  <si>
    <t>ID0524-07</t>
  </si>
  <si>
    <t>ID0524-08</t>
  </si>
  <si>
    <t>ID0524-09</t>
  </si>
  <si>
    <t>ID0524-10</t>
  </si>
  <si>
    <t>ID0524-11</t>
  </si>
  <si>
    <t>ID0524-12</t>
  </si>
  <si>
    <t>ID0524-13</t>
  </si>
  <si>
    <t>ID0524-14</t>
  </si>
  <si>
    <t>ID0524-15</t>
  </si>
  <si>
    <t>ID0524-16</t>
  </si>
  <si>
    <t>ID0524-17</t>
  </si>
  <si>
    <t>ID0524-18</t>
  </si>
  <si>
    <t>ID0523-01</t>
    <phoneticPr fontId="2"/>
  </si>
  <si>
    <t>ID0523-02</t>
    <phoneticPr fontId="2"/>
  </si>
  <si>
    <t>ID0523-03</t>
  </si>
  <si>
    <t>ID0523-04</t>
  </si>
  <si>
    <t>ID0523-05</t>
  </si>
  <si>
    <t>ID0523-06</t>
  </si>
  <si>
    <t>ID0523-07</t>
  </si>
  <si>
    <t>ID0523-08</t>
  </si>
  <si>
    <t>ID0523-09</t>
  </si>
  <si>
    <t>ID0523-10</t>
  </si>
  <si>
    <t>ID0523-11</t>
  </si>
  <si>
    <t>ID0523-12</t>
  </si>
  <si>
    <t>ID0523-13</t>
  </si>
  <si>
    <t>ID0523-14</t>
  </si>
  <si>
    <t>ID0522-02</t>
    <phoneticPr fontId="2"/>
  </si>
  <si>
    <t>DPC調査データDB読込結果作成SQL（DPC調査データ_Dファイル分）</t>
    <phoneticPr fontId="2"/>
  </si>
  <si>
    <t>DPC調査データDB読込結果作成SQL（DPC調査データ_入院EF統合ファイル分）</t>
    <phoneticPr fontId="2"/>
  </si>
  <si>
    <t>DPC調査データDB読込結果作成SQL（DPC調査データ_外来EF統合ファイル分）</t>
    <phoneticPr fontId="2"/>
  </si>
  <si>
    <t>DPC調査データDB読込結果作成SQL（DPC調査データ_Hファイル分）</t>
    <phoneticPr fontId="2"/>
  </si>
  <si>
    <t>DPC調査データDB読込結果作成SQL（DPC調査データ_様式1分）</t>
    <phoneticPr fontId="2"/>
  </si>
  <si>
    <t>DPC調査データDB読込結果作成SQL（DPC調査データ_様式1_患者プロファイル/褥瘡分）</t>
    <phoneticPr fontId="2"/>
  </si>
  <si>
    <t>DPC調査データDB読込結果作成SQL（DPC調査データ_様式1_診断情報/併存症分）</t>
    <phoneticPr fontId="2"/>
  </si>
  <si>
    <t>DPC調査データDB読込結果作成SQL（DPC調査データ_様式1_診断情報/続発症分）</t>
    <phoneticPr fontId="2"/>
  </si>
  <si>
    <t>DPC調査データDB読込結果作成SQL（DPC調査データ_様式1_手術情報分）</t>
    <phoneticPr fontId="2"/>
  </si>
  <si>
    <t>DPC調査データDB読込結果作成SQL（DPC調査データ_様式1_FIM分）</t>
    <phoneticPr fontId="2"/>
  </si>
  <si>
    <t>DPC調査データDB読込結果作成SQL（DPC調査データ_様式1_SOFAスコア/特定集中治療室分）</t>
    <phoneticPr fontId="2"/>
  </si>
  <si>
    <t>DPC調査データDB読込結果作成SQL（DPC調査データ_様式1_SOFAスコア/敗血症分）</t>
    <phoneticPr fontId="2"/>
  </si>
  <si>
    <t>DPC調査データDB読込結果作成SQL（DPC調査データ_様式1_pSOFAスコア/特定集中治療室分）</t>
    <phoneticPr fontId="2"/>
  </si>
  <si>
    <t>DPC調査データDB読込結果作成SQL（DPC調査データ_様式1_pSOFAスコア/敗血症分）</t>
    <phoneticPr fontId="2"/>
  </si>
  <si>
    <t>医科レセプトデータDB読込結果作成SQL（医科レセプト_レセプト共通レコード分）</t>
    <phoneticPr fontId="2"/>
  </si>
  <si>
    <t>医科レセプトデータDB読込結果作成SQL（医科レセプト_保険者レコード分）</t>
    <phoneticPr fontId="2"/>
  </si>
  <si>
    <t>医科レセプトデータDB読込結果作成SQL（医科レセプト_公費レコード分）</t>
    <phoneticPr fontId="2"/>
  </si>
  <si>
    <t>医科レセプトデータDB読込結果作成SQL（医科レセプト_包括評価対象外理由レコード分）</t>
    <phoneticPr fontId="2"/>
  </si>
  <si>
    <t>医科レセプトデータDB読込結果作成SQL（医科レセプト_傷病名レコード分）</t>
    <phoneticPr fontId="2"/>
  </si>
  <si>
    <t>医科レセプトデータDB読込結果作成SQL（医科レセプト_診療行為レコード分）</t>
    <phoneticPr fontId="2"/>
  </si>
  <si>
    <t>医科レセプトデータDB読込結果作成SQL（医科レセプト_診療行為レコード_算定日情報分）</t>
    <phoneticPr fontId="2"/>
  </si>
  <si>
    <t>医科レセプトデータDB読込結果作成SQL（医科レセプト_医薬品レコード分）</t>
    <phoneticPr fontId="2"/>
  </si>
  <si>
    <t>医科レセプトデータDB読込結果作成SQL（医科レセプト_医薬品レコード_算定日情報分）</t>
    <phoneticPr fontId="2"/>
  </si>
  <si>
    <t>医科レセプトデータDB読込結果作成SQL（医科レセプト_特定器材レコード分）</t>
    <phoneticPr fontId="2"/>
  </si>
  <si>
    <t>医科レセプトデータDB読込結果作成SQL（医科レセプト_特定器材レコード_算定日情報分）</t>
    <phoneticPr fontId="2"/>
  </si>
  <si>
    <t>医科レセプトデータDB読込結果作成SQL（医科レセプト_コメントレコード分）</t>
    <phoneticPr fontId="2"/>
  </si>
  <si>
    <t>医科レセプトデータDB読込結果作成SQL（医科レセプト_症状詳記レコード分）</t>
    <phoneticPr fontId="2"/>
  </si>
  <si>
    <t>医科レセプトデータDB読込結果作成SQL（医科レセプト_臓器提供医療機関情報レコード分）</t>
    <phoneticPr fontId="2"/>
  </si>
  <si>
    <t>医科レセプトデータDB読込結果作成SQL（医科レセプト_臓器提供者レセプト情報レコード分）</t>
    <phoneticPr fontId="2"/>
  </si>
  <si>
    <t>医科レセプトデータDB読込結果作成SQL（医科レセプト_臓器提供者請求情報レコード分）</t>
    <phoneticPr fontId="2"/>
  </si>
  <si>
    <t>医科レセプトデータDB読込結果作成SQL（医科レセプト_診療報酬請求書レコード分）</t>
    <phoneticPr fontId="2"/>
  </si>
  <si>
    <t>医科レセプトデータDB読込結果作成SQL（医科レセプト_医療機関情報レコード分）</t>
    <phoneticPr fontId="2"/>
  </si>
  <si>
    <t>ID0524-51</t>
    <phoneticPr fontId="2"/>
  </si>
  <si>
    <t>ID0524-52</t>
  </si>
  <si>
    <t>ID0524-53</t>
  </si>
  <si>
    <t>ID0524-54</t>
  </si>
  <si>
    <t>ID0524-55</t>
  </si>
  <si>
    <t>ID0524-56</t>
  </si>
  <si>
    <t>ID0524-57</t>
  </si>
  <si>
    <t>ID0524-58</t>
  </si>
  <si>
    <t>ID0524-59</t>
  </si>
  <si>
    <t>ID0524-60</t>
  </si>
  <si>
    <t>ID0524-61</t>
  </si>
  <si>
    <t>ID0524-62</t>
  </si>
  <si>
    <t>ID0524-63</t>
  </si>
  <si>
    <t>ID0524-64</t>
  </si>
  <si>
    <t>ID0524-65</t>
  </si>
  <si>
    <t>ID0524-66</t>
  </si>
  <si>
    <t>ID0524-67</t>
  </si>
  <si>
    <t>ID0524-68</t>
  </si>
  <si>
    <t>ID0524-69</t>
  </si>
  <si>
    <t>ID0524-70</t>
  </si>
  <si>
    <t>ID0524-71</t>
  </si>
  <si>
    <t>ID0524-72</t>
  </si>
  <si>
    <t>ID0524-73</t>
  </si>
  <si>
    <t>ID0524-74</t>
  </si>
  <si>
    <t>ID0524-75</t>
  </si>
  <si>
    <t>ID0524-76</t>
  </si>
  <si>
    <t>DPCレセプトデータDB読込結果作成SQL（DPCレセプト_医療機関情報レコード分）</t>
    <phoneticPr fontId="2"/>
  </si>
  <si>
    <t>DPCレセプトデータDB読込結果作成SQL（DPCレセプト_レセプト共通レコード分）</t>
    <phoneticPr fontId="2"/>
  </si>
  <si>
    <t>DPCレセプトデータDB読込結果作成SQL（DPCレセプト_保険者レコード分）</t>
    <phoneticPr fontId="2"/>
  </si>
  <si>
    <t>DPCレセプトデータDB読込結果作成SQL（DPCレセプト_公費レコード分）</t>
    <phoneticPr fontId="2"/>
  </si>
  <si>
    <t>DPCレセプトデータDB読込結果作成SQL（DPCレセプト_包括評価対象外理由レコード分）</t>
    <phoneticPr fontId="2"/>
  </si>
  <si>
    <t>DPCレセプトデータDB読込結果作成SQL（DPCレセプト_コメントレコード分）</t>
    <phoneticPr fontId="2"/>
  </si>
  <si>
    <t>DPCレセプトデータDB読込結果作成SQL（DPCレセプト_症状詳記レコード分）</t>
    <phoneticPr fontId="2"/>
  </si>
  <si>
    <t>DPCレセプトデータDB読込結果作成SQL（DPCレセプト_診断群分類レコード分）</t>
    <phoneticPr fontId="2"/>
  </si>
  <si>
    <t>DPCレセプトデータDB読込結果作成SQL（DPCレセプト_傷病レコード分）</t>
    <phoneticPr fontId="2"/>
  </si>
  <si>
    <t>DPCレセプトデータDB読込結果作成SQL（DPCレセプト_傷病名レコード分）</t>
    <phoneticPr fontId="2"/>
  </si>
  <si>
    <t>DPCレセプトデータDB読込結果作成SQL（DPCレセプト_患者基礎レコード分）</t>
    <phoneticPr fontId="2"/>
  </si>
  <si>
    <t>DPCレセプトデータDB読込結果作成SQL（DPCレセプト_診療関連レコード分）</t>
    <phoneticPr fontId="2"/>
  </si>
  <si>
    <t>DPCレセプトデータDB読込結果作成SQL（DPCレセプト_外泊レコード分）</t>
    <phoneticPr fontId="2"/>
  </si>
  <si>
    <t>DPCレセプトデータDB読込結果作成SQL（DPCレセプト_包括評価レコード分）</t>
    <phoneticPr fontId="2"/>
  </si>
  <si>
    <t>DPCレセプトデータDB読込結果作成SQL（DPCレセプト_合計調整レコード分）</t>
    <phoneticPr fontId="2"/>
  </si>
  <si>
    <t>DPCレセプトデータDB読込結果作成SQL（DPCレセプト_診療行為レコード分）</t>
    <phoneticPr fontId="2"/>
  </si>
  <si>
    <t>DPCレセプトデータDB読込結果作成SQL（DPCレセプト_診療行為レコード_算定日情報分）</t>
    <phoneticPr fontId="2"/>
  </si>
  <si>
    <t>DPCレセプトデータDB読込結果作成SQL（DPCレセプト_医薬品レコード分）</t>
    <phoneticPr fontId="2"/>
  </si>
  <si>
    <t>DPCレセプトデータDB読込結果作成SQL（DPCレセプト_医薬品レコード_算定日情報分）</t>
    <phoneticPr fontId="2"/>
  </si>
  <si>
    <t>DPCレセプトデータDB読込結果作成SQL（DPCレセプト_特定器材レコード分）</t>
    <phoneticPr fontId="2"/>
  </si>
  <si>
    <t>DPCレセプトデータDB読込結果作成SQL（DPCレセプト_特定器材レコード_算定日情報分）</t>
    <phoneticPr fontId="2"/>
  </si>
  <si>
    <t>DPCレセプトデータDB読込結果作成SQL（DPCレセプト_コーディングデータレコード分）</t>
    <phoneticPr fontId="2"/>
  </si>
  <si>
    <t>DPCレセプトデータDB読込結果作成SQL（DPCレセプト_臓器提供医療機関情報レコード分）</t>
    <phoneticPr fontId="2"/>
  </si>
  <si>
    <t>DPCレセプトデータDB読込結果作成SQL（DPCレセプト_臓器提供者レセプト情報レコード分）</t>
    <phoneticPr fontId="2"/>
  </si>
  <si>
    <t>DPCレセプトデータDB読込結果作成SQL（DPCレセプト_臓器提供者請求情報レコード分）</t>
    <phoneticPr fontId="2"/>
  </si>
  <si>
    <t>DPCレセプトデータDB読込結果作成SQL（DPCレセプト_診療報酬請求書レコード分）</t>
    <phoneticPr fontId="2"/>
  </si>
  <si>
    <t>{"output_ym": "出力年月", "data_type": "データ種別"}</t>
    <phoneticPr fontId="2"/>
  </si>
  <si>
    <t>XD0600-01</t>
    <phoneticPr fontId="2"/>
  </si>
  <si>
    <t>なし</t>
    <phoneticPr fontId="2"/>
  </si>
  <si>
    <t>-</t>
    <phoneticPr fontId="2"/>
  </si>
  <si>
    <t>RD0600-01</t>
    <phoneticPr fontId="2"/>
  </si>
  <si>
    <t>最新患者情報（MML）取得SQL</t>
    <rPh sb="0" eb="2">
      <t>サイシン</t>
    </rPh>
    <rPh sb="2" eb="4">
      <t>カンジャ</t>
    </rPh>
    <rPh sb="4" eb="6">
      <t>ジョウホウ</t>
    </rPh>
    <rPh sb="11" eb="13">
      <t>シュトク</t>
    </rPh>
    <phoneticPr fontId="2"/>
  </si>
  <si>
    <t>最新患者情報（MML）を取得するSQL</t>
    <rPh sb="0" eb="2">
      <t>サイシン</t>
    </rPh>
    <rPh sb="2" eb="4">
      <t>カンジャ</t>
    </rPh>
    <rPh sb="4" eb="6">
      <t>ジョウホウ</t>
    </rPh>
    <rPh sb="12" eb="14">
      <t>シュトク</t>
    </rPh>
    <phoneticPr fontId="2"/>
  </si>
  <si>
    <t>なし</t>
  </si>
  <si>
    <t>Zipファイル一覧取得SQL</t>
    <rPh sb="7" eb="9">
      <t>イチラン</t>
    </rPh>
    <rPh sb="9" eb="11">
      <t>シュトク</t>
    </rPh>
    <phoneticPr fontId="2"/>
  </si>
  <si>
    <t>未処理Zipファイル一覧取得SQL</t>
    <rPh sb="0" eb="3">
      <t>ミショリ</t>
    </rPh>
    <rPh sb="10" eb="12">
      <t>イチラン</t>
    </rPh>
    <rPh sb="12" eb="14">
      <t>シュトク</t>
    </rPh>
    <phoneticPr fontId="2"/>
  </si>
  <si>
    <t>Zipファイル一覧処理済み更新SQL</t>
    <rPh sb="7" eb="9">
      <t>イチラン</t>
    </rPh>
    <rPh sb="11" eb="12">
      <t>ズ</t>
    </rPh>
    <rPh sb="13" eb="15">
      <t>コウシン</t>
    </rPh>
    <phoneticPr fontId="2"/>
  </si>
  <si>
    <t>UD0613-01</t>
    <phoneticPr fontId="2"/>
  </si>
  <si>
    <t>MML_UID重複論理削除更新SQL</t>
    <rPh sb="7" eb="9">
      <t>チョウフク</t>
    </rPh>
    <rPh sb="9" eb="11">
      <t>ロンリ</t>
    </rPh>
    <rPh sb="11" eb="13">
      <t>サクジョ</t>
    </rPh>
    <rPh sb="13" eb="15">
      <t>コウシン</t>
    </rPh>
    <phoneticPr fontId="2"/>
  </si>
  <si>
    <t>MML_UID重複論理削除事前更新SQL</t>
    <rPh sb="7" eb="9">
      <t>チョウフク</t>
    </rPh>
    <rPh sb="9" eb="11">
      <t>ロンリ</t>
    </rPh>
    <rPh sb="11" eb="13">
      <t>サクジョ</t>
    </rPh>
    <rPh sb="13" eb="15">
      <t>ジゼン</t>
    </rPh>
    <rPh sb="15" eb="17">
      <t>コウシン</t>
    </rPh>
    <phoneticPr fontId="2"/>
  </si>
  <si>
    <t>MML_UID重複論理削除するために事前に全て最新フラグをFalseに更新するSQL</t>
    <rPh sb="21" eb="22">
      <t>スベ</t>
    </rPh>
    <rPh sb="23" eb="25">
      <t>サイシン</t>
    </rPh>
    <phoneticPr fontId="2"/>
  </si>
  <si>
    <t>なし</t>
    <phoneticPr fontId="2"/>
  </si>
  <si>
    <t>-</t>
    <phoneticPr fontId="2"/>
  </si>
  <si>
    <t>-</t>
    <phoneticPr fontId="2"/>
  </si>
  <si>
    <t>UD0613-02</t>
    <phoneticPr fontId="2"/>
  </si>
  <si>
    <t>MML_UID重複を論理削除するSQL</t>
    <phoneticPr fontId="2"/>
  </si>
  <si>
    <t>RD0603-01</t>
    <phoneticPr fontId="2"/>
  </si>
  <si>
    <t>なし</t>
    <phoneticPr fontId="2"/>
  </si>
  <si>
    <t>-</t>
    <phoneticPr fontId="2"/>
  </si>
  <si>
    <t>RD0603-02</t>
    <phoneticPr fontId="2"/>
  </si>
  <si>
    <t>新規Zipファイル一覧取得SQL</t>
    <rPh sb="0" eb="2">
      <t>シンキ</t>
    </rPh>
    <rPh sb="9" eb="11">
      <t>イチラン</t>
    </rPh>
    <rPh sb="11" eb="13">
      <t>シュトク</t>
    </rPh>
    <phoneticPr fontId="2"/>
  </si>
  <si>
    <t>重複Zipファイル一覧取得SQL</t>
    <rPh sb="0" eb="2">
      <t>チョウフク</t>
    </rPh>
    <rPh sb="9" eb="11">
      <t>イチラン</t>
    </rPh>
    <rPh sb="11" eb="13">
      <t>シュトク</t>
    </rPh>
    <phoneticPr fontId="2"/>
  </si>
  <si>
    <t>Zipファイル一時管理_MMLに格納されたレコードのうち、Zipファイル管理_MMLに登録されていないファイル一覧を取得するSQL</t>
    <rPh sb="16" eb="18">
      <t>カクノウ</t>
    </rPh>
    <rPh sb="43" eb="45">
      <t>トウロク</t>
    </rPh>
    <rPh sb="55" eb="57">
      <t>イチラン</t>
    </rPh>
    <rPh sb="58" eb="60">
      <t>シュトク</t>
    </rPh>
    <phoneticPr fontId="2"/>
  </si>
  <si>
    <t>Zipファイル一時管理_MMLに格納されたレコードのうち、Zipファイル管理_MMLに登録されているファイル一覧を取得するSQL</t>
    <rPh sb="16" eb="18">
      <t>カクノウ</t>
    </rPh>
    <rPh sb="43" eb="45">
      <t>トウロク</t>
    </rPh>
    <rPh sb="54" eb="56">
      <t>イチラン</t>
    </rPh>
    <rPh sb="57" eb="59">
      <t>シュトク</t>
    </rPh>
    <phoneticPr fontId="2"/>
  </si>
  <si>
    <t>RD0603-03</t>
    <phoneticPr fontId="2"/>
  </si>
  <si>
    <t>○ZipファイルNo削除（zip_del）</t>
    <rPh sb="10" eb="12">
      <t>サクジョ</t>
    </rPh>
    <phoneticPr fontId="2"/>
  </si>
  <si>
    <t>DD0603-01</t>
    <phoneticPr fontId="2"/>
  </si>
  <si>
    <t>DD0603-02</t>
    <phoneticPr fontId="2"/>
  </si>
  <si>
    <t>DD0603-03</t>
  </si>
  <si>
    <t>DD0603-04</t>
  </si>
  <si>
    <t>DD0603-05</t>
  </si>
  <si>
    <t>DD0603-06</t>
  </si>
  <si>
    <t>DD0603-07</t>
  </si>
  <si>
    <t>DD0603-08</t>
  </si>
  <si>
    <t>DD0603-09</t>
  </si>
  <si>
    <t>DD0603-10</t>
  </si>
  <si>
    <t>DD0603-11</t>
  </si>
  <si>
    <t>DD0603-12</t>
  </si>
  <si>
    <t>DD0603-13</t>
  </si>
  <si>
    <t>DD0603-14</t>
  </si>
  <si>
    <t>DD0603-15</t>
  </si>
  <si>
    <t>DD0603-16</t>
  </si>
  <si>
    <t>DD0603-17</t>
  </si>
  <si>
    <t>DD0603-18</t>
  </si>
  <si>
    <t>DD0603-19</t>
  </si>
  <si>
    <t>DD0603-20</t>
  </si>
  <si>
    <t>DD0603-21</t>
  </si>
  <si>
    <t>DD0603-22</t>
  </si>
  <si>
    <t>DD0603-23</t>
  </si>
  <si>
    <t>DD0603-24</t>
  </si>
  <si>
    <t>DD0603-25</t>
  </si>
  <si>
    <t>DD0603-26</t>
  </si>
  <si>
    <t>DD0603-27</t>
  </si>
  <si>
    <t>DD0603-28</t>
  </si>
  <si>
    <t>DD0603-29</t>
  </si>
  <si>
    <t>DD0603-30</t>
  </si>
  <si>
    <t>DD0603-31</t>
  </si>
  <si>
    <t>DD0603-32</t>
  </si>
  <si>
    <t>DD0603-33</t>
  </si>
  <si>
    <t>DD0603-34</t>
  </si>
  <si>
    <t>DD0603-35</t>
  </si>
  <si>
    <t>DD0603-36</t>
  </si>
  <si>
    <t>DD0603-37</t>
  </si>
  <si>
    <t>DD0603-38</t>
  </si>
  <si>
    <t>DD0603-39</t>
  </si>
  <si>
    <t>DD0603-40</t>
  </si>
  <si>
    <t>DD0603-41</t>
  </si>
  <si>
    <t>DD0603-42</t>
  </si>
  <si>
    <t>ZipファイルNo削除SQL（MMLファイル管理）</t>
  </si>
  <si>
    <t>ZipファイルNo削除SQL（MML共通）</t>
  </si>
  <si>
    <t>ZipファイルNo削除SQL（MML_診断履歴情報モジュール_本文）</t>
  </si>
  <si>
    <t>ZipファイルNo削除SQL（MML_診断履歴情報モジュール_病名）</t>
  </si>
  <si>
    <t>ZipファイルNo削除SQL（MML_診断履歴情報モジュール_カテゴリ名）</t>
  </si>
  <si>
    <t>ZipファイルNo削除SQL（MML_臨床サマリー情報モジュール_本文）</t>
  </si>
  <si>
    <t>ZipファイルNo削除SQL（MML_臨床サマリー情報モジュール_外来）</t>
  </si>
  <si>
    <t>ZipファイルNo削除SQL（MML_臨床サマリー情報モジュール_入退院）</t>
  </si>
  <si>
    <t>ZipファイルNo削除SQL（MML_臨床サマリー情報モジュール_経過記録）</t>
  </si>
  <si>
    <t>ZipファイルNo削除SQL（MML_臨床サマリー情報モジュール_検査結果）</t>
  </si>
  <si>
    <t>ZipファイルNo削除SQL（MML_経過記録情報モジュール_本文）</t>
  </si>
  <si>
    <t>ZipファイルNo削除SQL（MML_経過記録情報モジュール_プロブレム項目）</t>
  </si>
  <si>
    <t>ZipファイルNo削除SQL（MML_経過記録情報モジュール_時間表現）</t>
  </si>
  <si>
    <t>ZipファイルNo削除SQL（MML_経過記録情報モジュール_イベント表現）</t>
  </si>
  <si>
    <t>ZipファイルNo削除SQL（MML_経過記録情報モジュール_身体所見）</t>
  </si>
  <si>
    <t>ZipファイルNo削除SQL（MML_経過記録情報モジュール_アセスメント）</t>
  </si>
  <si>
    <t>ZipファイルNo削除SQL（MML_経過記録情報モジュール_外部参照）</t>
  </si>
  <si>
    <t>ZipファイルNo削除SQL（MML_検歴情報モジュール_本文）</t>
  </si>
  <si>
    <t>ZipファイルNo削除SQL（MML_検歴情報モジュール_メモ）</t>
  </si>
  <si>
    <t>ZipファイルNo削除SQL（MML_検歴情報モジュール_検体検査結果情報）</t>
  </si>
  <si>
    <t>ZipファイルNo削除SQL（MML_検歴情報モジュール_検体コメント）</t>
  </si>
  <si>
    <t>ZipファイルNo削除SQL（MML_検歴情報モジュール_項目）</t>
  </si>
  <si>
    <t>ZipファイルNo削除SQL（MML_検歴情報モジュール_項目コメント）</t>
  </si>
  <si>
    <t>ZipファイルNo削除SQL（MML_処方箋モジュール_本文）</t>
  </si>
  <si>
    <t>ZipファイルNo削除SQL（MML_処方箋モジュール_投薬）</t>
  </si>
  <si>
    <t>ZipファイルNo削除SQL（MML_処方箋モジュール_薬剤）</t>
  </si>
  <si>
    <t>ZipファイルNo削除SQL（MML_注射記録モジュール_本文）</t>
  </si>
  <si>
    <t>ZipファイルNo削除SQL（MML_注射記録モジュール_投薬）</t>
  </si>
  <si>
    <t>ZipファイルNo削除SQL（MML_注射記録モジュール_薬剤）</t>
  </si>
  <si>
    <t>ZipファイルNo削除SQL（MML_患者情報モジュール_本文）</t>
  </si>
  <si>
    <t>ZipファイルNo削除SQL（MML_患者情報モジュール_住所）</t>
  </si>
  <si>
    <t>ZipファイルNo削除SQL（MML_バイタルサインモジュール_本文）</t>
  </si>
  <si>
    <t>ZipファイルNo削除SQL（MML_バイタルサインモジュール_項目）</t>
  </si>
  <si>
    <t>ZipファイルNo削除SQL（MML_バイタルサインモジュール_項目メモ）</t>
  </si>
  <si>
    <t>ZipファイルNo削除SQL（MML_体温表モジュール_本文）</t>
  </si>
  <si>
    <t>ZipファイルNo削除SQL（MML_体温表モジュール_バイタルサイン）</t>
  </si>
  <si>
    <t>ZipファイルNo削除SQL（MML_体温表モジュール_バイタルサイン項目）</t>
  </si>
  <si>
    <t>ZipファイルNo削除SQL（MML_体温表モジュール_バイタルサイン項目メモ）</t>
  </si>
  <si>
    <t>ZipファイルNo削除SQL（MML_体温表モジュール_摂取）</t>
  </si>
  <si>
    <t>ZipファイルNo削除SQL（MML_体温表モジュール_排泄）</t>
  </si>
  <si>
    <t>ZipファイルNo削除SQL（MML_体温表モジュール_排泄頻度）</t>
  </si>
  <si>
    <t>UD0603-01</t>
    <phoneticPr fontId="2"/>
  </si>
  <si>
    <t>Zipファイル展開エラー反映SQL</t>
    <phoneticPr fontId="2"/>
  </si>
  <si>
    <t>Zipファイル一時管理_MMLに格納されたレコードのうち、Zipファイル管理_MMLに登録されているレコードについて、Zip取込済みフラグを"9"（ファイル展開エラー）に更新するSQL</t>
    <rPh sb="16" eb="18">
      <t>カクノウ</t>
    </rPh>
    <rPh sb="43" eb="45">
      <t>トウロク</t>
    </rPh>
    <rPh sb="85" eb="87">
      <t>コウシン</t>
    </rPh>
    <phoneticPr fontId="2"/>
  </si>
  <si>
    <t>RD0605-01</t>
    <phoneticPr fontId="2"/>
  </si>
  <si>
    <t>Zipファイル未取込一覧取得SQL</t>
    <rPh sb="7" eb="8">
      <t>ミ</t>
    </rPh>
    <rPh sb="8" eb="10">
      <t>トリコミ</t>
    </rPh>
    <rPh sb="10" eb="12">
      <t>イチラン</t>
    </rPh>
    <rPh sb="12" eb="14">
      <t>シュトク</t>
    </rPh>
    <phoneticPr fontId="2"/>
  </si>
  <si>
    <t>Zipファイル管理_MMLに格納されたレコードのうち、Zip取込済みフラグが"0"（未取込）のレコードをMMLモジュール種別指定で取得するSQL</t>
    <rPh sb="14" eb="16">
      <t>カクノウ</t>
    </rPh>
    <rPh sb="42" eb="43">
      <t>ミ</t>
    </rPh>
    <rPh sb="43" eb="45">
      <t>トリコミ</t>
    </rPh>
    <rPh sb="62" eb="64">
      <t>シテイ</t>
    </rPh>
    <rPh sb="65" eb="67">
      <t>シュトク</t>
    </rPh>
    <phoneticPr fontId="2"/>
  </si>
  <si>
    <t>{"mml_type": "MMLモジュール種別"}</t>
    <rPh sb="22" eb="24">
      <t>シュベツ</t>
    </rPh>
    <phoneticPr fontId="2"/>
  </si>
  <si>
    <t>○MMLファイルNo削除（mml_del）</t>
    <rPh sb="10" eb="12">
      <t>サクジョ</t>
    </rPh>
    <phoneticPr fontId="2"/>
  </si>
  <si>
    <t>MMLファイルNo削除SQL（MMLファイル管理）</t>
    <phoneticPr fontId="2"/>
  </si>
  <si>
    <t>MMLファイルNo削除SQL（MML共通）</t>
  </si>
  <si>
    <t>MMLファイルNo削除SQL（MML_診断履歴情報モジュール_本文）</t>
  </si>
  <si>
    <t>MMLファイルNo削除SQL（MML_診断履歴情報モジュール_病名）</t>
  </si>
  <si>
    <t>MMLファイルNo削除SQL（MML_診断履歴情報モジュール_カテゴリ名）</t>
  </si>
  <si>
    <t>MMLファイルNo削除SQL（MML_臨床サマリー情報モジュール_本文）</t>
  </si>
  <si>
    <t>MMLファイルNo削除SQL（MML_臨床サマリー情報モジュール_外来）</t>
  </si>
  <si>
    <t>MMLファイルNo削除SQL（MML_臨床サマリー情報モジュール_入退院）</t>
  </si>
  <si>
    <t>MMLファイルNo削除SQL（MML_臨床サマリー情報モジュール_経過記録）</t>
  </si>
  <si>
    <t>MMLファイルNo削除SQL（MML_臨床サマリー情報モジュール_検査結果）</t>
  </si>
  <si>
    <t>MMLファイルNo削除SQL（MML_経過記録情報モジュール_本文）</t>
  </si>
  <si>
    <t>MMLファイルNo削除SQL（MML_経過記録情報モジュール_プロブレム項目）</t>
  </si>
  <si>
    <t>MMLファイルNo削除SQL（MML_経過記録情報モジュール_時間表現）</t>
  </si>
  <si>
    <t>MMLファイルNo削除SQL（MML_経過記録情報モジュール_イベント表現）</t>
  </si>
  <si>
    <t>MMLファイルNo削除SQL（MML_経過記録情報モジュール_身体所見）</t>
  </si>
  <si>
    <t>MMLファイルNo削除SQL（MML_経過記録情報モジュール_アセスメント）</t>
  </si>
  <si>
    <t>MMLファイルNo削除SQL（MML_経過記録情報モジュール_外部参照）</t>
  </si>
  <si>
    <t>MMLファイルNo削除SQL（MML_検歴情報モジュール_本文）</t>
  </si>
  <si>
    <t>MMLファイルNo削除SQL（MML_検歴情報モジュール_メモ）</t>
  </si>
  <si>
    <t>MMLファイルNo削除SQL（MML_検歴情報モジュール_検体検査結果情報）</t>
  </si>
  <si>
    <t>MMLファイルNo削除SQL（MML_検歴情報モジュール_検体コメント）</t>
  </si>
  <si>
    <t>MMLファイルNo削除SQL（MML_検歴情報モジュール_項目）</t>
  </si>
  <si>
    <t>MMLファイルNo削除SQL（MML_検歴情報モジュール_項目コメント）</t>
  </si>
  <si>
    <t>MMLファイルNo削除SQL（MML_処方箋モジュール_本文）</t>
  </si>
  <si>
    <t>MMLファイルNo削除SQL（MML_処方箋モジュール_投薬）</t>
  </si>
  <si>
    <t>MMLファイルNo削除SQL（MML_処方箋モジュール_薬剤）</t>
  </si>
  <si>
    <t>MMLファイルNo削除SQL（MML_注射記録モジュール_本文）</t>
  </si>
  <si>
    <t>MMLファイルNo削除SQL（MML_注射記録モジュール_投薬）</t>
  </si>
  <si>
    <t>MMLファイルNo削除SQL（MML_注射記録モジュール_薬剤）</t>
  </si>
  <si>
    <t>MMLファイルNo削除SQL（MML_患者情報モジュール_本文）</t>
  </si>
  <si>
    <t>MMLファイルNo削除SQL（MML_患者情報モジュール_住所）</t>
  </si>
  <si>
    <t>MMLファイルNo削除SQL（MML_バイタルサインモジュール_本文）</t>
  </si>
  <si>
    <t>MMLファイルNo削除SQL（MML_バイタルサインモジュール_項目）</t>
  </si>
  <si>
    <t>MMLファイルNo削除SQL（MML_バイタルサインモジュール_項目メモ）</t>
  </si>
  <si>
    <t>MMLファイルNo削除SQL（MML_体温表モジュール_本文）</t>
  </si>
  <si>
    <t>MMLファイルNo削除SQL（MML_体温表モジュール_バイタルサイン）</t>
  </si>
  <si>
    <t>MMLファイルNo削除SQL（MML_体温表モジュール_バイタルサイン項目）</t>
  </si>
  <si>
    <t>MMLファイルNo削除SQL（MML_体温表モジュール_バイタルサイン項目メモ）</t>
  </si>
  <si>
    <t>MMLファイルNo削除SQL（MML_体温表モジュール_摂取）</t>
  </si>
  <si>
    <t>MMLファイルNo削除SQL（MML_体温表モジュール_排泄）</t>
  </si>
  <si>
    <t>MMLファイルNo削除SQL（MML_体温表モジュール_排泄頻度）</t>
  </si>
  <si>
    <t>DD0605-01</t>
    <phoneticPr fontId="2"/>
  </si>
  <si>
    <t>DD0605-02</t>
    <phoneticPr fontId="2"/>
  </si>
  <si>
    <t>DD0605-03</t>
  </si>
  <si>
    <t>DD0605-04</t>
  </si>
  <si>
    <t>DD0605-05</t>
  </si>
  <si>
    <t>DD0605-06</t>
  </si>
  <si>
    <t>DD0605-07</t>
  </si>
  <si>
    <t>DD0605-08</t>
  </si>
  <si>
    <t>DD0605-09</t>
  </si>
  <si>
    <t>DD0605-10</t>
  </si>
  <si>
    <t>DD0605-11</t>
  </si>
  <si>
    <t>DD0605-12</t>
  </si>
  <si>
    <t>DD0605-13</t>
  </si>
  <si>
    <t>DD0605-14</t>
  </si>
  <si>
    <t>DD0605-15</t>
  </si>
  <si>
    <t>DD0605-16</t>
  </si>
  <si>
    <t>DD0605-17</t>
  </si>
  <si>
    <t>DD0605-18</t>
  </si>
  <si>
    <t>DD0605-19</t>
  </si>
  <si>
    <t>DD0605-20</t>
  </si>
  <si>
    <t>DD0605-21</t>
  </si>
  <si>
    <t>DD0605-22</t>
  </si>
  <si>
    <t>DD0605-23</t>
  </si>
  <si>
    <t>DD0605-24</t>
  </si>
  <si>
    <t>DD0605-25</t>
  </si>
  <si>
    <t>DD0605-26</t>
  </si>
  <si>
    <t>DD0605-27</t>
  </si>
  <si>
    <t>DD0605-28</t>
  </si>
  <si>
    <t>DD0605-29</t>
  </si>
  <si>
    <t>DD0605-30</t>
  </si>
  <si>
    <t>DD0605-31</t>
  </si>
  <si>
    <t>DD0605-32</t>
  </si>
  <si>
    <t>DD0605-33</t>
  </si>
  <si>
    <t>DD0605-34</t>
  </si>
  <si>
    <t>DD0605-35</t>
  </si>
  <si>
    <t>DD0605-36</t>
  </si>
  <si>
    <t>DD0605-37</t>
  </si>
  <si>
    <t>DD0605-38</t>
  </si>
  <si>
    <t>DD0605-39</t>
  </si>
  <si>
    <t>DD0605-40</t>
  </si>
  <si>
    <t>DD0605-41</t>
  </si>
  <si>
    <t>MMLファイル読込エラー反映SQL</t>
    <rPh sb="7" eb="9">
      <t>ヨミコミ</t>
    </rPh>
    <phoneticPr fontId="2"/>
  </si>
  <si>
    <t>UD0605-01</t>
    <phoneticPr fontId="2"/>
  </si>
  <si>
    <t>UD0605-02</t>
    <phoneticPr fontId="2"/>
  </si>
  <si>
    <t>Zipファイル取込反映SQL</t>
    <phoneticPr fontId="2"/>
  </si>
  <si>
    <t>Zipファイル管理_MMLに格納されたレコードのうち、ZipファイルNo_ワークに登録されているレコードについて、Zip取込済みフラグを"1"（ファイル展開済み）に更新するSQL</t>
    <rPh sb="14" eb="16">
      <t>カクノウ</t>
    </rPh>
    <rPh sb="41" eb="43">
      <t>トウロク</t>
    </rPh>
    <rPh sb="76" eb="78">
      <t>テンカイ</t>
    </rPh>
    <rPh sb="78" eb="79">
      <t>ズ</t>
    </rPh>
    <rPh sb="82" eb="84">
      <t>コウシン</t>
    </rPh>
    <phoneticPr fontId="2"/>
  </si>
  <si>
    <t>MMLファイル管理に格納されたステータスフラグが"2"（ファイル読込対象外）のレコードのうち、二次利用DB登録患者データに登録されているレコードについて、ステータスフラグを"0"（ファイル読込未済）に更新するSQL</t>
    <rPh sb="10" eb="12">
      <t>カクノウ</t>
    </rPh>
    <rPh sb="47" eb="49">
      <t>ニジ</t>
    </rPh>
    <rPh sb="49" eb="51">
      <t>リヨウ</t>
    </rPh>
    <rPh sb="53" eb="55">
      <t>トウロク</t>
    </rPh>
    <rPh sb="55" eb="57">
      <t>カンジャ</t>
    </rPh>
    <rPh sb="61" eb="63">
      <t>トウロク</t>
    </rPh>
    <rPh sb="100" eb="102">
      <t>コウシン</t>
    </rPh>
    <phoneticPr fontId="2"/>
  </si>
  <si>
    <t>UD0606-01</t>
    <phoneticPr fontId="2"/>
  </si>
  <si>
    <t>ID0606-01</t>
    <phoneticPr fontId="2"/>
  </si>
  <si>
    <t>二次利用DB情報（未通知→通知済み）反映SQL</t>
    <phoneticPr fontId="2"/>
  </si>
  <si>
    <t>二次利用DB情報（読込済み→オプトアウト）反映SQL</t>
    <phoneticPr fontId="2"/>
  </si>
  <si>
    <t>重複ZipファイルNoワークテーブル作成SQL</t>
    <phoneticPr fontId="2"/>
  </si>
  <si>
    <t>オプトアウト対象MMLファイルNoワークテーブル作成SQL</t>
    <rPh sb="6" eb="8">
      <t>タイショウ</t>
    </rPh>
    <phoneticPr fontId="2"/>
  </si>
  <si>
    <t>MMLファイル管理に格納されたステータスフラグが"1"（ファイル読込済み）のレコードのうち、二次利用DB登録患者データに登録されていないレコードについて、MMLファイルNo_ワークテーブルに格納するSQL</t>
    <rPh sb="34" eb="35">
      <t>ズ</t>
    </rPh>
    <rPh sb="95" eb="97">
      <t>カクノウ</t>
    </rPh>
    <phoneticPr fontId="2"/>
  </si>
  <si>
    <t>UD0606-02</t>
    <phoneticPr fontId="2"/>
  </si>
  <si>
    <t>MMLファイル管理に格納されたステータスフラグが"1"（ファイル読込対象外）のレコードのうち、MMLファイルNo_ワークテーブルに格納されているレコードについて、ステータスフラグを"2"（ファイル読込対象外）に更新するSQL</t>
    <rPh sb="10" eb="12">
      <t>カクノウ</t>
    </rPh>
    <rPh sb="105" eb="107">
      <t>コウシン</t>
    </rPh>
    <phoneticPr fontId="2"/>
  </si>
  <si>
    <t>UD0606-03</t>
    <phoneticPr fontId="2"/>
  </si>
  <si>
    <t>二次利用DB情報（読込前→オプトアウト）反映SQL</t>
    <phoneticPr fontId="2"/>
  </si>
  <si>
    <t>MMLファイル管理に格納されたステータスフラグが"0"（ファイル読込未済）のレコードのうち、二次利用DB登録患者データに登録されていないレコードについて、ステータスフラグを"2"（ファイル読込対象外）に更新するSQL</t>
    <rPh sb="10" eb="12">
      <t>カクノウ</t>
    </rPh>
    <rPh sb="46" eb="48">
      <t>ニジ</t>
    </rPh>
    <rPh sb="48" eb="50">
      <t>リヨウ</t>
    </rPh>
    <rPh sb="52" eb="54">
      <t>トウロク</t>
    </rPh>
    <rPh sb="54" eb="56">
      <t>カンジャ</t>
    </rPh>
    <rPh sb="60" eb="62">
      <t>トウロク</t>
    </rPh>
    <rPh sb="96" eb="98">
      <t>タイショウ</t>
    </rPh>
    <rPh sb="98" eb="99">
      <t>ガイ</t>
    </rPh>
    <rPh sb="101" eb="103">
      <t>コウシン</t>
    </rPh>
    <phoneticPr fontId="2"/>
  </si>
  <si>
    <t>MMLファイル未取込一覧取得SQL</t>
    <rPh sb="7" eb="8">
      <t>ミ</t>
    </rPh>
    <rPh sb="8" eb="10">
      <t>トリコミ</t>
    </rPh>
    <rPh sb="10" eb="12">
      <t>イチラン</t>
    </rPh>
    <rPh sb="12" eb="14">
      <t>シュトク</t>
    </rPh>
    <phoneticPr fontId="2"/>
  </si>
  <si>
    <t>MMLファイル管理に格納されたレコードのうち、MMLファイルNo_ワークに登録されているレコードについて、ステータスフラグを"9"（ファイル読込エラー）に更新するSQL</t>
    <rPh sb="10" eb="12">
      <t>カクノウ</t>
    </rPh>
    <rPh sb="37" eb="39">
      <t>トウロク</t>
    </rPh>
    <rPh sb="70" eb="72">
      <t>ヨミコミ</t>
    </rPh>
    <rPh sb="77" eb="79">
      <t>コウシン</t>
    </rPh>
    <phoneticPr fontId="2"/>
  </si>
  <si>
    <t>UD0612-01</t>
    <phoneticPr fontId="2"/>
  </si>
  <si>
    <t>MMLファイル取込反映SQL</t>
    <phoneticPr fontId="2"/>
  </si>
  <si>
    <t>MMLファイル管理に格納されたレコードのうち、MMLファイルNo_ワークに登録されているレコードについて、ステータスフラグを"1"（ファイル読込済み）に更新するSQL</t>
    <rPh sb="10" eb="12">
      <t>カクノウ</t>
    </rPh>
    <rPh sb="37" eb="39">
      <t>トウロク</t>
    </rPh>
    <rPh sb="70" eb="72">
      <t>ヨミコミ</t>
    </rPh>
    <rPh sb="72" eb="73">
      <t>ズ</t>
    </rPh>
    <rPh sb="76" eb="78">
      <t>コウシン</t>
    </rPh>
    <phoneticPr fontId="2"/>
  </si>
  <si>
    <t>UD0612-02</t>
    <phoneticPr fontId="2"/>
  </si>
  <si>
    <t>なし</t>
    <phoneticPr fontId="2"/>
  </si>
  <si>
    <t>-</t>
    <phoneticPr fontId="2"/>
  </si>
  <si>
    <t>なし</t>
    <phoneticPr fontId="2"/>
  </si>
  <si>
    <t>-</t>
    <phoneticPr fontId="2"/>
  </si>
  <si>
    <t>RD0612-01</t>
    <phoneticPr fontId="2"/>
  </si>
  <si>
    <t>RD0612-03</t>
    <phoneticPr fontId="2"/>
  </si>
  <si>
    <t>MMLファイル未取込一覧取得（施設指定）SQL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7" eb="19">
      <t>シテイ</t>
    </rPh>
    <phoneticPr fontId="2"/>
  </si>
  <si>
    <t>RD0612-02</t>
    <phoneticPr fontId="2"/>
  </si>
  <si>
    <t>{"mml_type": "MMLモジュール種別", "facility_id_mml": "施設ID（MML）"}</t>
    <rPh sb="22" eb="24">
      <t>シュベツ</t>
    </rPh>
    <rPh sb="47" eb="49">
      <t>シセツ</t>
    </rPh>
    <phoneticPr fontId="2"/>
  </si>
  <si>
    <t>SQL一覧
 (分析機能分)</t>
    <rPh sb="3" eb="5">
      <t>イチラン</t>
    </rPh>
    <phoneticPr fontId="2"/>
  </si>
  <si>
    <t>ID0801-01</t>
    <phoneticPr fontId="2"/>
  </si>
  <si>
    <t>検体検査別検査値換算SQL</t>
    <phoneticPr fontId="2"/>
  </si>
  <si>
    <t>検査値紐付け対象データに対して、検体検査マスタの検体名と紐付けた結果、および、単位マスタの換算率で検査値を換算した結果を付加するSQL</t>
    <phoneticPr fontId="2"/>
  </si>
  <si>
    <t>RD0802-01</t>
    <phoneticPr fontId="2"/>
  </si>
  <si>
    <t>検体検査別検査名・単位一覧取得SQL</t>
    <rPh sb="0" eb="2">
      <t>ケンタイ</t>
    </rPh>
    <rPh sb="2" eb="4">
      <t>ケンサ</t>
    </rPh>
    <rPh sb="7" eb="8">
      <t>メイ</t>
    </rPh>
    <rPh sb="11" eb="13">
      <t>イチラン</t>
    </rPh>
    <rPh sb="13" eb="15">
      <t>シュトク</t>
    </rPh>
    <phoneticPr fontId="2"/>
  </si>
  <si>
    <t>RD0802-02</t>
    <phoneticPr fontId="2"/>
  </si>
  <si>
    <t>検査値取得SQL</t>
    <rPh sb="0" eb="3">
      <t>ケンサチ</t>
    </rPh>
    <rPh sb="3" eb="5">
      <t>シュトク</t>
    </rPh>
    <phoneticPr fontId="2"/>
  </si>
  <si>
    <t>検体検査別検査値換算結果に対して、グループNo、検体材料コード、一般単位を指定して取得するSQL</t>
    <phoneticPr fontId="2"/>
  </si>
  <si>
    <t>DD0603-44</t>
  </si>
  <si>
    <t>ZipファイルNo削除SQL（検査値紐付け対象データ）</t>
    <phoneticPr fontId="2"/>
  </si>
  <si>
    <t>ZipファイルNo削除SQL（検体検査別検査値換算結果）</t>
    <phoneticPr fontId="2"/>
  </si>
  <si>
    <t>DD0605-42</t>
  </si>
  <si>
    <t>DD0605-43</t>
  </si>
  <si>
    <t>MMLファイルNo削除SQL（検査値紐付け対象データ）</t>
    <phoneticPr fontId="2"/>
  </si>
  <si>
    <t>MMLファイルNo削除SQL（検体検査別検査値換算結果）</t>
    <phoneticPr fontId="2"/>
  </si>
  <si>
    <t>DD0605-44</t>
  </si>
  <si>
    <t>DD0605-45</t>
  </si>
  <si>
    <t>DD0605-46</t>
  </si>
  <si>
    <t>DD0605-47</t>
  </si>
  <si>
    <t>DD0605-48</t>
  </si>
  <si>
    <t>DD0605-49</t>
  </si>
  <si>
    <t>DD0605-50</t>
  </si>
  <si>
    <t>DD0605-51</t>
  </si>
  <si>
    <t>DD0605-52</t>
  </si>
  <si>
    <t>DD0605-53</t>
  </si>
  <si>
    <t>MMLファイルNo削除SQL（MML_手術モジュール_手術項目）</t>
    <phoneticPr fontId="2"/>
  </si>
  <si>
    <t>MMLファイルNo削除SQL（MML_手術モジュール_診療科情報）</t>
    <phoneticPr fontId="2"/>
  </si>
  <si>
    <t>MMLファイルNo削除SQL（MML_手術モジュール_診断履歴情報）</t>
    <phoneticPr fontId="2"/>
  </si>
  <si>
    <t>MMLファイルNo削除SQL（MML_手術モジュール_病名）</t>
    <phoneticPr fontId="2"/>
  </si>
  <si>
    <t>MMLファイルNo削除SQL（MML_手術モジュール_カテゴリ名）</t>
    <phoneticPr fontId="2"/>
  </si>
  <si>
    <t>MMLファイルNo削除SQL（MML_手術モジュール_手術法）</t>
    <phoneticPr fontId="2"/>
  </si>
  <si>
    <t>MMLファイルNo削除SQL（MML_手術モジュール_手術要素）</t>
    <phoneticPr fontId="2"/>
  </si>
  <si>
    <t>MMLファイルNo削除SQL（MML_手術モジュール_麻酔法）</t>
    <phoneticPr fontId="2"/>
  </si>
  <si>
    <t>MMLファイルNo削除SQL（MML_報告書情報モジュール_本文）</t>
    <phoneticPr fontId="2"/>
  </si>
  <si>
    <t>MMLファイルNo削除SQL（MML_報告書情報モジュール_検査コメント）</t>
    <phoneticPr fontId="2"/>
  </si>
  <si>
    <t>DD0603-45</t>
  </si>
  <si>
    <t>DD0603-46</t>
  </si>
  <si>
    <t>DD0603-47</t>
  </si>
  <si>
    <t>DD0603-48</t>
  </si>
  <si>
    <t>DD0603-49</t>
  </si>
  <si>
    <t>DD0603-50</t>
  </si>
  <si>
    <t>DD0603-51</t>
  </si>
  <si>
    <t>DD0603-52</t>
  </si>
  <si>
    <t>DD0603-53</t>
  </si>
  <si>
    <t>DD0603-54</t>
  </si>
  <si>
    <t>ZipファイルNo削除SQL（MML_手術モジュール_手術項目）</t>
    <phoneticPr fontId="2"/>
  </si>
  <si>
    <t>ZipファイルNo削除SQL（MML_手術モジュール_診療科情報）</t>
    <phoneticPr fontId="2"/>
  </si>
  <si>
    <t>ZipファイルNo削除SQL（MML_手術モジュール_診断履歴情報）</t>
    <phoneticPr fontId="2"/>
  </si>
  <si>
    <t>ZipファイルNo削除SQL（MML_手術モジュール_病名）</t>
    <phoneticPr fontId="2"/>
  </si>
  <si>
    <t>ZipファイルNo削除SQL（MML_手術モジュール_カテゴリ名）</t>
    <phoneticPr fontId="2"/>
  </si>
  <si>
    <t>ZipファイルNo削除SQL（MML_手術モジュール_手術法）</t>
    <phoneticPr fontId="2"/>
  </si>
  <si>
    <t>ZipファイルNo削除SQL（MML_手術モジュール_手術要素）</t>
    <phoneticPr fontId="2"/>
  </si>
  <si>
    <t>ZipファイルNo削除SQL（MML_手術モジュール_麻酔法）</t>
    <phoneticPr fontId="2"/>
  </si>
  <si>
    <t>ZipファイルNo削除SQL（MML_報告書情報モジュール_本文）</t>
    <phoneticPr fontId="2"/>
  </si>
  <si>
    <t>ZipファイルNo削除SQL（MML_報告書情報モジュール_検査コメント）</t>
    <phoneticPr fontId="2"/>
  </si>
  <si>
    <t>ID0304-04</t>
    <phoneticPr fontId="2"/>
  </si>
  <si>
    <t>疾患診療科データマート作成SQL（医科レセプト分）</t>
    <rPh sb="0" eb="2">
      <t>シッカン</t>
    </rPh>
    <rPh sb="2" eb="5">
      <t>シンリョウカ</t>
    </rPh>
    <rPh sb="11" eb="13">
      <t>サクセイ</t>
    </rPh>
    <rPh sb="17" eb="19">
      <t>イカ</t>
    </rPh>
    <rPh sb="23" eb="24">
      <t>ブン</t>
    </rPh>
    <phoneticPr fontId="2"/>
  </si>
  <si>
    <t>疾患診療科データマート作成SQL（DPCレセプト分）</t>
    <rPh sb="0" eb="2">
      <t>シッカン</t>
    </rPh>
    <rPh sb="2" eb="5">
      <t>シンリョウカ</t>
    </rPh>
    <rPh sb="11" eb="13">
      <t>サクセイ</t>
    </rPh>
    <rPh sb="24" eb="25">
      <t>ブン</t>
    </rPh>
    <phoneticPr fontId="2"/>
  </si>
  <si>
    <t>疾患情報に対する診療科情報（医科レセプト分）を格納するSQL</t>
    <rPh sb="5" eb="6">
      <t>タイ</t>
    </rPh>
    <rPh sb="8" eb="11">
      <t>シンリョウカ</t>
    </rPh>
    <rPh sb="11" eb="13">
      <t>ジョウホウ</t>
    </rPh>
    <phoneticPr fontId="2"/>
  </si>
  <si>
    <t>疾患情報に対する診療科情報（DPCレセプト分）を格納するSQL</t>
    <rPh sb="5" eb="6">
      <t>タイ</t>
    </rPh>
    <rPh sb="8" eb="11">
      <t>シンリョウカ</t>
    </rPh>
    <rPh sb="11" eb="13">
      <t>ジョウホウ</t>
    </rPh>
    <phoneticPr fontId="2"/>
  </si>
  <si>
    <t>ID0406-02</t>
    <phoneticPr fontId="2"/>
  </si>
  <si>
    <t>施設リスト作成SQL</t>
    <rPh sb="0" eb="2">
      <t>シセツ</t>
    </rPh>
    <rPh sb="5" eb="7">
      <t>サクセイ</t>
    </rPh>
    <phoneticPr fontId="2"/>
  </si>
  <si>
    <t>施設関連テーブルのデータより施設リストの集計結果を格納するSQL</t>
    <rPh sb="0" eb="2">
      <t>シセツ</t>
    </rPh>
    <rPh sb="2" eb="4">
      <t>カンレン</t>
    </rPh>
    <rPh sb="14" eb="16">
      <t>シセツ</t>
    </rPh>
    <rPh sb="20" eb="22">
      <t>シュウケイ</t>
    </rPh>
    <rPh sb="22" eb="24">
      <t>ケッカ</t>
    </rPh>
    <rPh sb="25" eb="27">
      <t>カクノウ</t>
    </rPh>
    <phoneticPr fontId="2"/>
  </si>
  <si>
    <t>ID0903-01</t>
    <phoneticPr fontId="2"/>
  </si>
  <si>
    <t>レセプト疾患別患者一覧_ワーク作成SQL</t>
    <phoneticPr fontId="2"/>
  </si>
  <si>
    <t>疾患データマートより疾患関連マスタを結合し、集計のための一時表を格納するSQL</t>
    <phoneticPr fontId="2"/>
  </si>
  <si>
    <t>レセプト疾患別患一覧_ワークより、レセプト疾患別で患者数の集計結果を格納するSQL</t>
    <rPh sb="4" eb="6">
      <t>シッカン</t>
    </rPh>
    <rPh sb="6" eb="7">
      <t>ベツ</t>
    </rPh>
    <rPh sb="7" eb="8">
      <t>カン</t>
    </rPh>
    <rPh sb="8" eb="10">
      <t>イチラン</t>
    </rPh>
    <rPh sb="21" eb="23">
      <t>シッカン</t>
    </rPh>
    <rPh sb="23" eb="24">
      <t>ベツ</t>
    </rPh>
    <rPh sb="25" eb="28">
      <t>カンジャスウ</t>
    </rPh>
    <rPh sb="29" eb="31">
      <t>シュウケイ</t>
    </rPh>
    <rPh sb="31" eb="33">
      <t>ケッカ</t>
    </rPh>
    <rPh sb="34" eb="36">
      <t>カクノウ</t>
    </rPh>
    <phoneticPr fontId="2"/>
  </si>
  <si>
    <t>レセプト疾患別患一覧_ワークより、ICD10細分類別に集計して結果を格納するSQL</t>
    <phoneticPr fontId="2"/>
  </si>
  <si>
    <t>レセプト疾患別患一覧_ワークより、ICD10小分類別に集計して結果を格納するSQL</t>
    <phoneticPr fontId="2"/>
  </si>
  <si>
    <t>ID0904-01</t>
    <phoneticPr fontId="2"/>
  </si>
  <si>
    <t>医薬品別患者一覧_ワーク作成SQL</t>
    <phoneticPr fontId="2"/>
  </si>
  <si>
    <t>処方データマートより医薬品関連マスタを結合し、集計のための一時表を格納するSQL</t>
    <phoneticPr fontId="2"/>
  </si>
  <si>
    <t>{"output_ymd": "出力年月日"}</t>
    <phoneticPr fontId="2"/>
  </si>
  <si>
    <t>医薬品別患者一覧_ワークより、医薬品別の集計結果を格納するSQL</t>
    <rPh sb="0" eb="3">
      <t>イヤクヒン</t>
    </rPh>
    <rPh sb="3" eb="4">
      <t>ベツ</t>
    </rPh>
    <rPh sb="4" eb="6">
      <t>カンジャ</t>
    </rPh>
    <rPh sb="6" eb="8">
      <t>イチラン</t>
    </rPh>
    <rPh sb="15" eb="18">
      <t>イヤクヒン</t>
    </rPh>
    <rPh sb="18" eb="19">
      <t>ベツ</t>
    </rPh>
    <rPh sb="20" eb="22">
      <t>シュウケイ</t>
    </rPh>
    <rPh sb="22" eb="24">
      <t>ケッカ</t>
    </rPh>
    <rPh sb="25" eb="27">
      <t>カクノウ</t>
    </rPh>
    <phoneticPr fontId="2"/>
  </si>
  <si>
    <t>医薬品別患者一覧_ワークより、ブランド名別に集計して結果を格納するSQL</t>
    <phoneticPr fontId="2"/>
  </si>
  <si>
    <t>医薬品別患者一覧_ワークより、一般名別に集計して結果を格納するSQL</t>
    <phoneticPr fontId="2"/>
  </si>
  <si>
    <t>医薬品別患者一覧_ワークより、ATC5別に集計して結果を格納するSQL</t>
    <rPh sb="0" eb="3">
      <t>イヤクヒン</t>
    </rPh>
    <rPh sb="3" eb="4">
      <t>ベツ</t>
    </rPh>
    <rPh sb="4" eb="6">
      <t>カンジャ</t>
    </rPh>
    <rPh sb="6" eb="8">
      <t>イチラン</t>
    </rPh>
    <phoneticPr fontId="2"/>
  </si>
  <si>
    <t>医薬品別患者一覧_ワークより、ATC4別に集計して結果を格納するSQL</t>
    <phoneticPr fontId="2"/>
  </si>
  <si>
    <t>医薬品別患者一覧_ワークより、ATC3別に集計して結果を格納するSQL</t>
    <phoneticPr fontId="2"/>
  </si>
  <si>
    <t>{"output_ym_y1": "出力年月日の1年前のYYYYMM形式"}</t>
    <phoneticPr fontId="2"/>
  </si>
  <si>
    <t>DD0605-54</t>
    <phoneticPr fontId="2"/>
  </si>
  <si>
    <t>MMLファイルNo削除SQL（MML_生活習慣情報モジュール_本文）</t>
    <phoneticPr fontId="2"/>
  </si>
  <si>
    <t>ZipファイルNo削除SQL（MML_生活習慣情報モジュール_本文）</t>
    <phoneticPr fontId="2"/>
  </si>
  <si>
    <t>DD0603-56</t>
    <phoneticPr fontId="2"/>
  </si>
  <si>
    <t>DD0603-57</t>
    <phoneticPr fontId="2"/>
  </si>
  <si>
    <t>DD0603-58</t>
    <phoneticPr fontId="2"/>
  </si>
  <si>
    <t>DD0603-59</t>
    <phoneticPr fontId="2"/>
  </si>
  <si>
    <t>DD0603-60</t>
    <phoneticPr fontId="2"/>
  </si>
  <si>
    <t>DD0603-61</t>
    <phoneticPr fontId="2"/>
  </si>
  <si>
    <t>DD0603-62</t>
    <phoneticPr fontId="2"/>
  </si>
  <si>
    <t>DD0603-63</t>
    <phoneticPr fontId="2"/>
  </si>
  <si>
    <t>DD0603-64</t>
    <phoneticPr fontId="2"/>
  </si>
  <si>
    <t>DD0603-65</t>
    <phoneticPr fontId="2"/>
  </si>
  <si>
    <t>ZipファイルNo削除SQL（MML_紹介状モジュール_本文）</t>
    <phoneticPr fontId="2"/>
  </si>
  <si>
    <t>ZipファイルNo削除SQL（MML_紹介状モジュール_注射記録）</t>
    <phoneticPr fontId="2"/>
  </si>
  <si>
    <t>ZipファイルNo削除SQL（MML_紹介状モジュール_注射記録投薬）</t>
    <phoneticPr fontId="2"/>
  </si>
  <si>
    <t>ZipファイルNo削除SQL（MML_紹介状モジュール_注射記録薬剤）</t>
    <phoneticPr fontId="2"/>
  </si>
  <si>
    <t>ZipファイルNo削除SQL（MML_紹介状モジュール_患者情報）</t>
    <phoneticPr fontId="2"/>
  </si>
  <si>
    <t>ZipファイルNo削除SQL（MML_紹介状モジュール_患者情報住所）</t>
    <phoneticPr fontId="2"/>
  </si>
  <si>
    <t>ZipファイルNo削除SQL（MML_紹介状モジュール_処方箋）</t>
    <phoneticPr fontId="2"/>
  </si>
  <si>
    <t>ZipファイルNo削除SQL（MML_紹介状モジュール_処方箋投薬）</t>
    <phoneticPr fontId="2"/>
  </si>
  <si>
    <t>DD0603-66</t>
    <phoneticPr fontId="2"/>
  </si>
  <si>
    <t>ZipファイルNo削除SQL（MML_紹介状モジュール_処方箋薬剤）</t>
    <phoneticPr fontId="2"/>
  </si>
  <si>
    <t>ZipファイルNo削除SQL（MML_紹介状モジュール_臨床サマリー情報経過記録）</t>
    <phoneticPr fontId="2"/>
  </si>
  <si>
    <t>ZipファイルNo削除SQL（MML_紹介状モジュール_診療科情報）</t>
    <phoneticPr fontId="2"/>
  </si>
  <si>
    <t>DD0605-55</t>
    <phoneticPr fontId="2"/>
  </si>
  <si>
    <t>DD0605-56</t>
    <phoneticPr fontId="2"/>
  </si>
  <si>
    <t>DD0605-57</t>
    <phoneticPr fontId="2"/>
  </si>
  <si>
    <t>DD0605-58</t>
    <phoneticPr fontId="2"/>
  </si>
  <si>
    <t>DD0605-59</t>
    <phoneticPr fontId="2"/>
  </si>
  <si>
    <t>DD0605-60</t>
    <phoneticPr fontId="2"/>
  </si>
  <si>
    <t>DD0605-61</t>
    <phoneticPr fontId="2"/>
  </si>
  <si>
    <t>DD0605-62</t>
    <phoneticPr fontId="2"/>
  </si>
  <si>
    <t>DD0605-63</t>
    <phoneticPr fontId="2"/>
  </si>
  <si>
    <t>DD0605-64</t>
    <phoneticPr fontId="2"/>
  </si>
  <si>
    <t>DD0605-65</t>
    <phoneticPr fontId="2"/>
  </si>
  <si>
    <t>MMLファイルNo削除SQL（MML_紹介状モジュール_本文）</t>
    <phoneticPr fontId="2"/>
  </si>
  <si>
    <t>MMLファイルNo削除SQL（MML_紹介状モジュール_注射記録）</t>
    <phoneticPr fontId="2"/>
  </si>
  <si>
    <t>MMLファイルNo削除SQL（MML_紹介状モジュール_注射記録投薬）</t>
    <phoneticPr fontId="2"/>
  </si>
  <si>
    <t>MMLファイルNo削除SQL（MML_紹介状モジュール_注射記録薬剤）</t>
    <phoneticPr fontId="2"/>
  </si>
  <si>
    <t>MMLファイルNo削除SQL（MML_紹介状モジュール_患者情報）</t>
    <phoneticPr fontId="2"/>
  </si>
  <si>
    <t>MMLファイルNo削除SQL（MML_紹介状モジュール_患者情報住所）</t>
    <phoneticPr fontId="2"/>
  </si>
  <si>
    <t>MMLファイルNo削除SQL（MML_紹介状モジュール_処方箋）</t>
    <phoneticPr fontId="2"/>
  </si>
  <si>
    <t>MMLファイルNo削除SQL（MML_紹介状モジュール_処方箋投薬）</t>
    <phoneticPr fontId="2"/>
  </si>
  <si>
    <t>MMLファイルNo削除SQL（MML_紹介状モジュール_処方箋薬剤）</t>
    <phoneticPr fontId="2"/>
  </si>
  <si>
    <t>MMLファイルNo削除SQL（MML_紹介状モジュール_臨床サマリー情報経過記録）</t>
    <phoneticPr fontId="2"/>
  </si>
  <si>
    <t>MMLファイルNo削除SQL（MML_紹介状モジュール_診療科情報）</t>
    <phoneticPr fontId="2"/>
  </si>
  <si>
    <t>DD0603-55</t>
    <phoneticPr fontId="2"/>
  </si>
  <si>
    <t>RD0804-01</t>
    <phoneticPr fontId="2"/>
  </si>
  <si>
    <t>形態素解析対象データ取得SQL</t>
    <rPh sb="0" eb="3">
      <t>ケイタイソ</t>
    </rPh>
    <rPh sb="3" eb="5">
      <t>カイセキ</t>
    </rPh>
    <rPh sb="5" eb="7">
      <t>タイショウ</t>
    </rPh>
    <rPh sb="10" eb="12">
      <t>シュトク</t>
    </rPh>
    <phoneticPr fontId="2"/>
  </si>
  <si>
    <t>検体検査マスタで処理対象フラグが"1"（処理対象）となっている、検体検査別検査値換算結果のグループNo、検体材料コード、一般単位で集約した結果を取得するSQL
集約対象が2レコード以上存在するもののみ返却する。</t>
    <rPh sb="65" eb="67">
      <t>シュウヤク</t>
    </rPh>
    <rPh sb="69" eb="71">
      <t>ケッカ</t>
    </rPh>
    <rPh sb="72" eb="74">
      <t>シュトク</t>
    </rPh>
    <rPh sb="80" eb="82">
      <t>シュウヤク</t>
    </rPh>
    <rPh sb="82" eb="84">
      <t>タイショウ</t>
    </rPh>
    <rPh sb="90" eb="92">
      <t>イジョウ</t>
    </rPh>
    <rPh sb="92" eb="94">
      <t>ソンザイ</t>
    </rPh>
    <phoneticPr fontId="2"/>
  </si>
  <si>
    <t>形態素解析対象データを取得するSQL</t>
    <rPh sb="0" eb="3">
      <t>ケイタイソ</t>
    </rPh>
    <rPh sb="3" eb="5">
      <t>カイセキ</t>
    </rPh>
    <rPh sb="11" eb="13">
      <t>シュトク</t>
    </rPh>
    <phoneticPr fontId="2"/>
  </si>
  <si>
    <t>RD0605-02</t>
    <phoneticPr fontId="2"/>
  </si>
  <si>
    <t>Zipファイル管理_MMLに格納されたレコードのうち、Zip取込済みフラグが"0"（未取込）のレコードをMMLモジュール種別、施設ID（MML）指定で取得するSQL</t>
    <rPh sb="14" eb="16">
      <t>カクノウ</t>
    </rPh>
    <rPh sb="42" eb="43">
      <t>ミ</t>
    </rPh>
    <rPh sb="43" eb="45">
      <t>トリコミ</t>
    </rPh>
    <rPh sb="72" eb="74">
      <t>シテイ</t>
    </rPh>
    <rPh sb="75" eb="77">
      <t>シュトク</t>
    </rPh>
    <phoneticPr fontId="2"/>
  </si>
  <si>
    <t>UD0603-02</t>
    <phoneticPr fontId="2"/>
  </si>
  <si>
    <t>Zipファイル展開エラー反映（zip_no）SQL</t>
    <phoneticPr fontId="2"/>
  </si>
  <si>
    <t>Zipファイル管理_MMLに格納されたレコードのうち、ZipファイルNo_ワークに登録されているレコードについて、Zip取込済みフラグを"9"（ファイル展開エラー）に更新するSQL</t>
    <rPh sb="14" eb="16">
      <t>カクノウ</t>
    </rPh>
    <rPh sb="41" eb="43">
      <t>トウロク</t>
    </rPh>
    <rPh sb="83" eb="85">
      <t>コウシン</t>
    </rPh>
    <phoneticPr fontId="2"/>
  </si>
  <si>
    <t>最新施設情報ビュー作成（出力年月指定なし）SQL</t>
    <rPh sb="9" eb="11">
      <t>サクセイ</t>
    </rPh>
    <rPh sb="12" eb="14">
      <t>シュツリョク</t>
    </rPh>
    <rPh sb="14" eb="16">
      <t>ネンゲツ</t>
    </rPh>
    <rPh sb="16" eb="18">
      <t>シテイ</t>
    </rPh>
    <phoneticPr fontId="2"/>
  </si>
  <si>
    <t>CD0521-05</t>
    <phoneticPr fontId="2"/>
  </si>
  <si>
    <t>最新施設情報ビュー（出力年月指定なし）をCreateするSQL</t>
    <rPh sb="0" eb="2">
      <t>サイシン</t>
    </rPh>
    <rPh sb="2" eb="4">
      <t>シセツ</t>
    </rPh>
    <rPh sb="4" eb="6">
      <t>ジョウホウ</t>
    </rPh>
    <phoneticPr fontId="2"/>
  </si>
  <si>
    <t>Zipファイル未取込一覧取得（施設ID複数指定可能）SQL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9" eb="21">
      <t>フクスウ</t>
    </rPh>
    <rPh sb="21" eb="23">
      <t>シテイ</t>
    </rPh>
    <rPh sb="23" eb="25">
      <t>カノウ</t>
    </rPh>
    <phoneticPr fontId="2"/>
  </si>
  <si>
    <t>RD0612-04</t>
    <phoneticPr fontId="2"/>
  </si>
  <si>
    <t>MMLファイル未取込一覧取得（施設複数指定可能）SQL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7" eb="19">
      <t>フクスウ</t>
    </rPh>
    <rPh sb="19" eb="21">
      <t>シテイ</t>
    </rPh>
    <rPh sb="21" eb="23">
      <t>カノウ</t>
    </rPh>
    <phoneticPr fontId="2"/>
  </si>
  <si>
    <t>Zipファイル管理_MMLに格納されたレコードをMMLモジュール種別指定で取得するSQL</t>
    <rPh sb="14" eb="16">
      <t>カクノウ</t>
    </rPh>
    <rPh sb="34" eb="36">
      <t>シテイ</t>
    </rPh>
    <rPh sb="37" eb="39">
      <t>シュトク</t>
    </rPh>
    <phoneticPr fontId="2"/>
  </si>
  <si>
    <t>Zipファイル管理_MMLに格納されたレコードをMMLモジュール種別、施設ID（MML）指定で取得するSQL</t>
    <rPh sb="14" eb="16">
      <t>カクノウ</t>
    </rPh>
    <rPh sb="44" eb="46">
      <t>シテイ</t>
    </rPh>
    <rPh sb="47" eb="49">
      <t>シュトク</t>
    </rPh>
    <phoneticPr fontId="2"/>
  </si>
  <si>
    <t>Zipファイル一覧取得（施設ID複数指定可能）SQL</t>
    <rPh sb="7" eb="9">
      <t>イチラン</t>
    </rPh>
    <rPh sb="9" eb="11">
      <t>シュトク</t>
    </rPh>
    <rPh sb="12" eb="14">
      <t>シセツ</t>
    </rPh>
    <rPh sb="16" eb="18">
      <t>フクスウ</t>
    </rPh>
    <rPh sb="18" eb="20">
      <t>シテイ</t>
    </rPh>
    <rPh sb="20" eb="22">
      <t>カノウ</t>
    </rPh>
    <phoneticPr fontId="2"/>
  </si>
  <si>
    <t>RD0904-01</t>
    <phoneticPr fontId="2"/>
  </si>
  <si>
    <t>RD0904-02</t>
    <phoneticPr fontId="2"/>
  </si>
  <si>
    <t>DD0603-43</t>
    <phoneticPr fontId="2"/>
  </si>
  <si>
    <t>最新施設情報ビュー（システム用）削除SQL</t>
    <rPh sb="0" eb="2">
      <t>サイシン</t>
    </rPh>
    <rPh sb="2" eb="4">
      <t>シセツ</t>
    </rPh>
    <rPh sb="4" eb="6">
      <t>ジョウホウ</t>
    </rPh>
    <rPh sb="14" eb="15">
      <t>ヨウ</t>
    </rPh>
    <rPh sb="16" eb="18">
      <t>サクジョ</t>
    </rPh>
    <phoneticPr fontId="2"/>
  </si>
  <si>
    <t>最新施設情報ビュー（システム用）作成（出力年月指定なし）SQL</t>
    <rPh sb="16" eb="18">
      <t>サクセイ</t>
    </rPh>
    <rPh sb="19" eb="21">
      <t>シュツリョク</t>
    </rPh>
    <rPh sb="21" eb="23">
      <t>ネンゲツ</t>
    </rPh>
    <rPh sb="23" eb="25">
      <t>シテイ</t>
    </rPh>
    <phoneticPr fontId="2"/>
  </si>
  <si>
    <t>最新施設情報ビュー（システム用）をDropするSQL</t>
    <rPh sb="0" eb="2">
      <t>サイシン</t>
    </rPh>
    <rPh sb="2" eb="4">
      <t>シセツ</t>
    </rPh>
    <rPh sb="4" eb="6">
      <t>ジョウホウ</t>
    </rPh>
    <phoneticPr fontId="2"/>
  </si>
  <si>
    <t>最新施設情報ビュー（システム用）（出力年月指定なし）をCreateするSQL</t>
    <rPh sb="0" eb="2">
      <t>サイシン</t>
    </rPh>
    <rPh sb="2" eb="4">
      <t>シセツ</t>
    </rPh>
    <rPh sb="4" eb="6">
      <t>ジョウホウ</t>
    </rPh>
    <phoneticPr fontId="2"/>
  </si>
  <si>
    <t>CD0521-06</t>
    <phoneticPr fontId="2"/>
  </si>
  <si>
    <t>CD0521-07</t>
    <phoneticPr fontId="2"/>
  </si>
  <si>
    <t>オプトアウト対象MMLファイルNoワークテーブル作成（システム用）SQL</t>
    <rPh sb="6" eb="8">
      <t>タイショウ</t>
    </rPh>
    <rPh sb="31" eb="32">
      <t>ヨウ</t>
    </rPh>
    <phoneticPr fontId="2"/>
  </si>
  <si>
    <t>ID0606-02</t>
    <phoneticPr fontId="2"/>
  </si>
  <si>
    <t>UD0606-04</t>
    <phoneticPr fontId="2"/>
  </si>
  <si>
    <t>UD0606-05</t>
    <phoneticPr fontId="2"/>
  </si>
  <si>
    <t>二次利用DB情報（未通知→通知済み）反映（システム用）SQL</t>
    <phoneticPr fontId="2"/>
  </si>
  <si>
    <t>二次利用DB情報（読込前→オプトアウト）反映（システム用）SQL</t>
    <phoneticPr fontId="2"/>
  </si>
  <si>
    <t>{"group_no": "グループNo", "item_code": "検体材料コード"}</t>
    <phoneticPr fontId="2"/>
  </si>
  <si>
    <t>○DPC調査データ（dpc）</t>
    <rPh sb="4" eb="6">
      <t>チョウサ</t>
    </rPh>
    <phoneticPr fontId="2"/>
  </si>
  <si>
    <t>ID0101-01-01</t>
  </si>
  <si>
    <t>ID0101-01-11</t>
  </si>
  <si>
    <t>ID0101-01-12</t>
  </si>
  <si>
    <t>ID0101-02-01</t>
  </si>
  <si>
    <t>ID0101-02-11</t>
  </si>
  <si>
    <t>ID0101-02-12</t>
  </si>
  <si>
    <t>ID0101-03-01</t>
  </si>
  <si>
    <t>ID0101-03-11</t>
  </si>
  <si>
    <t>ID0101-03-12</t>
  </si>
  <si>
    <t>ID0101-04-01</t>
  </si>
  <si>
    <t>ID0101-04-11</t>
  </si>
  <si>
    <t>ID0101-04-12</t>
  </si>
  <si>
    <t>ID0101-05-01</t>
  </si>
  <si>
    <t>ID0101-05-11</t>
  </si>
  <si>
    <t>ID0101-05-12</t>
  </si>
  <si>
    <t>ID0101-06-01</t>
  </si>
  <si>
    <t>ID0101-06-11</t>
  </si>
  <si>
    <t>ID0101-06-12</t>
  </si>
  <si>
    <t>ID0101-07-01</t>
  </si>
  <si>
    <t>ID0101-07-11</t>
  </si>
  <si>
    <t>ID0101-07-12</t>
  </si>
  <si>
    <t>ID0101-08-01</t>
  </si>
  <si>
    <t>ID0101-08-11</t>
  </si>
  <si>
    <t>ID0101-08-12</t>
  </si>
  <si>
    <t>ID0101-09-01</t>
  </si>
  <si>
    <t>ID0101-09-11</t>
  </si>
  <si>
    <t>ID0101-09-12</t>
  </si>
  <si>
    <t>ID0101-10-01</t>
  </si>
  <si>
    <t>ID0101-10-11</t>
  </si>
  <si>
    <t>ID0101-10-12</t>
  </si>
  <si>
    <t>ID0101-11-01</t>
  </si>
  <si>
    <t>ID0101-11-11</t>
  </si>
  <si>
    <t>ID0101-11-12</t>
  </si>
  <si>
    <t>ID0101-12-01</t>
  </si>
  <si>
    <t>ID0101-12-11</t>
  </si>
  <si>
    <t>ID0101-12-12</t>
  </si>
  <si>
    <t>ID0101-13-01</t>
  </si>
  <si>
    <t>ID0101-13-11</t>
  </si>
  <si>
    <t>ID0101-13-12</t>
  </si>
  <si>
    <t>ID0101-14-01</t>
  </si>
  <si>
    <t>ID0101-14-11</t>
  </si>
  <si>
    <t>ID0101-14-12</t>
  </si>
  <si>
    <t>DPC調査データ_Dファイル_結合テーブル作成（スキーマ2分）SQL</t>
  </si>
  <si>
    <t>DPC調査データ_Dファイル_結合テーブル作成（スキーマ22分）SQL</t>
  </si>
  <si>
    <t>DPC調査データ_Dファイル_結合テーブル作成（スキーマ12分）SQL</t>
  </si>
  <si>
    <t>DPC調査データ_入院EF統合ファイル_結合テーブル作成（スキーマ2分）SQL</t>
  </si>
  <si>
    <t>DPC調査データ_入院EF統合ファイル_結合テーブル作成（スキーマ22分）SQL</t>
  </si>
  <si>
    <t>DPC調査データ_入院EF統合ファイル_結合テーブル作成（スキーマ12分）SQL</t>
  </si>
  <si>
    <t>DPC調査データ_外来EF統合ファイル_結合テーブル作成（スキーマ2分）SQL</t>
  </si>
  <si>
    <t>DPC調査データ_外来EF統合ファイル_結合テーブル作成（スキーマ22分）SQL</t>
  </si>
  <si>
    <t>DPC調査データ_外来EF統合ファイル_結合テーブル作成（スキーマ12分）SQL</t>
  </si>
  <si>
    <t>DPC調査データ_Hファイル_結合テーブル作成（スキーマ2分）SQL</t>
  </si>
  <si>
    <t>DPC調査データ_Hファイル_結合テーブル作成（スキーマ22分）SQL</t>
  </si>
  <si>
    <t>DPC調査データ_Hファイル_結合テーブル作成（スキーマ12分）SQL</t>
  </si>
  <si>
    <t>DPC調査データ_様式1_結合テーブル作成（スキーマ2分）SQL</t>
  </si>
  <si>
    <t>DPC調査データ_様式1_結合テーブル作成（スキーマ22分）SQL</t>
  </si>
  <si>
    <t>DPC調査データ_様式1_結合テーブル作成（スキーマ12分）SQL</t>
  </si>
  <si>
    <t>DPC調査データ_様式1_患者プロファイル/褥瘡_結合テーブル作成（スキーマ2分）SQL</t>
  </si>
  <si>
    <t>DPC調査データ_様式1_患者プロファイル/褥瘡_結合テーブル作成（スキーマ22分）SQL</t>
  </si>
  <si>
    <t>DPC調査データ_様式1_患者プロファイル/褥瘡_結合テーブル作成（スキーマ12分）SQL</t>
  </si>
  <si>
    <t>DPC調査データ_様式1_診断情報/併存症_結合テーブル作成（スキーマ2分）SQL</t>
  </si>
  <si>
    <t>DPC調査データ_様式1_診断情報/併存症_結合テーブル作成（スキーマ22分）SQL</t>
  </si>
  <si>
    <t>DPC調査データ_様式1_診断情報/併存症_結合テーブル作成（スキーマ12分）SQL</t>
  </si>
  <si>
    <t>DPC調査データ_様式1_診断情報/続発症_結合テーブル作成（スキーマ2分）SQL</t>
  </si>
  <si>
    <t>DPC調査データ_様式1_診断情報/続発症_結合テーブル作成（スキーマ22分）SQL</t>
  </si>
  <si>
    <t>DPC調査データ_様式1_診断情報/続発症_結合テーブル作成（スキーマ12分）SQL</t>
  </si>
  <si>
    <t>DPC調査データ_様式1_手術情報_結合テーブル作成（スキーマ2分）SQL</t>
  </si>
  <si>
    <t>DPC調査データ_様式1_手術情報_結合テーブル作成（スキーマ22分）SQL</t>
  </si>
  <si>
    <t>DPC調査データ_様式1_手術情報_結合テーブル作成（スキーマ12分）SQL</t>
  </si>
  <si>
    <t>DPC調査データ_様式1_FIM_結合テーブル作成（スキーマ2分）SQL</t>
  </si>
  <si>
    <t>DPC調査データ_様式1_FIM_結合テーブル作成（スキーマ22分）SQL</t>
  </si>
  <si>
    <t>DPC調査データ_様式1_FIM_結合テーブル作成（スキーマ12分）SQL</t>
  </si>
  <si>
    <t>DPC調査データ_様式1_SOFAスコア/特定集中治療室_結合テーブル作成（スキーマ2分）SQL</t>
  </si>
  <si>
    <t>DPC調査データ_様式1_SOFAスコア/特定集中治療室_結合テーブル作成（スキーマ22分）SQL</t>
  </si>
  <si>
    <t>DPC調査データ_様式1_SOFAスコア/特定集中治療室_結合テーブル作成（スキーマ12分）SQL</t>
  </si>
  <si>
    <t>DPC調査データ_様式1_SOFAスコア/敗血症_結合テーブル作成（スキーマ2分）SQL</t>
  </si>
  <si>
    <t>DPC調査データ_様式1_SOFAスコア/敗血症_結合テーブル作成（スキーマ22分）SQL</t>
  </si>
  <si>
    <t>DPC調査データ_様式1_SOFAスコア/敗血症_結合テーブル作成（スキーマ12分）SQL</t>
  </si>
  <si>
    <t>DPC調査データ_様式1_pSOFAスコア/特定集中治療室_結合テーブル作成（スキーマ2分）SQL</t>
  </si>
  <si>
    <t>DPC調査データ_様式1_pSOFAスコア/特定集中治療室_結合テーブル作成（スキーマ22分）SQL</t>
  </si>
  <si>
    <t>DPC調査データ_様式1_pSOFAスコア/特定集中治療室_結合テーブル作成（スキーマ12分）SQL</t>
  </si>
  <si>
    <t>DPC調査データ_様式1_pSOFAスコア/敗血症_結合テーブル作成（スキーマ2分）SQL</t>
  </si>
  <si>
    <t>DPC調査データ_様式1_pSOFAスコア/敗血症_結合テーブル作成（スキーマ22分）SQL</t>
  </si>
  <si>
    <t>DPC調査データ_様式1_pSOFAスコア/敗血症_結合テーブル作成（スキーマ12分）SQL</t>
  </si>
  <si>
    <t>スキーマ2のDPC調査データ_Dファイルテーブルのデータを、DPC調査データ_Dファイル_結合テーブルへ登録するSQL</t>
  </si>
  <si>
    <t>スキーマ22のDPC調査データ_Dファイルテーブルのデータを、DPC調査データ_Dファイル_結合テーブルへ未登録のデータのみ登録するSQL</t>
  </si>
  <si>
    <t>スキーマ12のDPC調査データ_Dファイルテーブルのデータを、DPC調査データ_Dファイル_結合テーブルへ未登録のデータのみ登録するSQL</t>
  </si>
  <si>
    <t>スキーマ2のDPC調査データ_入院EF統合ファイルテーブルのデータを、DPC調査データ_入院EF統合ファイル_結合テーブルへ登録するSQL</t>
  </si>
  <si>
    <t>スキーマ22のDPC調査データ_入院EF統合ファイルテーブルのデータを、DPC調査データ_入院EF統合ファイル_結合テーブルへ未登録のデータのみ登録するSQL</t>
  </si>
  <si>
    <t>スキーマ12のDPC調査データ_入院EF統合ファイルテーブルのデータを、DPC調査データ_入院EF統合ファイル_結合テーブルへ未登録のデータのみ登録するSQL</t>
  </si>
  <si>
    <t>スキーマ2のDPC調査データ_外来EF統合ファイルテーブルのデータを、DPC調査データ_外来EF統合ファイル_結合テーブルへ登録するSQL</t>
  </si>
  <si>
    <t>スキーマ22のDPC調査データ_外来EF統合ファイルテーブルのデータを、DPC調査データ_外来EF統合ファイル_結合テーブルへ未登録のデータのみ登録するSQL</t>
  </si>
  <si>
    <t>スキーマ12のDPC調査データ_外来EF統合ファイルテーブルのデータを、DPC調査データ_外来EF統合ファイル_結合テーブルへ未登録のデータのみ登録するSQL</t>
  </si>
  <si>
    <t>スキーマ2のDPC調査データ_Hファイルテーブルのデータを、DPC調査データ_Hファイル_結合テーブルへ登録するSQL</t>
  </si>
  <si>
    <t>スキーマ22のDPC調査データ_Hファイルテーブルのデータを、DPC調査データ_Hファイル_結合テーブルへ未登録のデータのみ登録するSQL</t>
  </si>
  <si>
    <t>スキーマ12のDPC調査データ_Hファイルテーブルのデータを、DPC調査データ_Hファイル_結合テーブルへ未登録のデータのみ登録するSQL</t>
  </si>
  <si>
    <t>スキーマ2のDPC調査データ_様式1テーブルのデータを、DPC調査データ_様式1_結合テーブルへ登録するSQL</t>
  </si>
  <si>
    <t>スキーマ22のDPC調査データ_様式1テーブルのデータを、DPC調査データ_様式1_結合テーブルへ未登録のデータのみ登録するSQL</t>
  </si>
  <si>
    <t>スキーマ12のDPC調査データ_様式1テーブルのデータを、DPC調査データ_様式1_結合テーブルへ未登録のデータのみ登録するSQL</t>
  </si>
  <si>
    <t>スキーマ2のDPC調査データ_様式1_患者プロファイル/褥瘡テーブルのデータを、DPC調査データ_様式1_患者プロファイル/褥瘡_結合テーブルへ登録するSQL</t>
  </si>
  <si>
    <t>スキーマ22のDPC調査データ_様式1_患者プロファイル/褥瘡テーブルのデータを、DPC調査データ_様式1_患者プロファイル/褥瘡_結合テーブルへ未登録のデータのみ登録するSQL</t>
  </si>
  <si>
    <t>スキーマ12のDPC調査データ_様式1_患者プロファイル/褥瘡テーブルのデータを、DPC調査データ_様式1_患者プロファイル/褥瘡_結合テーブルへ未登録のデータのみ登録するSQL</t>
  </si>
  <si>
    <t>スキーマ2のDPC調査データ_様式1_診断情報/併存症テーブルのデータを、DPC調査データ_様式1_診断情報/併存症_結合テーブルへ登録するSQL</t>
  </si>
  <si>
    <t>スキーマ22のDPC調査データ_様式1_診断情報/併存症テーブルのデータを、DPC調査データ_様式1_診断情報/併存症_結合テーブルへ未登録のデータのみ登録するSQL</t>
  </si>
  <si>
    <t>スキーマ12のDPC調査データ_様式1_診断情報/併存症テーブルのデータを、DPC調査データ_様式1_診断情報/併存症_結合テーブルへ未登録のデータのみ登録するSQL</t>
  </si>
  <si>
    <t>スキーマ2のDPC調査データ_様式1_診断情報/続発症テーブルのデータを、DPC調査データ_様式1_診断情報/続発症_結合テーブルへ登録するSQL</t>
  </si>
  <si>
    <t>スキーマ22のDPC調査データ_様式1_診断情報/続発症テーブルのデータを、DPC調査データ_様式1_診断情報/続発症_結合テーブルへ未登録のデータのみ登録するSQL</t>
  </si>
  <si>
    <t>スキーマ12のDPC調査データ_様式1_診断情報/続発症テーブルのデータを、DPC調査データ_様式1_診断情報/続発症_結合テーブルへ未登録のデータのみ登録するSQL</t>
  </si>
  <si>
    <t>スキーマ2のDPC調査データ_様式1_手術情報テーブルのデータを、DPC調査データ_様式1_手術情報_結合テーブルへ登録するSQL</t>
  </si>
  <si>
    <t>スキーマ22のDPC調査データ_様式1_手術情報テーブルのデータを、DPC調査データ_様式1_手術情報_結合テーブルへ未登録のデータのみ登録するSQL</t>
  </si>
  <si>
    <t>スキーマ12のDPC調査データ_様式1_手術情報テーブルのデータを、DPC調査データ_様式1_手術情報_結合テーブルへ未登録のデータのみ登録するSQL</t>
  </si>
  <si>
    <t>スキーマ2のDPC調査データ_様式1_FIMテーブルのデータを、DPC調査データ_様式1_FIM_結合テーブルへ登録するSQL</t>
  </si>
  <si>
    <t>スキーマ22のDPC調査データ_様式1_FIMテーブルのデータを、DPC調査データ_様式1_FIM_結合テーブルへ未登録のデータのみ登録するSQL</t>
  </si>
  <si>
    <t>スキーマ12のDPC調査データ_様式1_FIMテーブルのデータを、DPC調査データ_様式1_FIM_結合テーブルへ未登録のデータのみ登録するSQL</t>
  </si>
  <si>
    <t>スキーマ2のDPC調査データ_様式1_SOFAスコア/特定集中治療室テーブルのデータを、DPC調査データ_様式1_SOFAスコア/特定集中治療室_結合テーブルへ登録するSQL</t>
  </si>
  <si>
    <t>スキーマ22のDPC調査データ_様式1_SOFAスコア/特定集中治療室テーブルのデータを、DPC調査データ_様式1_SOFAスコア/特定集中治療室_結合テーブルへ未登録のデータのみ登録するSQL</t>
  </si>
  <si>
    <t>スキーマ12のDPC調査データ_様式1_SOFAスコア/特定集中治療室テーブルのデータを、DPC調査データ_様式1_SOFAスコア/特定集中治療室_結合テーブルへ未登録のデータのみ登録するSQL</t>
  </si>
  <si>
    <t>スキーマ2のDPC調査データ_様式1_SOFAスコア/敗血症テーブルのデータを、DPC調査データ_様式1_SOFAスコア/敗血症_結合テーブルへ登録するSQL</t>
  </si>
  <si>
    <t>スキーマ22のDPC調査データ_様式1_SOFAスコア/敗血症テーブルのデータを、DPC調査データ_様式1_SOFAスコア/敗血症_結合テーブルへ未登録のデータのみ登録するSQL</t>
  </si>
  <si>
    <t>スキーマ12のDPC調査データ_様式1_SOFAスコア/敗血症テーブルのデータを、DPC調査データ_様式1_SOFAスコア/敗血症_結合テーブルへ未登録のデータのみ登録するSQL</t>
  </si>
  <si>
    <t>スキーマ2のDPC調査データ_様式1_pSOFAスコア/特定集中治療室テーブルのデータを、DPC調査データ_様式1_pSOFAスコア/特定集中治療室_結合テーブルへ登録するSQL</t>
  </si>
  <si>
    <t>スキーマ22のDPC調査データ_様式1_pSOFAスコア/特定集中治療室テーブルのデータを、DPC調査データ_様式1_pSOFAスコア/特定集中治療室_結合テーブルへ未登録のデータのみ登録するSQL</t>
  </si>
  <si>
    <t>スキーマ12のDPC調査データ_様式1_pSOFAスコア/特定集中治療室テーブルのデータを、DPC調査データ_様式1_pSOFAスコア/特定集中治療室_結合テーブルへ未登録のデータのみ登録するSQL</t>
  </si>
  <si>
    <t>スキーマ2のDPC調査データ_様式1_pSOFAスコア/敗血症テーブルのデータを、DPC調査データ_様式1_pSOFAスコア/敗血症_結合テーブルへ登録するSQL</t>
  </si>
  <si>
    <t>スキーマ22のDPC調査データ_様式1_pSOFAスコア/敗血症テーブルのデータを、DPC調査データ_様式1_pSOFAスコア/敗血症_結合テーブルへ未登録のデータのみ登録するSQL</t>
  </si>
  <si>
    <t>スキーマ12のDPC調査データ_様式1_pSOFAスコア/敗血症テーブルのデータを、DPC調査データ_様式1_pSOFAスコア/敗血症_結合テーブルへ未登録のデータのみ登録するSQL</t>
  </si>
  <si>
    <t>○医科レセプト（receiptc）</t>
    <rPh sb="1" eb="3">
      <t>イカ</t>
    </rPh>
    <phoneticPr fontId="2"/>
  </si>
  <si>
    <t>ID0102-01-01</t>
  </si>
  <si>
    <t>ID0102-01-11</t>
  </si>
  <si>
    <t>ID0102-01-12</t>
  </si>
  <si>
    <t>ID0102-02-01</t>
  </si>
  <si>
    <t>ID0102-02-11</t>
  </si>
  <si>
    <t>ID0102-02-12</t>
  </si>
  <si>
    <t>ID0102-03-01</t>
  </si>
  <si>
    <t>ID0102-03-11</t>
  </si>
  <si>
    <t>ID0102-03-12</t>
  </si>
  <si>
    <t>ID0102-04-01</t>
  </si>
  <si>
    <t>ID0102-04-11</t>
  </si>
  <si>
    <t>ID0102-04-12</t>
  </si>
  <si>
    <t>ID0102-05-01</t>
  </si>
  <si>
    <t>ID0102-05-11</t>
  </si>
  <si>
    <t>ID0102-05-12</t>
  </si>
  <si>
    <t>ID0102-06-01</t>
  </si>
  <si>
    <t>ID0102-06-11</t>
  </si>
  <si>
    <t>ID0102-06-12</t>
  </si>
  <si>
    <t>ID0102-07-01</t>
  </si>
  <si>
    <t>ID0102-07-11</t>
  </si>
  <si>
    <t>ID0102-07-12</t>
  </si>
  <si>
    <t>ID0102-08-01</t>
  </si>
  <si>
    <t>ID0102-08-11</t>
  </si>
  <si>
    <t>ID0102-08-12</t>
  </si>
  <si>
    <t>ID0102-09-01</t>
  </si>
  <si>
    <t>ID0102-09-11</t>
  </si>
  <si>
    <t>ID0102-09-12</t>
  </si>
  <si>
    <t>ID0102-10-01</t>
  </si>
  <si>
    <t>ID0102-10-11</t>
  </si>
  <si>
    <t>ID0102-10-12</t>
  </si>
  <si>
    <t>ID0102-11-01</t>
  </si>
  <si>
    <t>ID0102-11-11</t>
  </si>
  <si>
    <t>ID0102-11-12</t>
  </si>
  <si>
    <t>ID0102-12-01</t>
  </si>
  <si>
    <t>ID0102-12-11</t>
  </si>
  <si>
    <t>ID0102-12-12</t>
  </si>
  <si>
    <t>ID0102-13-01</t>
  </si>
  <si>
    <t>ID0102-13-11</t>
  </si>
  <si>
    <t>ID0102-13-12</t>
  </si>
  <si>
    <t>ID0102-14-01</t>
  </si>
  <si>
    <t>ID0102-14-11</t>
  </si>
  <si>
    <t>ID0102-14-12</t>
  </si>
  <si>
    <t>ID0102-15-01</t>
  </si>
  <si>
    <t>ID0102-15-11</t>
  </si>
  <si>
    <t>ID0102-15-12</t>
  </si>
  <si>
    <t>ID0102-16-01</t>
  </si>
  <si>
    <t>ID0102-16-11</t>
  </si>
  <si>
    <t>ID0102-16-12</t>
  </si>
  <si>
    <t>ID0102-17-01</t>
  </si>
  <si>
    <t>ID0102-17-11</t>
  </si>
  <si>
    <t>ID0102-17-12</t>
  </si>
  <si>
    <t>ID0102-18-01</t>
  </si>
  <si>
    <t>ID0102-18-11</t>
  </si>
  <si>
    <t>ID0102-18-12</t>
  </si>
  <si>
    <t>○DPCレセプト（receiptd）</t>
    <phoneticPr fontId="2"/>
  </si>
  <si>
    <t>ID0103-01-01</t>
  </si>
  <si>
    <t>ID0103-01-11</t>
  </si>
  <si>
    <t>ID0103-01-12</t>
  </si>
  <si>
    <t>ID0103-02-01</t>
  </si>
  <si>
    <t>ID0103-02-11</t>
  </si>
  <si>
    <t>ID0103-02-12</t>
  </si>
  <si>
    <t>ID0103-03-01</t>
  </si>
  <si>
    <t>ID0103-03-11</t>
  </si>
  <si>
    <t>ID0103-03-12</t>
  </si>
  <si>
    <t>ID0103-04-01</t>
  </si>
  <si>
    <t>ID0103-04-11</t>
  </si>
  <si>
    <t>ID0103-04-12</t>
  </si>
  <si>
    <t>ID0103-05-01</t>
  </si>
  <si>
    <t>ID0103-05-11</t>
  </si>
  <si>
    <t>ID0103-05-12</t>
  </si>
  <si>
    <t>ID0103-06-01</t>
  </si>
  <si>
    <t>ID0103-06-11</t>
  </si>
  <si>
    <t>ID0103-06-12</t>
  </si>
  <si>
    <t>ID0103-07-01</t>
  </si>
  <si>
    <t>ID0103-07-11</t>
  </si>
  <si>
    <t>ID0103-07-12</t>
  </si>
  <si>
    <t>ID0103-08-01</t>
  </si>
  <si>
    <t>ID0103-08-11</t>
  </si>
  <si>
    <t>ID0103-08-12</t>
  </si>
  <si>
    <t>ID0103-09-01</t>
  </si>
  <si>
    <t>ID0103-09-11</t>
  </si>
  <si>
    <t>ID0103-09-12</t>
  </si>
  <si>
    <t>ID0103-10-01</t>
  </si>
  <si>
    <t>ID0103-10-11</t>
  </si>
  <si>
    <t>ID0103-10-12</t>
  </si>
  <si>
    <t>ID0103-11-01</t>
  </si>
  <si>
    <t>ID0103-11-11</t>
  </si>
  <si>
    <t>ID0103-11-12</t>
  </si>
  <si>
    <t>ID0103-12-01</t>
  </si>
  <si>
    <t>ID0103-12-11</t>
  </si>
  <si>
    <t>ID0103-12-12</t>
  </si>
  <si>
    <t>ID0103-13-01</t>
  </si>
  <si>
    <t>ID0103-13-11</t>
  </si>
  <si>
    <t>ID0103-13-12</t>
  </si>
  <si>
    <t>ID0103-14-01</t>
  </si>
  <si>
    <t>ID0103-14-11</t>
  </si>
  <si>
    <t>ID0103-14-12</t>
  </si>
  <si>
    <t>ID0103-15-01</t>
  </si>
  <si>
    <t>ID0103-15-11</t>
  </si>
  <si>
    <t>ID0103-15-12</t>
  </si>
  <si>
    <t>ID0103-16-01</t>
  </si>
  <si>
    <t>ID0103-16-11</t>
  </si>
  <si>
    <t>ID0103-16-12</t>
  </si>
  <si>
    <t>ID0103-17-01</t>
  </si>
  <si>
    <t>ID0103-17-11</t>
  </si>
  <si>
    <t>ID0103-17-12</t>
  </si>
  <si>
    <t>ID0103-18-01</t>
  </si>
  <si>
    <t>ID0103-18-11</t>
  </si>
  <si>
    <t>ID0103-18-12</t>
  </si>
  <si>
    <t>ID0103-19-01</t>
  </si>
  <si>
    <t>ID0103-19-11</t>
  </si>
  <si>
    <t>ID0103-19-12</t>
  </si>
  <si>
    <t>ID0103-20-01</t>
  </si>
  <si>
    <t>ID0103-20-11</t>
  </si>
  <si>
    <t>ID0103-20-12</t>
  </si>
  <si>
    <t>ID0103-21-01</t>
  </si>
  <si>
    <t>ID0103-21-11</t>
  </si>
  <si>
    <t>ID0103-21-12</t>
  </si>
  <si>
    <t>ID0103-22-01</t>
  </si>
  <si>
    <t>ID0103-22-11</t>
  </si>
  <si>
    <t>ID0103-22-12</t>
  </si>
  <si>
    <t>ID0103-23-01</t>
  </si>
  <si>
    <t>ID0103-23-11</t>
  </si>
  <si>
    <t>ID0103-23-12</t>
  </si>
  <si>
    <t>ID0103-24-01</t>
  </si>
  <si>
    <t>ID0103-24-11</t>
  </si>
  <si>
    <t>ID0103-24-12</t>
  </si>
  <si>
    <t>ID0103-25-01</t>
  </si>
  <si>
    <t>ID0103-25-11</t>
  </si>
  <si>
    <t>ID0103-25-12</t>
  </si>
  <si>
    <t>ID0103-26-01</t>
  </si>
  <si>
    <t>ID0103-26-11</t>
  </si>
  <si>
    <t>ID0103-26-12</t>
  </si>
  <si>
    <t>○MML（mml）</t>
    <phoneticPr fontId="2"/>
  </si>
  <si>
    <t>ID0104-01-01</t>
  </si>
  <si>
    <t>ID0104-01-11</t>
  </si>
  <si>
    <t>ID0104-01-12</t>
  </si>
  <si>
    <t>ID0104-02-01</t>
  </si>
  <si>
    <t>ID0104-02-11</t>
  </si>
  <si>
    <t>ID0104-02-12</t>
  </si>
  <si>
    <t>ID0104-03-01</t>
  </si>
  <si>
    <t>ID0104-03-11</t>
  </si>
  <si>
    <t>ID0104-04-01</t>
  </si>
  <si>
    <t>ID0104-04-11</t>
  </si>
  <si>
    <t>ID0104-05-01</t>
  </si>
  <si>
    <t>ID0104-05-11</t>
  </si>
  <si>
    <t>ID0104-06-01</t>
  </si>
  <si>
    <t>ID0104-06-11</t>
  </si>
  <si>
    <t>ID0104-06-12</t>
  </si>
  <si>
    <t>ID0104-07-01</t>
  </si>
  <si>
    <t>ID0104-07-11</t>
  </si>
  <si>
    <t>ID0104-07-12</t>
  </si>
  <si>
    <t>ID0104-08-01</t>
  </si>
  <si>
    <t>ID0104-08-11</t>
  </si>
  <si>
    <t>ID0104-08-12</t>
  </si>
  <si>
    <t>ID0104-09-01</t>
  </si>
  <si>
    <t>ID0104-09-11</t>
  </si>
  <si>
    <t>ID0104-09-12</t>
  </si>
  <si>
    <t>ID0104-10-01</t>
  </si>
  <si>
    <t>ID0104-10-11</t>
  </si>
  <si>
    <t>ID0104-10-12</t>
  </si>
  <si>
    <t>ID0104-11-01</t>
  </si>
  <si>
    <t>ID0104-11-11</t>
  </si>
  <si>
    <t>ID0104-11-12</t>
  </si>
  <si>
    <t>ID0104-12-01</t>
  </si>
  <si>
    <t>ID0104-12-11</t>
  </si>
  <si>
    <t>ID0104-12-12</t>
  </si>
  <si>
    <t>ID0104-13-01</t>
  </si>
  <si>
    <t>ID0104-13-11</t>
  </si>
  <si>
    <t>ID0104-13-12</t>
  </si>
  <si>
    <t>ID0104-14-01</t>
  </si>
  <si>
    <t>ID0104-14-11</t>
  </si>
  <si>
    <t>ID0104-14-12</t>
  </si>
  <si>
    <t>ID0104-15-01</t>
  </si>
  <si>
    <t>ID0104-15-11</t>
  </si>
  <si>
    <t>ID0104-15-12</t>
  </si>
  <si>
    <t>ID0104-16-01</t>
  </si>
  <si>
    <t>ID0104-16-11</t>
  </si>
  <si>
    <t>ID0104-16-12</t>
  </si>
  <si>
    <t>ID0104-17-01</t>
  </si>
  <si>
    <t>ID0104-17-11</t>
  </si>
  <si>
    <t>ID0104-17-12</t>
  </si>
  <si>
    <t>ID0104-18-01</t>
  </si>
  <si>
    <t>ID0104-18-11</t>
  </si>
  <si>
    <t>ID0104-18-12</t>
  </si>
  <si>
    <t>ID0104-19-01</t>
  </si>
  <si>
    <t>ID0104-19-11</t>
  </si>
  <si>
    <t>ID0104-19-12</t>
  </si>
  <si>
    <t>ID0104-20-01</t>
  </si>
  <si>
    <t>ID0104-20-11</t>
  </si>
  <si>
    <t>ID0104-20-12</t>
  </si>
  <si>
    <t>ID0104-21-01</t>
  </si>
  <si>
    <t>ID0104-21-11</t>
  </si>
  <si>
    <t>ID0104-21-12</t>
  </si>
  <si>
    <t>ID0104-22-01</t>
  </si>
  <si>
    <t>ID0104-22-11</t>
  </si>
  <si>
    <t>ID0104-22-12</t>
  </si>
  <si>
    <t>ID0104-23-01</t>
  </si>
  <si>
    <t>ID0104-23-11</t>
  </si>
  <si>
    <t>ID0104-23-12</t>
  </si>
  <si>
    <t>ID0104-24-01</t>
  </si>
  <si>
    <t>ID0104-24-11</t>
  </si>
  <si>
    <t>ID0104-24-12</t>
  </si>
  <si>
    <t>ID0104-25-01</t>
  </si>
  <si>
    <t>ID0104-25-11</t>
  </si>
  <si>
    <t>ID0104-25-12</t>
  </si>
  <si>
    <t>ID0104-26-01</t>
  </si>
  <si>
    <t>ID0104-26-11</t>
  </si>
  <si>
    <t>ID0104-26-12</t>
  </si>
  <si>
    <t>ID0104-27-01</t>
  </si>
  <si>
    <t>ID0104-27-11</t>
  </si>
  <si>
    <t>ID0104-27-12</t>
  </si>
  <si>
    <t>ID0104-28-01</t>
  </si>
  <si>
    <t>ID0104-28-11</t>
  </si>
  <si>
    <t>ID0104-28-12</t>
  </si>
  <si>
    <t>ID0104-29-01</t>
  </si>
  <si>
    <t>ID0104-29-11</t>
  </si>
  <si>
    <t>ID0104-29-12</t>
  </si>
  <si>
    <t>ID0104-30-01</t>
  </si>
  <si>
    <t>ID0104-30-11</t>
  </si>
  <si>
    <t>ID0104-30-12</t>
  </si>
  <si>
    <t>ID0104-31-01</t>
  </si>
  <si>
    <t>ID0104-31-11</t>
  </si>
  <si>
    <t>ID0104-31-12</t>
  </si>
  <si>
    <t>ID0104-32-01</t>
  </si>
  <si>
    <t>ID0104-32-11</t>
  </si>
  <si>
    <t>ID0104-32-12</t>
  </si>
  <si>
    <t>ID0104-33-01</t>
  </si>
  <si>
    <t>ID0104-33-11</t>
  </si>
  <si>
    <t>ID0104-33-12</t>
  </si>
  <si>
    <t>ID0104-34-01</t>
  </si>
  <si>
    <t>ID0104-34-11</t>
  </si>
  <si>
    <t>ID0104-34-12</t>
  </si>
  <si>
    <t>ID0104-35-01</t>
  </si>
  <si>
    <t>ID0104-35-11</t>
  </si>
  <si>
    <t>ID0104-35-12</t>
  </si>
  <si>
    <t>ID0104-36-01</t>
  </si>
  <si>
    <t>ID0104-36-11</t>
  </si>
  <si>
    <t>ID0104-36-12</t>
  </si>
  <si>
    <t>ID0104-37-01</t>
  </si>
  <si>
    <t>ID0104-37-11</t>
  </si>
  <si>
    <t>ID0104-37-12</t>
  </si>
  <si>
    <t>ID0104-38-01</t>
  </si>
  <si>
    <t>ID0104-38-11</t>
  </si>
  <si>
    <t>ID0104-38-12</t>
  </si>
  <si>
    <t>ID0104-39-01</t>
  </si>
  <si>
    <t>ID0104-39-11</t>
  </si>
  <si>
    <t>ID0104-39-12</t>
  </si>
  <si>
    <t>ID0104-40-01</t>
  </si>
  <si>
    <t>ID0104-40-11</t>
  </si>
  <si>
    <t>ID0104-40-12</t>
  </si>
  <si>
    <t>ID0104-41-01</t>
  </si>
  <si>
    <t>ID0104-41-11</t>
  </si>
  <si>
    <t>ID0104-41-12</t>
  </si>
  <si>
    <t>ID0104-42-01</t>
  </si>
  <si>
    <t>ID0104-42-11</t>
  </si>
  <si>
    <t>ID0104-42-12</t>
  </si>
  <si>
    <t>※グレーアウトされたSQLは現在未作成</t>
    <rPh sb="14" eb="16">
      <t>ゲンザイ</t>
    </rPh>
    <rPh sb="16" eb="19">
      <t>ミサクセイ</t>
    </rPh>
    <phoneticPr fontId="2"/>
  </si>
  <si>
    <t>医科レセプト_医療機関情報レコード_結合テーブル作成（スキーマ2分）SQL</t>
  </si>
  <si>
    <t>医科レセプト_医療機関情報レコード_結合テーブル作成（スキーマ22分）SQL</t>
  </si>
  <si>
    <t>医科レセプト_医療機関情報レコード_結合テーブル作成（スキーマ12分）SQL</t>
  </si>
  <si>
    <t>医科レセプト_レセプト共通レコード_結合テーブル作成（スキーマ2分）SQL</t>
  </si>
  <si>
    <t>医科レセプト_レセプト共通レコード_結合テーブル作成（スキーマ22分）SQL</t>
  </si>
  <si>
    <t>医科レセプト_レセプト共通レコード_結合テーブル作成（スキーマ12分）SQL</t>
  </si>
  <si>
    <t>医科レセプト_保険者レコード_結合テーブル作成（スキーマ2分）SQL</t>
  </si>
  <si>
    <t>医科レセプト_保険者レコード_結合テーブル作成（スキーマ22分）SQL</t>
  </si>
  <si>
    <t>医科レセプト_保険者レコード_結合テーブル作成（スキーマ12分）SQL</t>
  </si>
  <si>
    <t>医科レセプト_公費レコード_結合テーブル作成（スキーマ2分）SQL</t>
  </si>
  <si>
    <t>医科レセプト_公費レコード_結合テーブル作成（スキーマ22分）SQL</t>
  </si>
  <si>
    <t>医科レセプト_公費レコード_結合テーブル作成（スキーマ12分）SQL</t>
  </si>
  <si>
    <t>医科レセプト_包括評価対象外理由レコード_結合テーブル作成（スキーマ2分）SQL</t>
  </si>
  <si>
    <t>医科レセプト_包括評価対象外理由レコード_結合テーブル作成（スキーマ22分）SQL</t>
  </si>
  <si>
    <t>医科レセプト_包括評価対象外理由レコード_結合テーブル作成（スキーマ12分）SQL</t>
  </si>
  <si>
    <t>医科レセプト_傷病名レコード_結合テーブル作成（スキーマ2分）SQL</t>
  </si>
  <si>
    <t>医科レセプト_傷病名レコード_結合テーブル作成（スキーマ22分）SQL</t>
  </si>
  <si>
    <t>医科レセプト_傷病名レコード_結合テーブル作成（スキーマ12分）SQL</t>
  </si>
  <si>
    <t>医科レセプト_診療行為レコード_結合テーブル作成（スキーマ2分）SQL</t>
  </si>
  <si>
    <t>医科レセプト_診療行為レコード_結合テーブル作成（スキーマ22分）SQL</t>
  </si>
  <si>
    <t>医科レセプト_診療行為レコード_結合テーブル作成（スキーマ12分）SQL</t>
  </si>
  <si>
    <t>医科レセプト_診療行為レコード_算定日情報_結合テーブル作成（スキーマ2分）SQL</t>
  </si>
  <si>
    <t>医科レセプト_診療行為レコード_算定日情報_結合テーブル作成（スキーマ22分）SQL</t>
  </si>
  <si>
    <t>医科レセプト_診療行為レコード_算定日情報_結合テーブル作成（スキーマ12分）SQL</t>
  </si>
  <si>
    <t>医科レセプト_医薬品レコード_結合テーブル作成（スキーマ2分）SQL</t>
  </si>
  <si>
    <t>医科レセプト_医薬品レコード_結合テーブル作成（スキーマ22分）SQL</t>
  </si>
  <si>
    <t>医科レセプト_医薬品レコード_結合テーブル作成（スキーマ12分）SQL</t>
  </si>
  <si>
    <t>医科レセプト_医薬品レコード_算定日情報_結合テーブル作成（スキーマ2分）SQL</t>
  </si>
  <si>
    <t>医科レセプト_医薬品レコード_算定日情報_結合テーブル作成（スキーマ22分）SQL</t>
  </si>
  <si>
    <t>医科レセプト_医薬品レコード_算定日情報_結合テーブル作成（スキーマ12分）SQL</t>
  </si>
  <si>
    <t>医科レセプト_特定器材レコード_結合テーブル作成（スキーマ2分）SQL</t>
  </si>
  <si>
    <t>医科レセプト_特定器材レコード_結合テーブル作成（スキーマ22分）SQL</t>
  </si>
  <si>
    <t>医科レセプト_特定器材レコード_結合テーブル作成（スキーマ12分）SQL</t>
  </si>
  <si>
    <t>医科レセプト_特定器材レコード_算定日情報_結合テーブル作成（スキーマ2分）SQL</t>
  </si>
  <si>
    <t>医科レセプト_特定器材レコード_算定日情報_結合テーブル作成（スキーマ22分）SQL</t>
  </si>
  <si>
    <t>医科レセプト_特定器材レコード_算定日情報_結合テーブル作成（スキーマ12分）SQL</t>
  </si>
  <si>
    <t>医科レセプト_コメントレコード_結合テーブル作成（スキーマ2分）SQL</t>
  </si>
  <si>
    <t>医科レセプト_コメントレコード_結合テーブル作成（スキーマ22分）SQL</t>
  </si>
  <si>
    <t>医科レセプト_コメントレコード_結合テーブル作成（スキーマ12分）SQL</t>
  </si>
  <si>
    <t>医科レセプト_症状詳記レコード_結合テーブル作成（スキーマ2分）SQL</t>
  </si>
  <si>
    <t>医科レセプト_症状詳記レコード_結合テーブル作成（スキーマ22分）SQL</t>
  </si>
  <si>
    <t>医科レセプト_症状詳記レコード_結合テーブル作成（スキーマ12分）SQL</t>
  </si>
  <si>
    <t>医科レセプト_臓器提供医療機関情報レコード_結合テーブル作成（スキーマ2分）SQL</t>
  </si>
  <si>
    <t>医科レセプト_臓器提供医療機関情報レコード_結合テーブル作成（スキーマ22分）SQL</t>
  </si>
  <si>
    <t>医科レセプト_臓器提供医療機関情報レコード_結合テーブル作成（スキーマ12分）SQL</t>
  </si>
  <si>
    <t>医科レセプト_臓器提供者レセプト情報レコード_結合テーブル作成（スキーマ2分）SQL</t>
  </si>
  <si>
    <t>医科レセプト_臓器提供者レセプト情報レコード_結合テーブル作成（スキーマ22分）SQL</t>
  </si>
  <si>
    <t>医科レセプト_臓器提供者レセプト情報レコード_結合テーブル作成（スキーマ12分）SQL</t>
  </si>
  <si>
    <t>医科レセプト_臓器提供者請求情報レコード_結合テーブル作成（スキーマ2分）SQL</t>
  </si>
  <si>
    <t>医科レセプト_臓器提供者請求情報レコード_結合テーブル作成（スキーマ22分）SQL</t>
  </si>
  <si>
    <t>医科レセプト_臓器提供者請求情報レコード_結合テーブル作成（スキーマ12分）SQL</t>
  </si>
  <si>
    <t>医科レセプト_診療報酬請求書レコード_結合テーブル作成（スキーマ2分）SQL</t>
  </si>
  <si>
    <t>医科レセプト_診療報酬請求書レコード_結合テーブル作成（スキーマ22分）SQL</t>
  </si>
  <si>
    <t>医科レセプト_診療報酬請求書レコード_結合テーブル作成（スキーマ12分）SQL</t>
  </si>
  <si>
    <t>スキーマ2の医科レセプト_医療機関情報レコードテーブルのデータを、医科レセプト_医療機関情報レコード_結合テーブルへ登録するSQL</t>
  </si>
  <si>
    <t>スキーマ22の医科レセプト_医療機関情報レコードテーブルのデータを、医科レセプト_医療機関情報レコード_結合テーブルへ未登録のデータのみ登録するSQL</t>
  </si>
  <si>
    <t>スキーマ12の医科レセプト_医療機関情報レコードテーブルのデータを、医科レセプト_医療機関情報レコード_結合テーブルへ未登録のデータのみ登録するSQL</t>
  </si>
  <si>
    <t>スキーマ2の医科レセプト_レセプト共通レコードテーブルのデータを、医科レセプト_レセプト共通レコード_結合テーブルへ登録するSQL</t>
  </si>
  <si>
    <t>スキーマ22の医科レセプト_レセプト共通レコードテーブルのデータを、医科レセプト_レセプト共通レコード_結合テーブルへ未登録のデータのみ登録するSQL</t>
  </si>
  <si>
    <t>スキーマ12の医科レセプト_レセプト共通レコードテーブルのデータを、医科レセプト_レセプト共通レコード_結合テーブルへ未登録のデータのみ登録するSQL</t>
  </si>
  <si>
    <t>スキーマ2の医科レセプト_保険者レコードテーブルのデータを、医科レセプト_保険者レコード_結合テーブルへ登録するSQL</t>
  </si>
  <si>
    <t>スキーマ22の医科レセプト_保険者レコードテーブルのデータを、医科レセプト_保険者レコード_結合テーブルへ未登録のデータのみ登録するSQL</t>
  </si>
  <si>
    <t>スキーマ12の医科レセプト_保険者レコードテーブルのデータを、医科レセプト_保険者レコード_結合テーブルへ未登録のデータのみ登録するSQL</t>
  </si>
  <si>
    <t>スキーマ2の医科レセプト_公費レコードテーブルのデータを、医科レセプト_公費レコード_結合テーブルへ登録するSQL</t>
  </si>
  <si>
    <t>スキーマ22の医科レセプト_公費レコードテーブルのデータを、医科レセプト_公費レコード_結合テーブルへ未登録のデータのみ登録するSQL</t>
  </si>
  <si>
    <t>スキーマ12の医科レセプト_公費レコードテーブルのデータを、医科レセプト_公費レコード_結合テーブルへ未登録のデータのみ登録するSQL</t>
  </si>
  <si>
    <t>スキーマ2の医科レセプト_包括評価対象外理由レコードテーブルのデータを、医科レセプト_包括評価対象外理由レコード_結合テーブルへ登録するSQL</t>
  </si>
  <si>
    <t>スキーマ22の医科レセプト_包括評価対象外理由レコードテーブルのデータを、医科レセプト_包括評価対象外理由レコード_結合テーブルへ未登録のデータのみ登録するSQL</t>
  </si>
  <si>
    <t>スキーマ12の医科レセプト_包括評価対象外理由レコードテーブルのデータを、医科レセプト_包括評価対象外理由レコード_結合テーブルへ未登録のデータのみ登録するSQL</t>
  </si>
  <si>
    <t>スキーマ2の医科レセプト_傷病名レコードテーブルのデータを、医科レセプト_傷病名レコード_結合テーブルへ登録するSQL</t>
  </si>
  <si>
    <t>スキーマ22の医科レセプト_傷病名レコードテーブルのデータを、医科レセプト_傷病名レコード_結合テーブルへ未登録のデータのみ登録するSQL</t>
  </si>
  <si>
    <t>スキーマ12の医科レセプト_傷病名レコードテーブルのデータを、医科レセプト_傷病名レコード_結合テーブルへ未登録のデータのみ登録するSQL</t>
  </si>
  <si>
    <t>スキーマ2の医科レセプト_診療行為レコードテーブルのデータを、医科レセプト_診療行為レコード_結合テーブルへ登録するSQL</t>
  </si>
  <si>
    <t>スキーマ22の医科レセプト_診療行為レコードテーブルのデータを、医科レセプト_診療行為レコード_結合テーブルへ未登録のデータのみ登録するSQL</t>
  </si>
  <si>
    <t>スキーマ12の医科レセプト_診療行為レコードテーブルのデータを、医科レセプト_診療行為レコード_結合テーブルへ未登録のデータのみ登録するSQL</t>
  </si>
  <si>
    <t>スキーマ2の医科レセプト_診療行為レコード_算定日情報テーブルのデータを、医科レセプト_診療行為レコード_算定日情報_結合テーブルへ登録するSQL</t>
  </si>
  <si>
    <t>スキーマ22の医科レセプト_診療行為レコード_算定日情報テーブルのデータを、医科レセプト_診療行為レコード_算定日情報_結合テーブルへ未登録のデータのみ登録するSQL</t>
  </si>
  <si>
    <t>スキーマ12の医科レセプト_診療行為レコード_算定日情報テーブルのデータを、医科レセプト_診療行為レコード_算定日情報_結合テーブルへ未登録のデータのみ登録するSQL</t>
  </si>
  <si>
    <t>スキーマ2の医科レセプト_医薬品レコードテーブルのデータを、医科レセプト_医薬品レコード_結合テーブルへ登録するSQL</t>
  </si>
  <si>
    <t>スキーマ22の医科レセプト_医薬品レコードテーブルのデータを、医科レセプト_医薬品レコード_結合テーブルへ未登録のデータのみ登録するSQL</t>
  </si>
  <si>
    <t>スキーマ12の医科レセプト_医薬品レコードテーブルのデータを、医科レセプト_医薬品レコード_結合テーブルへ未登録のデータのみ登録するSQL</t>
  </si>
  <si>
    <t>スキーマ2の医科レセプト_医薬品レコード_算定日情報テーブルのデータを、医科レセプト_医薬品レコード_算定日情報_結合テーブルへ登録するSQL</t>
  </si>
  <si>
    <t>スキーマ22の医科レセプト_医薬品レコード_算定日情報テーブルのデータを、医科レセプト_医薬品レコード_算定日情報_結合テーブルへ未登録のデータのみ登録するSQL</t>
  </si>
  <si>
    <t>スキーマ12の医科レセプト_医薬品レコード_算定日情報テーブルのデータを、医科レセプト_医薬品レコード_算定日情報_結合テーブルへ未登録のデータのみ登録するSQL</t>
  </si>
  <si>
    <t>スキーマ2の医科レセプト_特定器材レコードテーブルのデータを、医科レセプト_特定器材レコード_結合テーブルへ登録するSQL</t>
  </si>
  <si>
    <t>スキーマ22の医科レセプト_特定器材レコードテーブルのデータを、医科レセプト_特定器材レコード_結合テーブルへ未登録のデータのみ登録するSQL</t>
  </si>
  <si>
    <t>スキーマ12の医科レセプト_特定器材レコードテーブルのデータを、医科レセプト_特定器材レコード_結合テーブルへ未登録のデータのみ登録するSQL</t>
  </si>
  <si>
    <t>スキーマ2の医科レセプト_特定器材レコード_算定日情報テーブルのデータを、医科レセプト_特定器材レコード_算定日情報_結合テーブルへ登録するSQL</t>
  </si>
  <si>
    <t>スキーマ22の医科レセプト_特定器材レコード_算定日情報テーブルのデータを、医科レセプト_特定器材レコード_算定日情報_結合テーブルへ未登録のデータのみ登録するSQL</t>
  </si>
  <si>
    <t>スキーマ12の医科レセプト_特定器材レコード_算定日情報テーブルのデータを、医科レセプト_特定器材レコード_算定日情報_結合テーブルへ未登録のデータのみ登録するSQL</t>
  </si>
  <si>
    <t>スキーマ2の医科レセプト_コメントレコードテーブルのデータを、医科レセプト_コメントレコード_結合テーブルへ登録するSQL</t>
  </si>
  <si>
    <t>スキーマ22の医科レセプト_コメントレコードテーブルのデータを、医科レセプト_コメントレコード_結合テーブルへ未登録のデータのみ登録するSQL</t>
  </si>
  <si>
    <t>スキーマ12の医科レセプト_コメントレコードテーブルのデータを、医科レセプト_コメントレコード_結合テーブルへ未登録のデータのみ登録するSQL</t>
  </si>
  <si>
    <t>スキーマ2の医科レセプト_症状詳記レコードテーブルのデータを、医科レセプト_症状詳記レコード_結合テーブルへ登録するSQL</t>
  </si>
  <si>
    <t>スキーマ22の医科レセプト_症状詳記レコードテーブルのデータを、医科レセプト_症状詳記レコード_結合テーブルへ未登録のデータのみ登録するSQL</t>
  </si>
  <si>
    <t>スキーマ12の医科レセプト_症状詳記レコードテーブルのデータを、医科レセプト_症状詳記レコード_結合テーブルへ未登録のデータのみ登録するSQL</t>
  </si>
  <si>
    <t>スキーマ2の医科レセプト_臓器提供医療機関情報レコードテーブルのデータを、医科レセプト_臓器提供医療機関情報レコード_結合テーブルへ登録するSQL</t>
  </si>
  <si>
    <t>スキーマ22の医科レセプト_臓器提供医療機関情報レコードテーブルのデータを、医科レセプト_臓器提供医療機関情報レコード_結合テーブルへ未登録のデータのみ登録するSQL</t>
  </si>
  <si>
    <t>スキーマ12の医科レセプト_臓器提供医療機関情報レコードテーブルのデータを、医科レセプト_臓器提供医療機関情報レコード_結合テーブルへ未登録のデータのみ登録するSQL</t>
  </si>
  <si>
    <t>スキーマ2の医科レセプト_臓器提供者レセプト情報レコードテーブルのデータを、医科レセプト_臓器提供者レセプト情報レコード_結合テーブルへ登録するSQL</t>
  </si>
  <si>
    <t>スキーマ22の医科レセプト_臓器提供者レセプト情報レコードテーブルのデータを、医科レセプト_臓器提供者レセプト情報レコード_結合テーブルへ未登録のデータのみ登録するSQL</t>
  </si>
  <si>
    <t>スキーマ12の医科レセプト_臓器提供者レセプト情報レコードテーブルのデータを、医科レセプト_臓器提供者レセプト情報レコード_結合テーブルへ未登録のデータのみ登録するSQL</t>
  </si>
  <si>
    <t>スキーマ2の医科レセプト_臓器提供者請求情報レコードテーブルのデータを、医科レセプト_臓器提供者請求情報レコード_結合テーブルへ登録するSQL</t>
  </si>
  <si>
    <t>スキーマ22の医科レセプト_臓器提供者請求情報レコードテーブルのデータを、医科レセプト_臓器提供者請求情報レコード_結合テーブルへ未登録のデータのみ登録するSQL</t>
  </si>
  <si>
    <t>スキーマ12の医科レセプト_臓器提供者請求情報レコードテーブルのデータを、医科レセプト_臓器提供者請求情報レコード_結合テーブルへ未登録のデータのみ登録するSQL</t>
  </si>
  <si>
    <t>スキーマ2の医科レセプト_診療報酬請求書レコードテーブルのデータを、医科レセプト_診療報酬請求書レコード_結合テーブルへ登録するSQL</t>
  </si>
  <si>
    <t>スキーマ22の医科レセプト_診療報酬請求書レコードテーブルのデータを、医科レセプト_診療報酬請求書レコード_結合テーブルへ未登録のデータのみ登録するSQL</t>
  </si>
  <si>
    <t>スキーマ12の医科レセプト_診療報酬請求書レコードテーブルのデータを、医科レセプト_診療報酬請求書レコード_結合テーブルへ未登録のデータのみ登録するSQL</t>
  </si>
  <si>
    <t>DPCレセプト_レセプト共通レコード_結合テーブル作成（スキーマ22分）SQL</t>
  </si>
  <si>
    <t>DPCレセプト_レセプト共通レコード_結合テーブル作成（スキーマ12分）SQL</t>
  </si>
  <si>
    <t>DPCレセプト_保険者レコード_結合テーブル作成（スキーマ2分）SQL</t>
  </si>
  <si>
    <t>DPCレセプト_保険者レコード_結合テーブル作成（スキーマ22分）SQL</t>
  </si>
  <si>
    <t>DPCレセプト_保険者レコード_結合テーブル作成（スキーマ12分）SQL</t>
  </si>
  <si>
    <t>DPCレセプト_公費レコード_結合テーブル作成（スキーマ2分）SQL</t>
  </si>
  <si>
    <t>DPCレセプト_公費レコード_結合テーブル作成（スキーマ22分）SQL</t>
  </si>
  <si>
    <t>DPCレセプト_公費レコード_結合テーブル作成（スキーマ12分）SQL</t>
  </si>
  <si>
    <t>DPCレセプト_包括評価対象外理由レコード_結合テーブル作成（スキーマ2分）SQL</t>
  </si>
  <si>
    <t>DPCレセプト_包括評価対象外理由レコード_結合テーブル作成（スキーマ22分）SQL</t>
  </si>
  <si>
    <t>DPCレセプト_包括評価対象外理由レコード_結合テーブル作成（スキーマ12分）SQL</t>
  </si>
  <si>
    <t>DPCレセプト_コメントレコード_結合テーブル作成（スキーマ2分）SQL</t>
  </si>
  <si>
    <t>DPCレセプト_コメントレコード_結合テーブル作成（スキーマ22分）SQL</t>
  </si>
  <si>
    <t>DPCレセプト_コメントレコード_結合テーブル作成（スキーマ12分）SQL</t>
  </si>
  <si>
    <t>DPCレセプト_症状詳記レコード_結合テーブル作成（スキーマ2分）SQL</t>
  </si>
  <si>
    <t>DPCレセプト_症状詳記レコード_結合テーブル作成（スキーマ22分）SQL</t>
  </si>
  <si>
    <t>DPCレセプト_症状詳記レコード_結合テーブル作成（スキーマ12分）SQL</t>
  </si>
  <si>
    <t>DPCレセプト_診断群分類レコード_結合テーブル作成（スキーマ22分）SQL</t>
  </si>
  <si>
    <t>DPCレセプト_診断群分類レコード_結合テーブル作成（スキーマ12分）SQL</t>
  </si>
  <si>
    <t>DPCレセプト_傷病レコード_結合テーブル作成（スキーマ2分）SQL</t>
  </si>
  <si>
    <t>DPCレセプト_傷病レコード_結合テーブル作成（スキーマ22分）SQL</t>
  </si>
  <si>
    <t>DPCレセプト_傷病レコード_結合テーブル作成（スキーマ12分）SQL</t>
  </si>
  <si>
    <t>DPCレセプト_傷病名レコード_結合テーブル作成（スキーマ2分）SQL</t>
  </si>
  <si>
    <t>DPCレセプト_傷病名レコード_結合テーブル作成（スキーマ22分）SQL</t>
  </si>
  <si>
    <t>DPCレセプト_傷病名レコード_結合テーブル作成（スキーマ12分）SQL</t>
  </si>
  <si>
    <t>DPCレセプト_患者基礎レコード_結合テーブル作成（スキーマ2分）SQL</t>
  </si>
  <si>
    <t>DPCレセプト_患者基礎レコード_結合テーブル作成（スキーマ22分）SQL</t>
  </si>
  <si>
    <t>DPCレセプト_患者基礎レコード_結合テーブル作成（スキーマ12分）SQL</t>
  </si>
  <si>
    <t>DPCレセプト_診療関連レコード_結合テーブル作成（スキーマ2分）SQL</t>
  </si>
  <si>
    <t>DPCレセプト_診療関連レコード_結合テーブル作成（スキーマ22分）SQL</t>
  </si>
  <si>
    <t>DPCレセプト_診療関連レコード_結合テーブル作成（スキーマ12分）SQL</t>
  </si>
  <si>
    <t>DPCレセプト_外泊レコード_結合テーブル作成（スキーマ2分）SQL</t>
  </si>
  <si>
    <t>DPCレセプト_外泊レコード_結合テーブル作成（スキーマ22分）SQL</t>
  </si>
  <si>
    <t>DPCレセプト_外泊レコード_結合テーブル作成（スキーマ12分）SQL</t>
  </si>
  <si>
    <t>DPCレセプト_包括評価レコード_結合テーブル作成（スキーマ2分）SQL</t>
  </si>
  <si>
    <t>DPCレセプト_包括評価レコード_結合テーブル作成（スキーマ22分）SQL</t>
  </si>
  <si>
    <t>DPCレセプト_包括評価レコード_結合テーブル作成（スキーマ12分）SQL</t>
  </si>
  <si>
    <t>DPCレセプト_合計調整レコード_結合テーブル作成（スキーマ2分）SQL</t>
  </si>
  <si>
    <t>DPCレセプト_合計調整レコード_結合テーブル作成（スキーマ22分）SQL</t>
  </si>
  <si>
    <t>DPCレセプト_合計調整レコード_結合テーブル作成（スキーマ12分）SQL</t>
  </si>
  <si>
    <t>DPCレセプト_診療行為レコード_結合テーブル作成（スキーマ2分）SQL</t>
  </si>
  <si>
    <t>DPCレセプト_診療行為レコード_結合テーブル作成（スキーマ22分）SQL</t>
  </si>
  <si>
    <t>DPCレセプト_診療行為レコード_結合テーブル作成（スキーマ12分）SQL</t>
  </si>
  <si>
    <t>DPCレセプト_診療行為レコード_算定日情報_結合テーブル作成（スキーマ2分）SQL</t>
  </si>
  <si>
    <t>DPCレセプト_診療行為レコード_算定日情報_結合テーブル作成（スキーマ22分）SQL</t>
  </si>
  <si>
    <t>DPCレセプト_診療行為レコード_算定日情報_結合テーブル作成（スキーマ12分）SQL</t>
  </si>
  <si>
    <t>DPCレセプト_医薬品レコード_結合テーブル作成（スキーマ2分）SQL</t>
  </si>
  <si>
    <t>DPCレセプト_医薬品レコード_結合テーブル作成（スキーマ22分）SQL</t>
  </si>
  <si>
    <t>DPCレセプト_医薬品レコード_結合テーブル作成（スキーマ12分）SQL</t>
  </si>
  <si>
    <t>DPCレセプト_医薬品レコード_算定日情報_結合テーブル作成（スキーマ2分）SQL</t>
  </si>
  <si>
    <t>DPCレセプト_医薬品レコード_算定日情報_結合テーブル作成（スキーマ22分）SQL</t>
  </si>
  <si>
    <t>DPCレセプト_医薬品レコード_算定日情報_結合テーブル作成（スキーマ12分）SQL</t>
  </si>
  <si>
    <t>DPCレセプト_特定器材レコード_結合テーブル作成（スキーマ2分）SQL</t>
  </si>
  <si>
    <t>DPCレセプト_特定器材レコード_結合テーブル作成（スキーマ22分）SQL</t>
  </si>
  <si>
    <t>DPCレセプト_特定器材レコード_結合テーブル作成（スキーマ12分）SQL</t>
  </si>
  <si>
    <t>DPCレセプト_特定器材レコード_算定日情報_結合テーブル作成（スキーマ2分）SQL</t>
  </si>
  <si>
    <t>DPCレセプト_特定器材レコード_算定日情報_結合テーブル作成（スキーマ22分）SQL</t>
  </si>
  <si>
    <t>DPCレセプト_特定器材レコード_算定日情報_結合テーブル作成（スキーマ12分）SQL</t>
  </si>
  <si>
    <t>DPCレセプト_コーディングデータレコード_結合テーブル作成（スキーマ2分）SQL</t>
  </si>
  <si>
    <t>DPCレセプト_コーディングデータレコード_結合テーブル作成（スキーマ22分）SQL</t>
  </si>
  <si>
    <t>DPCレセプト_コーディングデータレコード_結合テーブル作成（スキーマ12分）SQL</t>
  </si>
  <si>
    <t>DPCレセプト_臓器提供医療機関情報レコード_結合テーブル作成（スキーマ2分）SQL</t>
  </si>
  <si>
    <t>DPCレセプト_臓器提供医療機関情報レコード_結合テーブル作成（スキーマ22分）SQL</t>
  </si>
  <si>
    <t>DPCレセプト_臓器提供医療機関情報レコード_結合テーブル作成（スキーマ12分）SQL</t>
  </si>
  <si>
    <t>DPCレセプト_臓器提供者レセプト情報レコード_結合テーブル作成（スキーマ2分）SQL</t>
  </si>
  <si>
    <t>DPCレセプト_臓器提供者レセプト情報レコード_結合テーブル作成（スキーマ22分）SQL</t>
  </si>
  <si>
    <t>DPCレセプト_臓器提供者レセプト情報レコード_結合テーブル作成（スキーマ12分）SQL</t>
  </si>
  <si>
    <t>DPCレセプト_臓器提供者請求情報レコード_結合テーブル作成（スキーマ2分）SQL</t>
  </si>
  <si>
    <t>DPCレセプト_臓器提供者請求情報レコード_結合テーブル作成（スキーマ22分）SQL</t>
  </si>
  <si>
    <t>DPCレセプト_臓器提供者請求情報レコード_結合テーブル作成（スキーマ12分）SQL</t>
  </si>
  <si>
    <t>DPCレセプト_診療報酬請求書レコード_結合テーブル作成（スキーマ2分）SQL</t>
  </si>
  <si>
    <t>DPCレセプト_診療報酬請求書レコード_結合テーブル作成（スキーマ22分）SQL</t>
  </si>
  <si>
    <t>DPCレセプト_診療報酬請求書レコード_結合テーブル作成（スキーマ12分）SQL</t>
  </si>
  <si>
    <t>スキーマ2のDPCレセプト_医療機関情報レコードテーブルのデータを、DPCレセプト_医療機関情報レコード_結合テーブルへ登録するSQL</t>
  </si>
  <si>
    <t>スキーマ22のDPCレセプト_医療機関情報レコードテーブルのデータを、DPCレセプト_医療機関情報レコード_結合テーブルへ未登録のデータのみ登録するSQL</t>
  </si>
  <si>
    <t>スキーマ12のDPCレセプト_医療機関情報レコードテーブルのデータを、DPCレセプト_医療機関情報レコード_結合テーブルへ未登録のデータのみ登録するSQL</t>
  </si>
  <si>
    <t>スキーマ2のDPCレセプト_レセプト共通レコードテーブルのデータを、DPCレセプト_レセプト共通レコード_結合テーブルへ登録するSQL</t>
  </si>
  <si>
    <t>スキーマ22のDPCレセプト_レセプト共通レコードテーブルのデータを、DPCレセプト_レセプト共通レコード_結合テーブルへ未登録のデータのみ登録するSQL</t>
  </si>
  <si>
    <t>スキーマ12のDPCレセプト_レセプト共通レコードテーブルのデータを、DPCレセプト_レセプト共通レコード_結合テーブルへ未登録のデータのみ登録するSQL</t>
  </si>
  <si>
    <t>スキーマ2のDPCレセプト_保険者レコードテーブルのデータを、DPCレセプト_保険者レコード_結合テーブルへ登録するSQL</t>
  </si>
  <si>
    <t>スキーマ22のDPCレセプト_保険者レコードテーブルのデータを、DPCレセプト_保険者レコード_結合テーブルへ未登録のデータのみ登録するSQL</t>
  </si>
  <si>
    <t>スキーマ12のDPCレセプト_保険者レコードテーブルのデータを、DPCレセプト_保険者レコード_結合テーブルへ未登録のデータのみ登録するSQL</t>
  </si>
  <si>
    <t>スキーマ2のDPCレセプト_公費レコードテーブルのデータを、DPCレセプト_公費レコード_結合テーブルへ登録するSQL</t>
  </si>
  <si>
    <t>スキーマ22のDPCレセプト_公費レコードテーブルのデータを、DPCレセプト_公費レコード_結合テーブルへ未登録のデータのみ登録するSQL</t>
  </si>
  <si>
    <t>スキーマ12のDPCレセプト_公費レコードテーブルのデータを、DPCレセプト_公費レコード_結合テーブルへ未登録のデータのみ登録するSQL</t>
  </si>
  <si>
    <t>スキーマ2のDPCレセプト_包括評価対象外理由レコードテーブルのデータを、DPCレセプト_包括評価対象外理由レコード_結合テーブルへ登録するSQL</t>
  </si>
  <si>
    <t>スキーマ22のDPCレセプト_包括評価対象外理由レコードテーブルのデータを、DPCレセプト_包括評価対象外理由レコード_結合テーブルへ未登録のデータのみ登録するSQL</t>
  </si>
  <si>
    <t>スキーマ12のDPCレセプト_包括評価対象外理由レコードテーブルのデータを、DPCレセプト_包括評価対象外理由レコード_結合テーブルへ未登録のデータのみ登録するSQL</t>
  </si>
  <si>
    <t>スキーマ2のDPCレセプト_コメントレコードテーブルのデータを、DPCレセプト_コメントレコード_結合テーブルへ登録するSQL</t>
  </si>
  <si>
    <t>スキーマ22のDPCレセプト_コメントレコードテーブルのデータを、DPCレセプト_コメントレコード_結合テーブルへ未登録のデータのみ登録するSQL</t>
  </si>
  <si>
    <t>スキーマ12のDPCレセプト_コメントレコードテーブルのデータを、DPCレセプト_コメントレコード_結合テーブルへ未登録のデータのみ登録するSQL</t>
  </si>
  <si>
    <t>スキーマ2のDPCレセプト_症状詳記レコードテーブルのデータを、DPCレセプト_症状詳記レコード_結合テーブルへ登録するSQL</t>
  </si>
  <si>
    <t>スキーマ22のDPCレセプト_症状詳記レコードテーブルのデータを、DPCレセプト_症状詳記レコード_結合テーブルへ未登録のデータのみ登録するSQL</t>
  </si>
  <si>
    <t>スキーマ12のDPCレセプト_症状詳記レコードテーブルのデータを、DPCレセプト_症状詳記レコード_結合テーブルへ未登録のデータのみ登録するSQL</t>
  </si>
  <si>
    <t>スキーマ2のDPCレセプト_診断群分類レコードテーブルのデータを、DPCレセプト_診断群分類レコード_結合テーブルへ登録するSQL</t>
  </si>
  <si>
    <t>スキーマ22のDPCレセプト_診断群分類レコードテーブルのデータを、DPCレセプト_診断群分類レコード_結合テーブルへ未登録のデータのみ登録するSQL</t>
  </si>
  <si>
    <t>スキーマ12のDPCレセプト_診断群分類レコードテーブルのデータを、DPCレセプト_診断群分類レコード_結合テーブルへ未登録のデータのみ登録するSQL</t>
  </si>
  <si>
    <t>スキーマ2のDPCレセプト_傷病レコードテーブルのデータを、DPCレセプト_傷病レコード_結合テーブルへ登録するSQL</t>
  </si>
  <si>
    <t>スキーマ22のDPCレセプト_傷病レコードテーブルのデータを、DPCレセプト_傷病レコード_結合テーブルへ未登録のデータのみ登録するSQL</t>
  </si>
  <si>
    <t>スキーマ12のDPCレセプト_傷病レコードテーブルのデータを、DPCレセプト_傷病レコード_結合テーブルへ未登録のデータのみ登録するSQL</t>
  </si>
  <si>
    <t>スキーマ2のDPCレセプト_傷病名レコードテーブルのデータを、DPCレセプト_傷病名レコード_結合テーブルへ登録するSQL</t>
  </si>
  <si>
    <t>スキーマ22のDPCレセプト_傷病名レコードテーブルのデータを、DPCレセプト_傷病名レコード_結合テーブルへ未登録のデータのみ登録するSQL</t>
  </si>
  <si>
    <t>スキーマ12のDPCレセプト_傷病名レコードテーブルのデータを、DPCレセプト_傷病名レコード_結合テーブルへ未登録のデータのみ登録するSQL</t>
  </si>
  <si>
    <t>スキーマ2のDPCレセプト_患者基礎レコードテーブルのデータを、DPCレセプト_患者基礎レコード_結合テーブルへ登録するSQL</t>
  </si>
  <si>
    <t>スキーマ22のDPCレセプト_患者基礎レコードテーブルのデータを、DPCレセプト_患者基礎レコード_結合テーブルへ未登録のデータのみ登録するSQL</t>
  </si>
  <si>
    <t>スキーマ12のDPCレセプト_患者基礎レコードテーブルのデータを、DPCレセプト_患者基礎レコード_結合テーブルへ未登録のデータのみ登録するSQL</t>
  </si>
  <si>
    <t>スキーマ2のDPCレセプト_診療関連レコードテーブルのデータを、DPCレセプト_診療関連レコード_結合テーブルへ登録するSQL</t>
  </si>
  <si>
    <t>スキーマ22のDPCレセプト_診療関連レコードテーブルのデータを、DPCレセプト_診療関連レコード_結合テーブルへ未登録のデータのみ登録するSQL</t>
  </si>
  <si>
    <t>スキーマ12のDPCレセプト_診療関連レコードテーブルのデータを、DPCレセプト_診療関連レコード_結合テーブルへ未登録のデータのみ登録するSQL</t>
  </si>
  <si>
    <t>スキーマ2のDPCレセプト_外泊レコードテーブルのデータを、DPCレセプト_外泊レコード_結合テーブルへ登録するSQL</t>
  </si>
  <si>
    <t>スキーマ22のDPCレセプト_外泊レコードテーブルのデータを、DPCレセプト_外泊レコード_結合テーブルへ未登録のデータのみ登録するSQL</t>
  </si>
  <si>
    <t>スキーマ12のDPCレセプト_外泊レコードテーブルのデータを、DPCレセプト_外泊レコード_結合テーブルへ未登録のデータのみ登録するSQL</t>
  </si>
  <si>
    <t>スキーマ2のDPCレセプト_包括評価レコードテーブルのデータを、DPCレセプト_包括評価レコード_結合テーブルへ登録するSQL</t>
  </si>
  <si>
    <t>スキーマ22のDPCレセプト_包括評価レコードテーブルのデータを、DPCレセプト_包括評価レコード_結合テーブルへ未登録のデータのみ登録するSQL</t>
  </si>
  <si>
    <t>スキーマ12のDPCレセプト_包括評価レコードテーブルのデータを、DPCレセプト_包括評価レコード_結合テーブルへ未登録のデータのみ登録するSQL</t>
  </si>
  <si>
    <t>スキーマ2のDPCレセプト_合計調整レコードテーブルのデータを、DPCレセプト_合計調整レコード_結合テーブルへ登録するSQL</t>
  </si>
  <si>
    <t>スキーマ22のDPCレセプト_合計調整レコードテーブルのデータを、DPCレセプト_合計調整レコード_結合テーブルへ未登録のデータのみ登録するSQL</t>
  </si>
  <si>
    <t>スキーマ12のDPCレセプト_合計調整レコードテーブルのデータを、DPCレセプト_合計調整レコード_結合テーブルへ未登録のデータのみ登録するSQL</t>
  </si>
  <si>
    <t>スキーマ2のDPCレセプト_診療行為レコードテーブルのデータを、DPCレセプト_診療行為レコード_結合テーブルへ登録するSQL</t>
  </si>
  <si>
    <t>スキーマ22のDPCレセプト_診療行為レコードテーブルのデータを、DPCレセプト_診療行為レコード_結合テーブルへ未登録のデータのみ登録するSQL</t>
  </si>
  <si>
    <t>スキーマ12のDPCレセプト_診療行為レコードテーブルのデータを、DPCレセプト_診療行為レコード_結合テーブルへ未登録のデータのみ登録するSQL</t>
  </si>
  <si>
    <t>スキーマ2のDPCレセプト_診療行為レコード_算定日情報テーブルのデータを、DPCレセプト_診療行為レコード_算定日情報_結合テーブルへ登録するSQL</t>
  </si>
  <si>
    <t>スキーマ22のDPCレセプト_診療行為レコード_算定日情報テーブルのデータを、DPCレセプト_診療行為レコード_算定日情報_結合テーブルへ未登録のデータのみ登録するSQL</t>
  </si>
  <si>
    <t>スキーマ12のDPCレセプト_診療行為レコード_算定日情報テーブルのデータを、DPCレセプト_診療行為レコード_算定日情報_結合テーブルへ未登録のデータのみ登録するSQL</t>
  </si>
  <si>
    <t>スキーマ2のDPCレセプト_医薬品レコードテーブルのデータを、DPCレセプト_医薬品レコード_結合テーブルへ登録するSQL</t>
  </si>
  <si>
    <t>スキーマ22のDPCレセプト_医薬品レコードテーブルのデータを、DPCレセプト_医薬品レコード_結合テーブルへ未登録のデータのみ登録するSQL</t>
  </si>
  <si>
    <t>スキーマ12のDPCレセプト_医薬品レコードテーブルのデータを、DPCレセプト_医薬品レコード_結合テーブルへ未登録のデータのみ登録するSQL</t>
  </si>
  <si>
    <t>スキーマ2のDPCレセプト_医薬品レコード_算定日情報テーブルのデータを、DPCレセプト_医薬品レコード_算定日情報_結合テーブルへ登録するSQL</t>
  </si>
  <si>
    <t>スキーマ22のDPCレセプト_医薬品レコード_算定日情報テーブルのデータを、DPCレセプト_医薬品レコード_算定日情報_結合テーブルへ未登録のデータのみ登録するSQL</t>
  </si>
  <si>
    <t>スキーマ12のDPCレセプト_医薬品レコード_算定日情報テーブルのデータを、DPCレセプト_医薬品レコード_算定日情報_結合テーブルへ未登録のデータのみ登録するSQL</t>
  </si>
  <si>
    <t>スキーマ2のDPCレセプト_特定器材レコードテーブルのデータを、DPCレセプト_特定器材レコード_結合テーブルへ登録するSQL</t>
  </si>
  <si>
    <t>スキーマ22のDPCレセプト_特定器材レコードテーブルのデータを、DPCレセプト_特定器材レコード_結合テーブルへ未登録のデータのみ登録するSQL</t>
  </si>
  <si>
    <t>スキーマ12のDPCレセプト_特定器材レコードテーブルのデータを、DPCレセプト_特定器材レコード_結合テーブルへ未登録のデータのみ登録するSQL</t>
  </si>
  <si>
    <t>スキーマ2のDPCレセプト_特定器材レコード_算定日情報テーブルのデータを、DPCレセプト_特定器材レコード_算定日情報_結合テーブルへ登録するSQL</t>
  </si>
  <si>
    <t>スキーマ22のDPCレセプト_特定器材レコード_算定日情報テーブルのデータを、DPCレセプト_特定器材レコード_算定日情報_結合テーブルへ未登録のデータのみ登録するSQL</t>
  </si>
  <si>
    <t>スキーマ12のDPCレセプト_特定器材レコード_算定日情報テーブルのデータを、DPCレセプト_特定器材レコード_算定日情報_結合テーブルへ未登録のデータのみ登録するSQL</t>
  </si>
  <si>
    <t>スキーマ2のDPCレセプト_コーディングデータレコードテーブルのデータを、DPCレセプト_コーディングデータレコード_結合テーブルへ登録するSQL</t>
  </si>
  <si>
    <t>スキーマ22のDPCレセプト_コーディングデータレコードテーブルのデータを、DPCレセプト_コーディングデータレコード_結合テーブルへ未登録のデータのみ登録するSQL</t>
  </si>
  <si>
    <t>スキーマ12のDPCレセプト_コーディングデータレコードテーブルのデータを、DPCレセプト_コーディングデータレコード_結合テーブルへ未登録のデータのみ登録するSQL</t>
  </si>
  <si>
    <t>スキーマ2のDPCレセプト_臓器提供医療機関情報レコードテーブルのデータを、DPCレセプト_臓器提供医療機関情報レコード_結合テーブルへ登録するSQL</t>
  </si>
  <si>
    <t>スキーマ22のDPCレセプト_臓器提供医療機関情報レコードテーブルのデータを、DPCレセプト_臓器提供医療機関情報レコード_結合テーブルへ未登録のデータのみ登録するSQL</t>
  </si>
  <si>
    <t>スキーマ12のDPCレセプト_臓器提供医療機関情報レコードテーブルのデータを、DPCレセプト_臓器提供医療機関情報レコード_結合テーブルへ未登録のデータのみ登録するSQL</t>
  </si>
  <si>
    <t>スキーマ2のDPCレセプト_臓器提供者レセプト情報レコードテーブルのデータを、DPCレセプト_臓器提供者レセプト情報レコード_結合テーブルへ登録するSQL</t>
  </si>
  <si>
    <t>スキーマ12のDPCレセプト_臓器提供者レセプト情報レコードテーブルのデータを、DPCレセプト_臓器提供者レセプト情報レコード_結合テーブルへ未登録のデータのみ登録するSQL</t>
  </si>
  <si>
    <t>スキーマ2のDPCレセプト_臓器提供者請求情報レコードテーブルのデータを、DPCレセプト_臓器提供者請求情報レコード_結合テーブルへ登録するSQL</t>
  </si>
  <si>
    <t>スキーマ22のDPCレセプト_臓器提供者請求情報レコードテーブルのデータを、DPCレセプト_臓器提供者請求情報レコード_結合テーブルへ未登録のデータのみ登録するSQL</t>
  </si>
  <si>
    <t>スキーマ12のDPCレセプト_臓器提供者請求情報レコードテーブルのデータを、DPCレセプト_臓器提供者請求情報レコード_結合テーブルへ未登録のデータのみ登録するSQL</t>
  </si>
  <si>
    <t>スキーマ2のDPCレセプト_診療報酬請求書レコードテーブルのデータを、DPCレセプト_診療報酬請求書レコード_結合テーブルへ登録するSQL</t>
  </si>
  <si>
    <t>スキーマ22のDPCレセプト_診療報酬請求書レコードテーブルのデータを、DPCレセプト_診療報酬請求書レコード_結合テーブルへ未登録のデータのみ登録するSQL</t>
  </si>
  <si>
    <t>スキーマ12のDPCレセプト_診療報酬請求書レコードテーブルのデータを、DPCレセプト_診療報酬請求書レコード_結合テーブルへ未登録のデータのみ登録するSQL</t>
  </si>
  <si>
    <t>患者情報モジュール_患者情報_結合テーブル作成（スキーマ2分）SQL</t>
  </si>
  <si>
    <t>患者情報モジュール_患者情報_結合テーブル作成（スキーマ22分）SQL</t>
  </si>
  <si>
    <t>患者情報モジュール_患者情報_結合テーブル作成（スキーマ12分）SQL</t>
  </si>
  <si>
    <t>患者情報モジュール_その他ID_結合テーブル作成（スキーマ2分）SQL</t>
  </si>
  <si>
    <t>患者情報モジュール_その他ID_結合テーブル作成（スキーマ22分）SQL</t>
  </si>
  <si>
    <t>患者情報モジュール_その他ID_結合テーブル作成（スキーマ12分）SQL</t>
  </si>
  <si>
    <t>診断履歴情報モジュール_診断履歴情報レコード_結合テーブル作成（スキーマ22分）SQL</t>
  </si>
  <si>
    <t>診断履歴情報モジュール_診断履歴情報レコード_結合テーブル作成（スキーマ12分）SQL</t>
  </si>
  <si>
    <t>診断履歴情報モジュール_診断病名レコード_結合テーブル作成（スキーマ2分）SQL</t>
  </si>
  <si>
    <t>診断履歴情報モジュール_診断病名レコード_結合テーブル作成（スキーマ22分）SQL</t>
  </si>
  <si>
    <t>診断履歴情報モジュール_診断病名レコード_結合テーブル作成（スキーマ12分）SQL</t>
  </si>
  <si>
    <t>診断履歴情報モジュール_診断分類レコード_結合テーブル作成（スキーマ22分）SQL</t>
  </si>
  <si>
    <t>診断履歴情報モジュール_診断分類レコード_結合テーブル作成（スキーマ12分）SQL</t>
  </si>
  <si>
    <t>経過記録情報モジュール_経過記録情報レコード_結合テーブル作成（スキーマ2分）SQL</t>
  </si>
  <si>
    <t>経過記録情報モジュール_経過記録情報レコード_結合テーブル作成（スキーマ22分）SQL</t>
  </si>
  <si>
    <t>経過記録情報モジュール_経過記録情報レコード_結合テーブル作成（スキーマ12分）SQL</t>
  </si>
  <si>
    <t>経過記録情報モジュール_プロブレムレコード_結合テーブル作成（スキーマ2分）SQL</t>
  </si>
  <si>
    <t>経過記録情報モジュール_プロブレムレコード_結合テーブル作成（スキーマ22分）SQL</t>
  </si>
  <si>
    <t>経過記録情報モジュール_プロブレムレコード_結合テーブル作成（スキーマ12分）SQL</t>
  </si>
  <si>
    <t>経過記録情報モジュール_身体所見レコード_結合テーブル作成（スキーマ2分）SQL</t>
  </si>
  <si>
    <t>経過記録情報モジュール_身体所見レコード_結合テーブル作成（スキーマ22分）SQL</t>
  </si>
  <si>
    <t>経過記録情報モジュール_身体所見レコード_結合テーブル作成（スキーマ12分）SQL</t>
  </si>
  <si>
    <t>経過記録情報モジュール_処方箋実施レコード_結合テーブル作成（スキーマ2分）SQL</t>
  </si>
  <si>
    <t>経過記録情報モジュール_処方箋実施レコード_結合テーブル作成（スキーマ22分）SQL</t>
  </si>
  <si>
    <t>経過記録情報モジュール_処方箋実施レコード_結合テーブル作成（スキーマ12分）SQL</t>
  </si>
  <si>
    <t>経過記録情報モジュール_処方箋実施薬剤レコード_結合テーブル作成（スキーマ2分）SQL</t>
  </si>
  <si>
    <t>経過記録情報モジュール_処方箋実施薬剤レコード_結合テーブル作成（スキーマ22分）SQL</t>
  </si>
  <si>
    <t>経過記録情報モジュール_処方箋実施薬剤レコード_結合テーブル作成（スキーマ12分）SQL</t>
  </si>
  <si>
    <t>経過記録情報モジュール_処方箋実施薬剤コードレコード_結合テーブル作成（スキーマ2分）SQL</t>
  </si>
  <si>
    <t>経過記録情報モジュール_処方箋実施薬剤コードレコード_結合テーブル作成（スキーマ22分）SQL</t>
  </si>
  <si>
    <t>経過記録情報モジュール_処方箋実施薬剤コードレコード_結合テーブル作成（スキーマ12分）SQL</t>
  </si>
  <si>
    <t>経過記録情報モジュール_注射実施情報レコード_結合テーブル作成（スキーマ2分）SQL</t>
  </si>
  <si>
    <t>経過記録情報モジュール_注射実施情報レコード_結合テーブル作成（スキーマ22分）SQL</t>
  </si>
  <si>
    <t>経過記録情報モジュール_注射実施情報レコード_結合テーブル作成（スキーマ12分）SQL</t>
  </si>
  <si>
    <t>経過記録情報モジュール_注射実施薬剤レコード_結合テーブル作成（スキーマ2分）SQL</t>
  </si>
  <si>
    <t>経過記録情報モジュール_注射実施薬剤レコード_結合テーブル作成（スキーマ22分）SQL</t>
  </si>
  <si>
    <t>経過記録情報モジュール_注射実施薬剤レコード_結合テーブル作成（スキーマ12分）SQL</t>
  </si>
  <si>
    <t>経過記録情報モジュール_注射実施薬剤コードレコード_結合テーブル作成（スキーマ2分）SQL</t>
  </si>
  <si>
    <t>経過記録情報モジュール_注射実施薬剤コードレコード_結合テーブル作成（スキーマ22分）SQL</t>
  </si>
  <si>
    <t>経過記録情報モジュール_注射実施薬剤コードレコード_結合テーブル作成（スキーマ12分）SQL</t>
  </si>
  <si>
    <t>経過記録情報モジュール_アセスメントレコード_結合テーブル作成（スキーマ2分）SQL</t>
  </si>
  <si>
    <t>経過記録情報モジュール_アセスメントレコード_結合テーブル作成（スキーマ22分）SQL</t>
  </si>
  <si>
    <t>経過記録情報モジュール_アセスメントレコード_結合テーブル作成（スキーマ12分）SQL</t>
  </si>
  <si>
    <t>経過記録情報モジュール_処方箋オーダー情報レコード_結合テーブル作成（スキーマ2分）SQL</t>
  </si>
  <si>
    <t>経過記録情報モジュール_処方箋オーダー情報レコード_結合テーブル作成（スキーマ22分）SQL</t>
  </si>
  <si>
    <t>経過記録情報モジュール_処方箋オーダー情報レコード_結合テーブル作成（スキーマ12分）SQL</t>
  </si>
  <si>
    <t>経過記録情報モジュール_処方箋オーダー薬剤レコード_結合テーブル作成（スキーマ2分）SQL</t>
  </si>
  <si>
    <t>経過記録情報モジュール_処方箋オーダー薬剤レコード_結合テーブル作成（スキーマ22分）SQL</t>
  </si>
  <si>
    <t>経過記録情報モジュール_処方箋オーダー薬剤レコード_結合テーブル作成（スキーマ12分）SQL</t>
  </si>
  <si>
    <t>経過記録情報モジュール_処方箋オーダー薬剤コードレコード_結合テーブル作成（スキーマ2分）SQL</t>
  </si>
  <si>
    <t>経過記録情報モジュール_処方箋オーダー薬剤コードレコード_結合テーブル作成（スキーマ22分）SQL</t>
  </si>
  <si>
    <t>経過記録情報モジュール_処方箋オーダー薬剤コードレコード_結合テーブル作成（スキーマ12分）SQL</t>
  </si>
  <si>
    <t>経過記録情報モジュール_注射オーダー情報レコード_結合テーブル作成（スキーマ2分）SQL</t>
  </si>
  <si>
    <t>経過記録情報モジュール_注射オーダー情報レコード_結合テーブル作成（スキーマ22分）SQL</t>
  </si>
  <si>
    <t>経過記録情報モジュール_注射オーダー情報レコード_結合テーブル作成（スキーマ12分）SQL</t>
  </si>
  <si>
    <t>経過記録情報モジュール_注射オーダー薬剤レコード_結合テーブル作成（スキーマ2分）SQL</t>
  </si>
  <si>
    <t>経過記録情報モジュール_注射オーダー薬剤レコード_結合テーブル作成（スキーマ22分）SQL</t>
  </si>
  <si>
    <t>経過記録情報モジュール_注射オーダー薬剤レコード_結合テーブル作成（スキーマ12分）SQL</t>
  </si>
  <si>
    <t>経過記録情報モジュール_注射オーダー薬剤コードレコード_結合テーブル作成（スキーマ2分）SQL</t>
  </si>
  <si>
    <t>経過記録情報モジュール_注射オーダー薬剤コードレコード_結合テーブル作成（スキーマ22分）SQL</t>
  </si>
  <si>
    <t>経過記録情報モジュール_注射オーダー薬剤コードレコード_結合テーブル作成（スキーマ12分）SQL</t>
  </si>
  <si>
    <t>経過記録情報モジュール_外部参照レコード_結合テーブル作成（スキーマ2分）SQL</t>
  </si>
  <si>
    <t>経過記録情報モジュール_外部参照レコード_結合テーブル作成（スキーマ22分）SQL</t>
  </si>
  <si>
    <t>経過記録情報モジュール_外部参照レコード_結合テーブル作成（スキーマ12分）SQL</t>
  </si>
  <si>
    <t>臨床サマリーモジュール_臨床サマリー情報レコード_結合テーブル作成（スキーマ2分）SQL</t>
  </si>
  <si>
    <t>臨床サマリーモジュール_臨床サマリー情報レコード_結合テーブル作成（スキーマ22分）SQL</t>
  </si>
  <si>
    <t>臨床サマリーモジュール_臨床サマリー情報レコード_結合テーブル作成（スキーマ12分）SQL</t>
  </si>
  <si>
    <t>臨床サマリーモジュール_外来受診レコード_結合テーブル作成（スキーマ2分）SQL</t>
  </si>
  <si>
    <t>臨床サマリーモジュール_外来受診レコード_結合テーブル作成（スキーマ22分）SQL</t>
  </si>
  <si>
    <t>臨床サマリーモジュール_外来受診レコード_結合テーブル作成（スキーマ12分）SQL</t>
  </si>
  <si>
    <t>臨床サマリーモジュール_入院レコード_結合テーブル作成（スキーマ2分）SQL</t>
  </si>
  <si>
    <t>臨床サマリーモジュール_入院レコード_結合テーブル作成（スキーマ22分）SQL</t>
  </si>
  <si>
    <t>臨床サマリーモジュール_入院レコード_結合テーブル作成（スキーマ12分）SQL</t>
  </si>
  <si>
    <t>臨床サマリーモジュール_診断履歴情報レコード_結合テーブル作成（スキーマ2分）SQL</t>
  </si>
  <si>
    <t>臨床サマリーモジュール_診断履歴情報レコード_結合テーブル作成（スキーマ22分）SQL</t>
  </si>
  <si>
    <t>臨床サマリーモジュール_診断履歴情報レコード_結合テーブル作成（スキーマ12分）SQL</t>
  </si>
  <si>
    <t>臨床サマリーモジュール_診断病名レコード_結合テーブル作成（スキーマ2分）SQL</t>
  </si>
  <si>
    <t>臨床サマリーモジュール_診断病名レコード_結合テーブル作成（スキーマ22分）SQL</t>
  </si>
  <si>
    <t>臨床サマリーモジュール_診断病名レコード_結合テーブル作成（スキーマ12分）SQL</t>
  </si>
  <si>
    <t>臨床サマリーモジュール_診断分類レコード_結合テーブル作成（スキーマ2分）SQL</t>
  </si>
  <si>
    <t>臨床サマリーモジュール_診断分類レコード_結合テーブル作成（スキーマ22分）SQL</t>
  </si>
  <si>
    <t>臨床サマリーモジュール_診断分類レコード_結合テーブル作成（スキーマ12分）SQL</t>
  </si>
  <si>
    <t>臨床サマリーモジュール_経過記録レコード_結合テーブル作成（スキーマ2分）SQL</t>
  </si>
  <si>
    <t>臨床サマリーモジュール_経過記録レコード_結合テーブル作成（スキーマ22分）SQL</t>
  </si>
  <si>
    <t>臨床サマリーモジュール_経過記録レコード_結合テーブル作成（スキーマ12分）SQL</t>
  </si>
  <si>
    <t>臨床サマリーモジュール_検査結果レコード_結合テーブル作成（スキーマ2分）SQL</t>
  </si>
  <si>
    <t>臨床サマリーモジュール_検査結果レコード_結合テーブル作成（スキーマ22分）SQL</t>
  </si>
  <si>
    <t>臨床サマリーモジュール_検査結果レコード_結合テーブル作成（スキーマ12分）SQL</t>
  </si>
  <si>
    <t>検歴情報モジュール_検歴情報_結合テーブル作成（スキーマ2分）SQL</t>
  </si>
  <si>
    <t>検歴情報モジュール_検歴情報_結合テーブル作成（スキーマ22分）SQL</t>
  </si>
  <si>
    <t>検歴情報モジュール_検歴情報_結合テーブル作成（スキーマ12分）SQL</t>
  </si>
  <si>
    <t>検歴情報モジュール_報告コメントレコード_結合テーブル作成（スキーマ2分）SQL</t>
  </si>
  <si>
    <t>検歴情報モジュール_報告コメントレコード_結合テーブル作成（スキーマ22分）SQL</t>
  </si>
  <si>
    <t>検歴情報モジュール_報告コメントレコード_結合テーブル作成（スキーマ12分）SQL</t>
  </si>
  <si>
    <t>検歴情報モジュール_検歴検体材料_結合テーブル作成（スキーマ2分）SQL</t>
  </si>
  <si>
    <t>検歴情報モジュール_検歴検体材料_結合テーブル作成（スキーマ22分）SQL</t>
  </si>
  <si>
    <t>検歴情報モジュール_検歴検体材料_結合テーブル作成（スキーマ12分）SQL</t>
  </si>
  <si>
    <t>検歴情報モジュール_検体コメントレコード_結合テーブル作成（スキーマ2分）SQL</t>
  </si>
  <si>
    <t>検歴情報モジュール_検体コメントレコード_結合テーブル作成（スキーマ22分）SQL</t>
  </si>
  <si>
    <t>検歴情報モジュール_検体コメントレコード_結合テーブル作成（スキーマ12分）SQL</t>
  </si>
  <si>
    <t>検歴情報モジュール_検歴項目情報_結合テーブル作成（スキーマ2分）SQL</t>
  </si>
  <si>
    <t>検歴情報モジュール_検歴項目情報_結合テーブル作成（スキーマ22分）SQL</t>
  </si>
  <si>
    <t>検歴情報モジュール_検歴項目情報_結合テーブル作成（スキーマ12分）SQL</t>
  </si>
  <si>
    <t>検歴情報モジュール_項目コメントレコード_結合テーブル作成（スキーマ2分）SQL</t>
  </si>
  <si>
    <t>検歴情報モジュール_項目コメントレコード_結合テーブル作成（スキーマ22分）SQL</t>
  </si>
  <si>
    <t>検歴情報モジュール_項目コメントレコード_結合テーブル作成（スキーマ12分）SQL</t>
  </si>
  <si>
    <t>バイタルサインモジュール_バイタルサイン_結合テーブル作成（スキーマ2分）SQL</t>
  </si>
  <si>
    <t>バイタルサインモジュール_バイタルサイン_結合テーブル作成（スキーマ22分）SQL</t>
  </si>
  <si>
    <t>バイタルサインモジュール_バイタルサイン_結合テーブル作成（スキーマ12分）SQL</t>
  </si>
  <si>
    <t>バイタルサインモジュール_記録項目_結合テーブル作成（スキーマ2分）SQL</t>
  </si>
  <si>
    <t>バイタルサインモジュール_記録項目_結合テーブル作成（スキーマ22分）SQL</t>
  </si>
  <si>
    <t>バイタルサインモジュール_記録項目_結合テーブル作成（スキーマ12分）SQL</t>
  </si>
  <si>
    <t>バイタルサインモジュール_項目コメントレコード_結合テーブル作成（スキーマ2分）SQL</t>
  </si>
  <si>
    <t>バイタルサインモジュール_項目コメントレコード_結合テーブル作成（スキーマ22分）SQL</t>
  </si>
  <si>
    <t>バイタルサインモジュール_項目コメントレコード_結合テーブル作成（スキーマ12分）SQL</t>
  </si>
  <si>
    <t>体温表モジュール_バイタルサイン_結合テーブル作成（スキーマ2分）SQL</t>
  </si>
  <si>
    <t>体温表モジュール_バイタルサイン_結合テーブル作成（スキーマ22分）SQL</t>
  </si>
  <si>
    <t>体温表モジュール_バイタルサイン_結合テーブル作成（スキーマ12分）SQL</t>
  </si>
  <si>
    <t>体温表モジュール_記録項目_結合テーブル作成（スキーマ2分）SQL</t>
  </si>
  <si>
    <t>体温表モジュール_記録項目_結合テーブル作成（スキーマ22分）SQL</t>
  </si>
  <si>
    <t>体温表モジュール_記録項目_結合テーブル作成（スキーマ12分）SQL</t>
  </si>
  <si>
    <t>体温表モジュール_項目コメントレコード_結合テーブル作成（スキーマ2分）SQL</t>
  </si>
  <si>
    <t>体温表モジュール_項目コメントレコード_結合テーブル作成（スキーマ22分）SQL</t>
  </si>
  <si>
    <t>体温表モジュール_項目コメントレコード_結合テーブル作成（スキーマ12分）SQL</t>
  </si>
  <si>
    <t>スキーマ2の患者情報モジュール_患者情報テーブルのデータを、患者情報モジュール_患者情報_結合テーブルへ登録するSQL</t>
  </si>
  <si>
    <t>スキーマ22の患者情報モジュール_患者情報テーブルのデータを、患者情報モジュール_患者情報_結合テーブルへ未登録のデータのみ登録するSQL</t>
  </si>
  <si>
    <t>スキーマ12の患者情報モジュール_患者情報テーブルのデータを、患者情報モジュール_患者情報_結合テーブルへ未登録のデータのみ登録するSQL</t>
  </si>
  <si>
    <t>スキーマ2の患者情報モジュール_その他IDテーブルのデータを、患者情報モジュール_その他ID_結合テーブルへ登録するSQL</t>
  </si>
  <si>
    <t>スキーマ22の患者情報モジュール_その他IDテーブルのデータを、患者情報モジュール_その他ID_結合テーブルへ未登録のデータのみ登録するSQL</t>
  </si>
  <si>
    <t>スキーマ12の患者情報モジュール_その他IDテーブルのデータを、患者情報モジュール_その他ID_結合テーブルへ未登録のデータのみ登録するSQL</t>
  </si>
  <si>
    <t>スキーマ2の診断履歴情報モジュール_診断履歴情報レコードテーブルのデータを、診断履歴情報モジュール_診断履歴情報レコード_結合テーブルへ登録するSQL</t>
  </si>
  <si>
    <t>スキーマ22の診断履歴情報モジュール_診断履歴情報レコードテーブルのデータを、診断履歴情報モジュール_診断履歴情報レコード_結合テーブルへ未登録のデータのみ登録するSQL</t>
  </si>
  <si>
    <t>スキーマ12の診断履歴情報モジュール_診断履歴情報レコードテーブルのデータを、診断履歴情報モジュール_診断履歴情報レコード_結合テーブルへ未登録のデータのみ登録するSQL</t>
  </si>
  <si>
    <t>スキーマ22の診断履歴情報モジュール_診断病名レコードテーブルのデータを、診断履歴情報モジュール_診断病名レコード_結合テーブルへ未登録のデータのみ登録するSQL</t>
  </si>
  <si>
    <t>スキーマ12の診断履歴情報モジュール_診断病名レコードテーブルのデータを、診断履歴情報モジュール_診断病名レコード_結合テーブルへ未登録のデータのみ登録するSQL</t>
  </si>
  <si>
    <t>スキーマ2の診断履歴情報モジュール_診断分類レコードテーブルのデータを、診断履歴情報モジュール_診断分類レコード_結合テーブルへ登録するSQL</t>
  </si>
  <si>
    <t>スキーマ22の診断履歴情報モジュール_診断分類レコードテーブルのデータを、診断履歴情報モジュール_診断分類レコード_結合テーブルへ未登録のデータのみ登録するSQL</t>
  </si>
  <si>
    <t>スキーマ12の診断履歴情報モジュール_診断分類レコードテーブルのデータを、診断履歴情報モジュール_診断分類レコード_結合テーブルへ未登録のデータのみ登録するSQL</t>
  </si>
  <si>
    <t>スキーマ2の経過記録情報モジュール_経過記録情報レコードテーブルのデータを、経過記録情報モジュール_経過記録情報レコード_結合テーブルへ登録するSQL</t>
  </si>
  <si>
    <t>スキーマ22の経過記録情報モジュール_経過記録情報レコードテーブルのデータを、経過記録情報モジュール_経過記録情報レコード_結合テーブルへ未登録のデータのみ登録するSQL</t>
  </si>
  <si>
    <t>スキーマ12の経過記録情報モジュール_経過記録情報レコードテーブルのデータを、経過記録情報モジュール_経過記録情報レコード_結合テーブルへ未登録のデータのみ登録するSQL</t>
  </si>
  <si>
    <t>スキーマ2の経過記録情報モジュール_プロブレムレコードテーブルのデータを、経過記録情報モジュール_プロブレムレコード_結合テーブルへ登録するSQL</t>
  </si>
  <si>
    <t>スキーマ22の経過記録情報モジュール_プロブレムレコードテーブルのデータを、経過記録情報モジュール_プロブレムレコード_結合テーブルへ未登録のデータのみ登録するSQL</t>
  </si>
  <si>
    <t>スキーマ12の経過記録情報モジュール_プロブレムレコードテーブルのデータを、経過記録情報モジュール_プロブレムレコード_結合テーブルへ未登録のデータのみ登録するSQL</t>
  </si>
  <si>
    <t>スキーマ2の経過記録情報モジュール_身体所見レコードテーブルのデータを、経過記録情報モジュール_身体所見レコード_結合テーブルへ登録するSQL</t>
  </si>
  <si>
    <t>スキーマ22の経過記録情報モジュール_身体所見レコードテーブルのデータを、経過記録情報モジュール_身体所見レコード_結合テーブルへ未登録のデータのみ登録するSQL</t>
  </si>
  <si>
    <t>スキーマ12の経過記録情報モジュール_身体所見レコードテーブルのデータを、経過記録情報モジュール_身体所見レコード_結合テーブルへ未登録のデータのみ登録するSQL</t>
  </si>
  <si>
    <t>スキーマ2の経過記録情報モジュール_処方箋実施レコードテーブルのデータを、経過記録情報モジュール_処方箋実施レコード_結合テーブルへ登録するSQL</t>
  </si>
  <si>
    <t>スキーマ22の経過記録情報モジュール_処方箋実施レコードテーブルのデータを、経過記録情報モジュール_処方箋実施レコード_結合テーブルへ未登録のデータのみ登録するSQL</t>
  </si>
  <si>
    <t>スキーマ12の経過記録情報モジュール_処方箋実施レコードテーブルのデータを、経過記録情報モジュール_処方箋実施レコード_結合テーブルへ未登録のデータのみ登録するSQL</t>
  </si>
  <si>
    <t>スキーマ2の経過記録情報モジュール_処方箋実施薬剤レコードテーブルのデータを、経過記録情報モジュール_処方箋実施薬剤レコード_結合テーブルへ登録するSQL</t>
  </si>
  <si>
    <t>スキーマ22の経過記録情報モジュール_処方箋実施薬剤レコードテーブルのデータを、経過記録情報モジュール_処方箋実施薬剤レコード_結合テーブルへ未登録のデータのみ登録するSQL</t>
  </si>
  <si>
    <t>スキーマ12の経過記録情報モジュール_処方箋実施薬剤レコードテーブルのデータを、経過記録情報モジュール_処方箋実施薬剤レコード_結合テーブルへ未登録のデータのみ登録するSQL</t>
  </si>
  <si>
    <t>スキーマ2の経過記録情報モジュール_処方箋実施薬剤コードレコードテーブルのデータを、経過記録情報モジュール_処方箋実施薬剤コードレコード_結合テーブルへ登録するSQL</t>
  </si>
  <si>
    <t>スキーマ22の経過記録情報モジュール_処方箋実施薬剤コードレコードテーブルのデータを、経過記録情報モジュール_処方箋実施薬剤コードレコード_結合テーブルへ未登録のデータのみ登録するSQL</t>
  </si>
  <si>
    <t>スキーマ12の経過記録情報モジュール_処方箋実施薬剤コードレコードテーブルのデータを、経過記録情報モジュール_処方箋実施薬剤コードレコード_結合テーブルへ未登録のデータのみ登録するSQL</t>
  </si>
  <si>
    <t>スキーマ2の経過記録情報モジュール_注射実施情報レコードテーブルのデータを、経過記録情報モジュール_注射実施情報レコード_結合テーブルへ登録するSQL</t>
  </si>
  <si>
    <t>スキーマ22の経過記録情報モジュール_注射実施情報レコードテーブルのデータを、経過記録情報モジュール_注射実施情報レコード_結合テーブルへ未登録のデータのみ登録するSQL</t>
  </si>
  <si>
    <t>スキーマ12の経過記録情報モジュール_注射実施情報レコードテーブルのデータを、経過記録情報モジュール_注射実施情報レコード_結合テーブルへ未登録のデータのみ登録するSQL</t>
  </si>
  <si>
    <t>スキーマ2の経過記録情報モジュール_注射実施薬剤レコードテーブルのデータを、経過記録情報モジュール_注射実施薬剤レコード_結合テーブルへ登録するSQL</t>
  </si>
  <si>
    <t>スキーマ22の経過記録情報モジュール_注射実施薬剤レコードテーブルのデータを、経過記録情報モジュール_注射実施薬剤レコード_結合テーブルへ未登録のデータのみ登録するSQL</t>
  </si>
  <si>
    <t>スキーマ12の経過記録情報モジュール_注射実施薬剤レコードテーブルのデータを、経過記録情報モジュール_注射実施薬剤レコード_結合テーブルへ未登録のデータのみ登録するSQL</t>
  </si>
  <si>
    <t>スキーマ2の経過記録情報モジュール_注射実施薬剤コードレコードテーブルのデータを、経過記録情報モジュール_注射実施薬剤コードレコード_結合テーブルへ登録するSQL</t>
  </si>
  <si>
    <t>スキーマ22の経過記録情報モジュール_注射実施薬剤コードレコードテーブルのデータを、経過記録情報モジュール_注射実施薬剤コードレコード_結合テーブルへ未登録のデータのみ登録するSQL</t>
  </si>
  <si>
    <t>スキーマ12の経過記録情報モジュール_注射実施薬剤コードレコードテーブルのデータを、経過記録情報モジュール_注射実施薬剤コードレコード_結合テーブルへ未登録のデータのみ登録するSQL</t>
  </si>
  <si>
    <t>スキーマ2の経過記録情報モジュール_アセスメントレコードテーブルのデータを、経過記録情報モジュール_アセスメントレコード_結合テーブルへ登録するSQL</t>
  </si>
  <si>
    <t>スキーマ22の経過記録情報モジュール_アセスメントレコードテーブルのデータを、経過記録情報モジュール_アセスメントレコード_結合テーブルへ未登録のデータのみ登録するSQL</t>
  </si>
  <si>
    <t>スキーマ12の経過記録情報モジュール_アセスメントレコードテーブルのデータを、経過記録情報モジュール_アセスメントレコード_結合テーブルへ未登録のデータのみ登録するSQL</t>
  </si>
  <si>
    <t>スキーマ2の経過記録情報モジュール_処方箋オーダー情報レコードテーブルのデータを、経過記録情報モジュール_処方箋オーダー情報レコード_結合テーブルへ登録するSQL</t>
  </si>
  <si>
    <t>スキーマ22の経過記録情報モジュール_処方箋オーダー情報レコードテーブルのデータを、経過記録情報モジュール_処方箋オーダー情報レコード_結合テーブルへ未登録のデータのみ登録するSQL</t>
  </si>
  <si>
    <t>スキーマ12の経過記録情報モジュール_処方箋オーダー情報レコードテーブルのデータを、経過記録情報モジュール_処方箋オーダー情報レコード_結合テーブルへ未登録のデータのみ登録するSQL</t>
  </si>
  <si>
    <t>スキーマ2の経過記録情報モジュール_処方箋オーダー薬剤レコードテーブルのデータを、経過記録情報モジュール_処方箋オーダー薬剤レコード_結合テーブルへ登録するSQL</t>
  </si>
  <si>
    <t>スキーマ22の経過記録情報モジュール_処方箋オーダー薬剤レコードテーブルのデータを、経過記録情報モジュール_処方箋オーダー薬剤レコード_結合テーブルへ未登録のデータのみ登録するSQL</t>
  </si>
  <si>
    <t>スキーマ12の経過記録情報モジュール_処方箋オーダー薬剤レコードテーブルのデータを、経過記録情報モジュール_処方箋オーダー薬剤レコード_結合テーブルへ未登録のデータのみ登録するSQL</t>
  </si>
  <si>
    <t>スキーマ2の経過記録情報モジュール_処方箋オーダー薬剤コードレコードテーブルのデータを、経過記録情報モジュール_処方箋オーダー薬剤コードレコード_結合テーブルへ登録するSQL</t>
  </si>
  <si>
    <t>スキーマ22の経過記録情報モジュール_処方箋オーダー薬剤コードレコードテーブルのデータを、経過記録情報モジュール_処方箋オーダー薬剤コードレコード_結合テーブルへ未登録のデータのみ登録するSQL</t>
  </si>
  <si>
    <t>スキーマ12の経過記録情報モジュール_処方箋オーダー薬剤コードレコードテーブルのデータを、経過記録情報モジュール_処方箋オーダー薬剤コードレコード_結合テーブルへ未登録のデータのみ登録するSQL</t>
  </si>
  <si>
    <t>スキーマ2の経過記録情報モジュール_注射オーダー情報レコードテーブルのデータを、経過記録情報モジュール_注射オーダー情報レコード_結合テーブルへ登録するSQL</t>
  </si>
  <si>
    <t>スキーマ22の経過記録情報モジュール_注射オーダー情報レコードテーブルのデータを、経過記録情報モジュール_注射オーダー情報レコード_結合テーブルへ未登録のデータのみ登録するSQL</t>
  </si>
  <si>
    <t>スキーマ12の経過記録情報モジュール_注射オーダー情報レコードテーブルのデータを、経過記録情報モジュール_注射オーダー情報レコード_結合テーブルへ未登録のデータのみ登録するSQL</t>
  </si>
  <si>
    <t>スキーマ2の経過記録情報モジュール_注射オーダー薬剤レコードテーブルのデータを、経過記録情報モジュール_注射オーダー薬剤レコード_結合テーブルへ登録するSQL</t>
  </si>
  <si>
    <t>スキーマ22の経過記録情報モジュール_注射オーダー薬剤レコードテーブルのデータを、経過記録情報モジュール_注射オーダー薬剤レコード_結合テーブルへ未登録のデータのみ登録するSQL</t>
  </si>
  <si>
    <t>スキーマ12の経過記録情報モジュール_注射オーダー薬剤レコードテーブルのデータを、経過記録情報モジュール_注射オーダー薬剤レコード_結合テーブルへ未登録のデータのみ登録するSQL</t>
  </si>
  <si>
    <t>スキーマ2の経過記録情報モジュール_注射オーダー薬剤コードレコードテーブルのデータを、経過記録情報モジュール_注射オーダー薬剤コードレコード_結合テーブルへ登録するSQL</t>
  </si>
  <si>
    <t>スキーマ22の経過記録情報モジュール_注射オーダー薬剤コードレコードテーブルのデータを、経過記録情報モジュール_注射オーダー薬剤コードレコード_結合テーブルへ未登録のデータのみ登録するSQL</t>
  </si>
  <si>
    <t>スキーマ12の経過記録情報モジュール_注射オーダー薬剤コードレコードテーブルのデータを、経過記録情報モジュール_注射オーダー薬剤コードレコード_結合テーブルへ未登録のデータのみ登録するSQL</t>
  </si>
  <si>
    <t>スキーマ2の経過記録情報モジュール_外部参照レコードテーブルのデータを、経過記録情報モジュール_外部参照レコード_結合テーブルへ登録するSQL</t>
  </si>
  <si>
    <t>スキーマ22の経過記録情報モジュール_外部参照レコードテーブルのデータを、経過記録情報モジュール_外部参照レコード_結合テーブルへ未登録のデータのみ登録するSQL</t>
  </si>
  <si>
    <t>スキーマ12の経過記録情報モジュール_外部参照レコードテーブルのデータを、経過記録情報モジュール_外部参照レコード_結合テーブルへ未登録のデータのみ登録するSQL</t>
  </si>
  <si>
    <t>スキーマ2の臨床サマリーモジュール_臨床サマリー情報レコードテーブルのデータを、臨床サマリーモジュール_臨床サマリー情報レコード_結合テーブルへ登録するSQL</t>
  </si>
  <si>
    <t>スキーマ22の臨床サマリーモジュール_臨床サマリー情報レコードテーブルのデータを、臨床サマリーモジュール_臨床サマリー情報レコード_結合テーブルへ未登録のデータのみ登録するSQL</t>
  </si>
  <si>
    <t>スキーマ12の臨床サマリーモジュール_臨床サマリー情報レコードテーブルのデータを、臨床サマリーモジュール_臨床サマリー情報レコード_結合テーブルへ未登録のデータのみ登録するSQL</t>
  </si>
  <si>
    <t>スキーマ2の臨床サマリーモジュール_外来受診レコードテーブルのデータを、臨床サマリーモジュール_外来受診レコード_結合テーブルへ登録するSQL</t>
  </si>
  <si>
    <t>スキーマ22の臨床サマリーモジュール_外来受診レコードテーブルのデータを、臨床サマリーモジュール_外来受診レコード_結合テーブルへ未登録のデータのみ登録するSQL</t>
  </si>
  <si>
    <t>スキーマ12の臨床サマリーモジュール_外来受診レコードテーブルのデータを、臨床サマリーモジュール_外来受診レコード_結合テーブルへ未登録のデータのみ登録するSQL</t>
  </si>
  <si>
    <t>スキーマ2の臨床サマリーモジュール_入院レコードテーブルのデータを、臨床サマリーモジュール_入院レコード_結合テーブルへ登録するSQL</t>
  </si>
  <si>
    <t>スキーマ22の臨床サマリーモジュール_入院レコードテーブルのデータを、臨床サマリーモジュール_入院レコード_結合テーブルへ未登録のデータのみ登録するSQL</t>
  </si>
  <si>
    <t>スキーマ12の臨床サマリーモジュール_入院レコードテーブルのデータを、臨床サマリーモジュール_入院レコード_結合テーブルへ未登録のデータのみ登録するSQL</t>
  </si>
  <si>
    <t>スキーマ2の臨床サマリーモジュール_診断履歴情報レコードテーブルのデータを、臨床サマリーモジュール_診断履歴情報レコード_結合テーブルへ登録するSQL</t>
  </si>
  <si>
    <t>スキーマ22の臨床サマリーモジュール_診断履歴情報レコードテーブルのデータを、臨床サマリーモジュール_診断履歴情報レコード_結合テーブルへ未登録のデータのみ登録するSQL</t>
  </si>
  <si>
    <t>スキーマ12の臨床サマリーモジュール_診断履歴情報レコードテーブルのデータを、臨床サマリーモジュール_診断履歴情報レコード_結合テーブルへ未登録のデータのみ登録するSQL</t>
  </si>
  <si>
    <t>スキーマ2の臨床サマリーモジュール_診断病名レコードテーブルのデータを、臨床サマリーモジュール_診断病名レコード_結合テーブルへ登録するSQL</t>
  </si>
  <si>
    <t>スキーマ22の臨床サマリーモジュール_診断病名レコードテーブルのデータを、臨床サマリーモジュール_診断病名レコード_結合テーブルへ未登録のデータのみ登録するSQL</t>
  </si>
  <si>
    <t>スキーマ12の臨床サマリーモジュール_診断病名レコードテーブルのデータを、臨床サマリーモジュール_診断病名レコード_結合テーブルへ未登録のデータのみ登録するSQL</t>
  </si>
  <si>
    <t>スキーマ2の臨床サマリーモジュール_診断分類レコードテーブルのデータを、臨床サマリーモジュール_診断分類レコード_結合テーブルへ登録するSQL</t>
  </si>
  <si>
    <t>スキーマ22の臨床サマリーモジュール_診断分類レコードテーブルのデータを、臨床サマリーモジュール_診断分類レコード_結合テーブルへ未登録のデータのみ登録するSQL</t>
  </si>
  <si>
    <t>スキーマ12の臨床サマリーモジュール_診断分類レコードテーブルのデータを、臨床サマリーモジュール_診断分類レコード_結合テーブルへ未登録のデータのみ登録するSQL</t>
  </si>
  <si>
    <t>スキーマ2の臨床サマリーモジュール_経過記録レコードテーブルのデータを、臨床サマリーモジュール_経過記録レコード_結合テーブルへ登録するSQL</t>
  </si>
  <si>
    <t>スキーマ22の臨床サマリーモジュール_経過記録レコードテーブルのデータを、臨床サマリーモジュール_経過記録レコード_結合テーブルへ未登録のデータのみ登録するSQL</t>
  </si>
  <si>
    <t>スキーマ12の臨床サマリーモジュール_経過記録レコードテーブルのデータを、臨床サマリーモジュール_経過記録レコード_結合テーブルへ未登録のデータのみ登録するSQL</t>
  </si>
  <si>
    <t>スキーマ2の臨床サマリーモジュール_検査結果レコードテーブルのデータを、臨床サマリーモジュール_検査結果レコード_結合テーブルへ登録するSQL</t>
  </si>
  <si>
    <t>スキーマ22の臨床サマリーモジュール_検査結果レコードテーブルのデータを、臨床サマリーモジュール_検査結果レコード_結合テーブルへ未登録のデータのみ登録するSQL</t>
  </si>
  <si>
    <t>スキーマ12の臨床サマリーモジュール_検査結果レコードテーブルのデータを、臨床サマリーモジュール_検査結果レコード_結合テーブルへ未登録のデータのみ登録するSQL</t>
  </si>
  <si>
    <t>スキーマ22の検歴情報モジュール_検歴情報テーブルのデータを、検歴情報モジュール_検歴情報_結合テーブルへ未登録のデータのみ登録するSQL</t>
  </si>
  <si>
    <t>スキーマ12の検歴情報モジュール_検歴情報テーブルのデータを、検歴情報モジュール_検歴情報_結合テーブルへ未登録のデータのみ登録するSQL</t>
  </si>
  <si>
    <t>スキーマ2の検歴情報モジュール_報告コメントレコードテーブルのデータを、検歴情報モジュール_報告コメントレコード_結合テーブルへ登録するSQL</t>
  </si>
  <si>
    <t>スキーマ22の検歴情報モジュール_報告コメントレコードテーブルのデータを、検歴情報モジュール_報告コメントレコード_結合テーブルへ未登録のデータのみ登録するSQL</t>
  </si>
  <si>
    <t>スキーマ12の検歴情報モジュール_報告コメントレコードテーブルのデータを、検歴情報モジュール_報告コメントレコード_結合テーブルへ未登録のデータのみ登録するSQL</t>
  </si>
  <si>
    <t>スキーマ2の検歴情報モジュール_検歴検体材料テーブルのデータを、検歴情報モジュール_検歴検体材料_結合テーブルへ登録するSQL</t>
  </si>
  <si>
    <t>スキーマ22の検歴情報モジュール_検歴検体材料テーブルのデータを、検歴情報モジュール_検歴検体材料_結合テーブルへ未登録のデータのみ登録するSQL</t>
  </si>
  <si>
    <t>スキーマ12の検歴情報モジュール_検歴検体材料テーブルのデータを、検歴情報モジュール_検歴検体材料_結合テーブルへ未登録のデータのみ登録するSQL</t>
  </si>
  <si>
    <t>スキーマ2の検歴情報モジュール_検体コメントレコードテーブルのデータを、検歴情報モジュール_検体コメントレコード_結合テーブルへ登録するSQL</t>
  </si>
  <si>
    <t>スキーマ22の検歴情報モジュール_検体コメントレコードテーブルのデータを、検歴情報モジュール_検体コメントレコード_結合テーブルへ未登録のデータのみ登録するSQL</t>
  </si>
  <si>
    <t>スキーマ12の検歴情報モジュール_検体コメントレコードテーブルのデータを、検歴情報モジュール_検体コメントレコード_結合テーブルへ未登録のデータのみ登録するSQL</t>
  </si>
  <si>
    <t>スキーマ2の検歴情報モジュール_検歴項目情報テーブルのデータを、検歴情報モジュール_検歴項目情報_結合テーブルへ登録するSQL</t>
  </si>
  <si>
    <t>スキーマ22の検歴情報モジュール_検歴項目情報テーブルのデータを、検歴情報モジュール_検歴項目情報_結合テーブルへ未登録のデータのみ登録するSQL</t>
  </si>
  <si>
    <t>スキーマ12の検歴情報モジュール_検歴項目情報テーブルのデータを、検歴情報モジュール_検歴項目情報_結合テーブルへ未登録のデータのみ登録するSQL</t>
  </si>
  <si>
    <t>スキーマ2の検歴情報モジュール_項目コメントレコードテーブルのデータを、検歴情報モジュール_項目コメントレコード_結合テーブルへ登録するSQL</t>
  </si>
  <si>
    <t>スキーマ22の検歴情報モジュール_項目コメントレコードテーブルのデータを、検歴情報モジュール_項目コメントレコード_結合テーブルへ未登録のデータのみ登録するSQL</t>
  </si>
  <si>
    <t>スキーマ12の検歴情報モジュール_項目コメントレコードテーブルのデータを、検歴情報モジュール_項目コメントレコード_結合テーブルへ未登録のデータのみ登録するSQL</t>
  </si>
  <si>
    <t>スキーマ2のバイタルサインモジュール_バイタルサインテーブルのデータを、バイタルサインモジュール_バイタルサイン_結合テーブルへ登録するSQL</t>
  </si>
  <si>
    <t>スキーマ22のバイタルサインモジュール_バイタルサインテーブルのデータを、バイタルサインモジュール_バイタルサイン_結合テーブルへ未登録のデータのみ登録するSQL</t>
  </si>
  <si>
    <t>スキーマ12のバイタルサインモジュール_バイタルサインテーブルのデータを、バイタルサインモジュール_バイタルサイン_結合テーブルへ未登録のデータのみ登録するSQL</t>
  </si>
  <si>
    <t>スキーマ2のバイタルサインモジュール_記録項目テーブルのデータを、バイタルサインモジュール_記録項目_結合テーブルへ登録するSQL</t>
  </si>
  <si>
    <t>スキーマ22のバイタルサインモジュール_記録項目テーブルのデータを、バイタルサインモジュール_記録項目_結合テーブルへ未登録のデータのみ登録するSQL</t>
  </si>
  <si>
    <t>スキーマ12のバイタルサインモジュール_記録項目テーブルのデータを、バイタルサインモジュール_記録項目_結合テーブルへ未登録のデータのみ登録するSQL</t>
  </si>
  <si>
    <t>スキーマ2のバイタルサインモジュール_項目コメントレコードテーブルのデータを、バイタルサインモジュール_項目コメントレコード_結合テーブルへ登録するSQL</t>
  </si>
  <si>
    <t>スキーマ22のバイタルサインモジュール_項目コメントレコードテーブルのデータを、バイタルサインモジュール_項目コメントレコード_結合テーブルへ未登録のデータのみ登録するSQL</t>
  </si>
  <si>
    <t>スキーマ12のバイタルサインモジュール_項目コメントレコードテーブルのデータを、バイタルサインモジュール_項目コメントレコード_結合テーブルへ未登録のデータのみ登録するSQL</t>
  </si>
  <si>
    <t>スキーマ2の体温表モジュール_バイタルサインテーブルのデータを、体温表モジュール_バイタルサイン_結合テーブルへ登録するSQL</t>
  </si>
  <si>
    <t>スキーマ22の体温表モジュール_バイタルサインテーブルのデータを、体温表モジュール_バイタルサイン_結合テーブルへ未登録のデータのみ登録するSQL</t>
  </si>
  <si>
    <t>スキーマ12の体温表モジュール_バイタルサインテーブルのデータを、体温表モジュール_バイタルサイン_結合テーブルへ未登録のデータのみ登録するSQL</t>
  </si>
  <si>
    <t>スキーマ2の体温表モジュール_記録項目テーブルのデータを、体温表モジュール_記録項目_結合テーブルへ登録するSQL</t>
  </si>
  <si>
    <t>スキーマ22の体温表モジュール_記録項目テーブルのデータを、体温表モジュール_記録項目_結合テーブルへ未登録のデータのみ登録するSQL</t>
  </si>
  <si>
    <t>スキーマ12の体温表モジュール_記録項目テーブルのデータを、体温表モジュール_記録項目_結合テーブルへ未登録のデータのみ登録するSQL</t>
  </si>
  <si>
    <t>スキーマ2の体温表モジュール_項目コメントレコードテーブルのデータを、体温表モジュール_項目コメントレコード_結合テーブルへ登録するSQL</t>
  </si>
  <si>
    <t>スキーマ22の体温表モジュール_項目コメントレコードテーブルのデータを、体温表モジュール_項目コメントレコード_結合テーブルへ未登録のデータのみ登録するSQL</t>
  </si>
  <si>
    <t>スキーマ12の体温表モジュール_項目コメントレコードテーブルのデータを、体温表モジュール_項目コメントレコード_結合テーブルへ未登録のデータのみ登録するSQL</t>
  </si>
  <si>
    <t>○目的別データマート</t>
    <rPh sb="1" eb="3">
      <t>モクテキ</t>
    </rPh>
    <rPh sb="3" eb="4">
      <t>ベツ</t>
    </rPh>
    <phoneticPr fontId="2"/>
  </si>
  <si>
    <t>ID0304-03</t>
  </si>
  <si>
    <t>ID0304-04</t>
  </si>
  <si>
    <t>医科レセプト_レセプト共通レコード_結合テーブルとDPCレセプト_レセプト共通レコード_結合テーブルより千年カルテID、施設ID、カルテ番号等の集約結果を二次利用DB登録患者データ_レセプトテーブルへ格納するSQL</t>
    <rPh sb="52" eb="54">
      <t>センネン</t>
    </rPh>
    <rPh sb="68" eb="70">
      <t>バンゴウ</t>
    </rPh>
    <rPh sb="70" eb="71">
      <t>トウ</t>
    </rPh>
    <phoneticPr fontId="2"/>
  </si>
  <si>
    <t>二次利用DB登録患者データ_DPC作成SQL</t>
    <rPh sb="17" eb="19">
      <t>サクセイ</t>
    </rPh>
    <phoneticPr fontId="2"/>
  </si>
  <si>
    <t>二次利用DB登録患者データ_レセプト作成SQL</t>
    <rPh sb="18" eb="20">
      <t>サクセイ</t>
    </rPh>
    <phoneticPr fontId="2"/>
  </si>
  <si>
    <t>二次利用DB登録患者データ_MML作成SQL</t>
    <rPh sb="17" eb="19">
      <t>サクセイ</t>
    </rPh>
    <phoneticPr fontId="2"/>
  </si>
  <si>
    <t>二次利用DB登録患者データ作成SQL</t>
    <rPh sb="13" eb="15">
      <t>サクセイ</t>
    </rPh>
    <phoneticPr fontId="2"/>
  </si>
  <si>
    <t>二次利用DB登録患者紐付けデータ作成（DPC分）SQL</t>
    <phoneticPr fontId="2"/>
  </si>
  <si>
    <t>二次利用DB登録患者紐付けデータ作成（レセプト分）SQL</t>
    <phoneticPr fontId="2"/>
  </si>
  <si>
    <t>二次利用DB登録患者紐付けデータ作成（MML分）SQL</t>
    <phoneticPr fontId="2"/>
  </si>
  <si>
    <t>二次利用DB登録患者データ_DPCテーブルの患者IDの紐付け結果を登録するSQL</t>
    <rPh sb="22" eb="24">
      <t>カンジャ</t>
    </rPh>
    <rPh sb="27" eb="28">
      <t>ヒモ</t>
    </rPh>
    <rPh sb="28" eb="29">
      <t>ヅ</t>
    </rPh>
    <rPh sb="30" eb="32">
      <t>ケッカ</t>
    </rPh>
    <phoneticPr fontId="2"/>
  </si>
  <si>
    <t>二次利用DB登録患者データ_レセプトテーブルの患者IDの紐付け結果を登録するSQL</t>
    <rPh sb="23" eb="25">
      <t>カンジャ</t>
    </rPh>
    <rPh sb="28" eb="29">
      <t>ヒモ</t>
    </rPh>
    <rPh sb="29" eb="30">
      <t>ヅ</t>
    </rPh>
    <rPh sb="31" eb="33">
      <t>ケッカ</t>
    </rPh>
    <phoneticPr fontId="2"/>
  </si>
  <si>
    <t>二次利用DB登録患者データ_MMLテーブルの患者IDの紐付け結果を登録するSQL</t>
    <rPh sb="22" eb="24">
      <t>カンジャ</t>
    </rPh>
    <rPh sb="27" eb="28">
      <t>ヒモ</t>
    </rPh>
    <rPh sb="28" eb="29">
      <t>ヅ</t>
    </rPh>
    <rPh sb="30" eb="32">
      <t>ケッカ</t>
    </rPh>
    <phoneticPr fontId="2"/>
  </si>
  <si>
    <t>DPCレセプト_レセプト共通レコード_結合テーブル作成（スキーマ2分）SQL</t>
    <phoneticPr fontId="2"/>
  </si>
  <si>
    <t>DPCレセプト_診断群分類レコード_結合テーブル作成（スキーマ2分）SQL</t>
    <phoneticPr fontId="2"/>
  </si>
  <si>
    <t>スキーマ22のDPCレセプト_臓器提供者レセプト情報レコードテーブルのデータを、DPCレセプト_臓器提供者レセプト情報レコード_結合テーブルへ未登録のデータのみ登録するSQL</t>
    <phoneticPr fontId="2"/>
  </si>
  <si>
    <t>診断履歴情報モジュール_診断履歴情報レコード_結合テーブル作成（スキーマ2分）SQL</t>
    <phoneticPr fontId="2"/>
  </si>
  <si>
    <t>スキーマ2の診断履歴情報モジュール_診断病名レコードテーブルのデータを、診断履歴情報モジュール_診断病名レコード_結合テーブルへ登録するSQL</t>
    <phoneticPr fontId="2"/>
  </si>
  <si>
    <t>診断履歴情報モジュール_診断分類レコード_結合テーブル作成（スキーマ2分）SQL</t>
    <phoneticPr fontId="2"/>
  </si>
  <si>
    <t>スキーマ2の検歴情報モジュール_検歴情報テーブルのデータを、検歴情報モジュール_検歴情報_結合テーブルへ登録するSQL</t>
    <phoneticPr fontId="2"/>
  </si>
  <si>
    <t>ID0301-01-01</t>
  </si>
  <si>
    <t>ID0301-01-02</t>
  </si>
  <si>
    <t>ID0301-01-03</t>
  </si>
  <si>
    <t>ID0301-02-02</t>
  </si>
  <si>
    <t>ID0301-02-03</t>
  </si>
  <si>
    <t>ID0301-03-01</t>
    <phoneticPr fontId="2"/>
  </si>
  <si>
    <t>エラー患者履歴管理データ追加SQL</t>
    <rPh sb="12" eb="14">
      <t>ツイカ</t>
    </rPh>
    <phoneticPr fontId="2"/>
  </si>
  <si>
    <t>エラーログ二次利用DB情報テーブルからエラー患者履歴管理に未登録のデータを追加登録するSQL</t>
    <rPh sb="22" eb="24">
      <t>カンジャ</t>
    </rPh>
    <rPh sb="24" eb="26">
      <t>リレキ</t>
    </rPh>
    <rPh sb="26" eb="28">
      <t>カンリ</t>
    </rPh>
    <rPh sb="29" eb="32">
      <t>ミトウロク</t>
    </rPh>
    <rPh sb="37" eb="39">
      <t>ツイカ</t>
    </rPh>
    <phoneticPr fontId="2"/>
  </si>
  <si>
    <t>ID0104-03-12</t>
    <phoneticPr fontId="2"/>
  </si>
  <si>
    <t>ID0104-04-12</t>
    <phoneticPr fontId="2"/>
  </si>
  <si>
    <t>ID0104-05-12</t>
    <phoneticPr fontId="2"/>
  </si>
  <si>
    <t>DPCレセプト_医療機関情報レコード_結合テーブル作成（スキーマ2分）SQL</t>
    <phoneticPr fontId="2"/>
  </si>
  <si>
    <t>DPCレセプト_医療機関情報レコード_結合テーブル作成（スキーマ22分）SQL</t>
    <phoneticPr fontId="2"/>
  </si>
  <si>
    <t>DPCレセプト_医療機関情報レコード_結合テーブル作成（スキーマ12分）SQL</t>
    <phoneticPr fontId="2"/>
  </si>
  <si>
    <t>MML_患者情報モジュール_患者情報_結合テーブルより千年カルテID、施設ID、患者ID（MML）の集約結果を二次利用DB登録患者データ_MMLテーブルへ格納するSQL</t>
    <rPh sb="27" eb="29">
      <t>センネン</t>
    </rPh>
    <phoneticPr fontId="2"/>
  </si>
  <si>
    <t>エラー患者データ作成SQL</t>
    <phoneticPr fontId="2"/>
  </si>
  <si>
    <t>エラー患者履歴管理テーブルのエラー患者に紐づく患者IDの一覧を登録するSQL</t>
    <phoneticPr fontId="2"/>
  </si>
  <si>
    <t>DPC調査データ_入院EF統合ファイル_結合テーブルとDPC調査データ_外来EF統合ファイル_結合テーブルより千年カルテID、施設ID、データ識別番号の集約結果を二次利用DB登録患者データ_DPCテーブルへ格納するSQL</t>
    <rPh sb="9" eb="11">
      <t>ニュウイン</t>
    </rPh>
    <rPh sb="13" eb="15">
      <t>トウゴウ</t>
    </rPh>
    <rPh sb="20" eb="22">
      <t>ケツゴウ</t>
    </rPh>
    <rPh sb="36" eb="38">
      <t>ガイライ</t>
    </rPh>
    <rPh sb="55" eb="57">
      <t>センネン</t>
    </rPh>
    <phoneticPr fontId="2"/>
  </si>
  <si>
    <t>ID1001-01</t>
    <phoneticPr fontId="12"/>
  </si>
  <si>
    <t>処理対象患者基本データ_DPC作成SQL</t>
    <rPh sb="0" eb="4">
      <t>ショリタイショウ</t>
    </rPh>
    <rPh sb="4" eb="6">
      <t>カンジャ</t>
    </rPh>
    <rPh sb="5" eb="6">
      <t>シャ</t>
    </rPh>
    <rPh sb="6" eb="8">
      <t>キホン</t>
    </rPh>
    <rPh sb="15" eb="17">
      <t>サクセイ</t>
    </rPh>
    <phoneticPr fontId="2"/>
  </si>
  <si>
    <t>milscm4.merge_dwh_dpc_ff1とmilscm4.merge_dwh_dpc_dnのテーブル、および二次利用DB登録患者紐付けデータのテーブルを結合し、格納するSQL。
ただし分類番号がNull以外で、入院中および病棟変更中の対象のレコードを除外する。</t>
    <rPh sb="85" eb="87">
      <t>カクノウ</t>
    </rPh>
    <rPh sb="97" eb="101">
      <t>ブンルイバンゴウ</t>
    </rPh>
    <rPh sb="133" eb="134">
      <t>チュウ</t>
    </rPh>
    <phoneticPr fontId="2"/>
  </si>
  <si>
    <t>ID1001-02</t>
    <phoneticPr fontId="12"/>
  </si>
  <si>
    <t>処理対象入院EF統合ファイル作成SQL</t>
    <rPh sb="0" eb="2">
      <t>ショリ</t>
    </rPh>
    <rPh sb="2" eb="4">
      <t>タイショウ</t>
    </rPh>
    <rPh sb="4" eb="6">
      <t>ニュウイン</t>
    </rPh>
    <rPh sb="8" eb="10">
      <t>トウゴウ</t>
    </rPh>
    <rPh sb="14" eb="16">
      <t>サクセイ</t>
    </rPh>
    <phoneticPr fontId="2"/>
  </si>
  <si>
    <t>milscm4.merge_dwh_dpc_efnのテーブルと二次利用DB登録患者紐付けデータのテーブルを結合し、処理対象のレコードを格納するSQL。
処理対象レセプト電算コードマスタの情報を元に絞り込む。Eファイル由来のレコードは除外する。</t>
    <rPh sb="45" eb="47">
      <t>カクノウ</t>
    </rPh>
    <rPh sb="81" eb="83">
      <t>ジョウホウ</t>
    </rPh>
    <rPh sb="84" eb="85">
      <t>モト</t>
    </rPh>
    <rPh sb="86" eb="87">
      <t>シボ</t>
    </rPh>
    <rPh sb="88" eb="89">
      <t>コ</t>
    </rPh>
    <phoneticPr fontId="2"/>
  </si>
  <si>
    <t>ID1001-03</t>
    <phoneticPr fontId="12"/>
  </si>
  <si>
    <t>処理対象外来EF統合ファイル作成SQL</t>
    <rPh sb="0" eb="4">
      <t>ショリタイショウ</t>
    </rPh>
    <rPh sb="4" eb="6">
      <t>ガイライ</t>
    </rPh>
    <rPh sb="8" eb="10">
      <t>トウゴウ</t>
    </rPh>
    <rPh sb="14" eb="16">
      <t>サクセイ</t>
    </rPh>
    <phoneticPr fontId="2"/>
  </si>
  <si>
    <t>milscm4.merge_dwh_dpc_efgのテーブルと二次利用DB登録患者紐付けデータのテーブルを結合し、処理対象のレコードを格納するSQL。
処理対象レセプト電算コードマスタの情報を元に絞り込む。Eファイル由来のレコードは除外する。</t>
    <rPh sb="57" eb="61">
      <t>ショリタイショウ</t>
    </rPh>
    <rPh sb="67" eb="69">
      <t>カクノウ</t>
    </rPh>
    <rPh sb="108" eb="110">
      <t>ユライ</t>
    </rPh>
    <rPh sb="116" eb="118">
      <t>ジョガイ</t>
    </rPh>
    <phoneticPr fontId="2"/>
  </si>
  <si>
    <t>ID1001-04</t>
    <phoneticPr fontId="12"/>
  </si>
  <si>
    <t>処理対象疾患データ作成SQL</t>
    <rPh sb="0" eb="2">
      <t>ショリ</t>
    </rPh>
    <rPh sb="2" eb="4">
      <t>タイショウ</t>
    </rPh>
    <rPh sb="4" eb="6">
      <t>シッカン</t>
    </rPh>
    <rPh sb="9" eb="11">
      <t>サクセイ</t>
    </rPh>
    <phoneticPr fontId="2"/>
  </si>
  <si>
    <t>mart_shikkanのテーブルと二次利用DB登録患者紐付けデータのテーブルを結合し、処理対象のレコードを格納するSQL。
ただし傷病レコード、臓器提供に関するレコードと疑いフラグのあるレコードは除外する。</t>
    <rPh sb="54" eb="56">
      <t>カクノウ</t>
    </rPh>
    <rPh sb="73" eb="77">
      <t>ゾウキテイキョウ</t>
    </rPh>
    <rPh sb="78" eb="79">
      <t>カン</t>
    </rPh>
    <rPh sb="86" eb="87">
      <t>ウタガ</t>
    </rPh>
    <rPh sb="99" eb="101">
      <t>ジョガイ</t>
    </rPh>
    <phoneticPr fontId="2"/>
  </si>
  <si>
    <t>ID1001-05</t>
    <phoneticPr fontId="12"/>
  </si>
  <si>
    <t>処理対象検歴データ作成SQL</t>
    <rPh sb="4" eb="6">
      <t>ケンレキ</t>
    </rPh>
    <phoneticPr fontId="2"/>
  </si>
  <si>
    <t>検歴情報モジュール内の検歴情報と検歴検体材料、検歴項目情報のテーブル、および二次利用DB登録患者紐付けデータのテーブルを結合し、処理対象のレコードを格納するSQL。
採取日時ごとに診療年月日が最新のレコードを取得する。ただし検査値がNull以外で異なる値が登録されていた場合は除外する。</t>
    <rPh sb="90" eb="95">
      <t>シンリョウネンガッピ</t>
    </rPh>
    <rPh sb="96" eb="98">
      <t>サイシン</t>
    </rPh>
    <rPh sb="104" eb="106">
      <t>シュトク</t>
    </rPh>
    <rPh sb="112" eb="115">
      <t>ケンサチ</t>
    </rPh>
    <rPh sb="120" eb="122">
      <t>イガイ</t>
    </rPh>
    <rPh sb="123" eb="124">
      <t>コト</t>
    </rPh>
    <rPh sb="126" eb="127">
      <t>アタイ</t>
    </rPh>
    <rPh sb="128" eb="130">
      <t>トウロク</t>
    </rPh>
    <rPh sb="135" eb="137">
      <t>バアイ</t>
    </rPh>
    <rPh sb="138" eb="140">
      <t>ジョガイ</t>
    </rPh>
    <phoneticPr fontId="2"/>
  </si>
  <si>
    <t>ID1001-06</t>
    <phoneticPr fontId="12"/>
  </si>
  <si>
    <t>処理対象バイタルデータ作成SQL</t>
    <phoneticPr fontId="2"/>
  </si>
  <si>
    <t>バイタルサインモジュール、体温表モジュールのバイタルサインと記録項目のテーブル、および二次利用DB登録患者紐付けデータのテーブルを結合し、処理対象のレコードを格納するSQL。
バイタルサインの計測時間ごとに診療年月日が最新のレコードを取得する。ただしバイタルサインの値がNull以外で異なる値が登録されていた場合は除外する。</t>
    <rPh sb="103" eb="108">
      <t>シンリョウネンガッピ</t>
    </rPh>
    <rPh sb="109" eb="111">
      <t>サイシン</t>
    </rPh>
    <rPh sb="117" eb="119">
      <t>シュトク</t>
    </rPh>
    <phoneticPr fontId="2"/>
  </si>
  <si>
    <t>{"item_name_list": "項目名リスト"}</t>
    <rPh sb="20" eb="23">
      <t>コウモクメイ</t>
    </rPh>
    <phoneticPr fontId="2"/>
  </si>
  <si>
    <t>ID1001-07</t>
    <phoneticPr fontId="12"/>
  </si>
  <si>
    <t>処理対象施設データ作成SQL</t>
    <phoneticPr fontId="2"/>
  </si>
  <si>
    <t>milscm4.support_dpcから施設ID一覧を取得し、格納するSQL。</t>
    <phoneticPr fontId="2"/>
  </si>
  <si>
    <t>なし</t>
    <phoneticPr fontId="12"/>
  </si>
  <si>
    <t>ID1001-08</t>
    <phoneticPr fontId="12"/>
  </si>
  <si>
    <t>処理対象患者基本データ_レセプト作成SQL（DPCレセプト）</t>
    <rPh sb="4" eb="6">
      <t>カンジャ</t>
    </rPh>
    <rPh sb="6" eb="8">
      <t>キホン</t>
    </rPh>
    <rPh sb="16" eb="18">
      <t>サクセイ</t>
    </rPh>
    <phoneticPr fontId="2"/>
  </si>
  <si>
    <t>milscm4.merge_dwh_receiptd_reおよび二次利用DB登録患者紐付けデータのテーブルを結合し、格納するSQL。</t>
    <phoneticPr fontId="2"/>
  </si>
  <si>
    <t>ID1001-09</t>
    <phoneticPr fontId="12"/>
  </si>
  <si>
    <t>処理対象患者基本データ_レセプト作成SQL（医科レセプト）</t>
    <rPh sb="4" eb="6">
      <t>カンジャ</t>
    </rPh>
    <rPh sb="6" eb="8">
      <t>キホン</t>
    </rPh>
    <rPh sb="16" eb="18">
      <t>サクセイ</t>
    </rPh>
    <rPh sb="22" eb="24">
      <t>イカ</t>
    </rPh>
    <phoneticPr fontId="2"/>
  </si>
  <si>
    <t>milscm4.merge_dwh_receiptc_reおよび二次利用DB登録患者紐付けデータのテーブルを結合し、milscm4.merge_dwh_receiptd_reに存在しない患者情報を格納するSQL。</t>
    <rPh sb="88" eb="90">
      <t>ソンザイ</t>
    </rPh>
    <rPh sb="93" eb="95">
      <t>カンジャ</t>
    </rPh>
    <rPh sb="95" eb="97">
      <t>ジョウホウ</t>
    </rPh>
    <phoneticPr fontId="2"/>
  </si>
  <si>
    <t>RD1002-01</t>
    <phoneticPr fontId="2"/>
  </si>
  <si>
    <t>処理対象患者基本データ_DPC取得SQL</t>
    <rPh sb="4" eb="6">
      <t>カンジャ</t>
    </rPh>
    <rPh sb="6" eb="8">
      <t>キホン</t>
    </rPh>
    <rPh sb="15" eb="17">
      <t>シュトク</t>
    </rPh>
    <phoneticPr fontId="2"/>
  </si>
  <si>
    <t>milscm4.support_kanja_dpcのデータを取得するSQL。</t>
    <rPh sb="30" eb="32">
      <t>シュトク</t>
    </rPh>
    <phoneticPr fontId="2"/>
  </si>
  <si>
    <t>RD1002-02</t>
    <phoneticPr fontId="2"/>
  </si>
  <si>
    <t>処理対象患者基本データ_DPC取得SQL（期間指定あり）</t>
    <rPh sb="4" eb="6">
      <t>カンジャ</t>
    </rPh>
    <rPh sb="6" eb="8">
      <t>キホン</t>
    </rPh>
    <rPh sb="15" eb="17">
      <t>シュトク</t>
    </rPh>
    <rPh sb="21" eb="25">
      <t>キカンシテイ</t>
    </rPh>
    <phoneticPr fontId="2"/>
  </si>
  <si>
    <t>期間を指定し、milscm4.support_kanja_dpcのデータを取得するSQL。</t>
    <phoneticPr fontId="2"/>
  </si>
  <si>
    <t>{"facility_id": "施設ID","period_start": "データ期間開始年月日","period_end": "データ期間終了年月日"}</t>
    <rPh sb="44" eb="46">
      <t>キカン</t>
    </rPh>
    <rPh sb="46" eb="48">
      <t>カイシ</t>
    </rPh>
    <rPh sb="48" eb="51">
      <t>ネンゲツビ</t>
    </rPh>
    <rPh sb="73" eb="75">
      <t>シュウリョウ</t>
    </rPh>
    <phoneticPr fontId="2"/>
  </si>
  <si>
    <t>RD1002-03</t>
    <phoneticPr fontId="2"/>
  </si>
  <si>
    <t>処理対象入院EF統合ファイル取得SQL</t>
    <rPh sb="14" eb="16">
      <t>シュトク</t>
    </rPh>
    <phoneticPr fontId="2"/>
  </si>
  <si>
    <t>milscm4.support_dpc_efnを取得するSQL。</t>
    <rPh sb="24" eb="26">
      <t>シュトク</t>
    </rPh>
    <phoneticPr fontId="2"/>
  </si>
  <si>
    <t>RD1002-04</t>
    <phoneticPr fontId="2"/>
  </si>
  <si>
    <t>処理対象入院EF統合ファイル取得SQL（期間指定あり）</t>
    <rPh sb="14" eb="16">
      <t>シュトク</t>
    </rPh>
    <rPh sb="20" eb="22">
      <t>キカン</t>
    </rPh>
    <rPh sb="22" eb="24">
      <t>シテイ</t>
    </rPh>
    <phoneticPr fontId="2"/>
  </si>
  <si>
    <t>期間を指定し、milscm4.support_dpc_efnを取得するSQL。</t>
    <phoneticPr fontId="2"/>
  </si>
  <si>
    <t>RD1002-05</t>
    <phoneticPr fontId="2"/>
  </si>
  <si>
    <t>処理対象入院EF統合ファイル取得SQL（期間指定あり、データ期間の終了年月日より前）</t>
    <rPh sb="14" eb="16">
      <t>シュトク</t>
    </rPh>
    <rPh sb="20" eb="22">
      <t>キカン</t>
    </rPh>
    <rPh sb="22" eb="24">
      <t>シテイ</t>
    </rPh>
    <phoneticPr fontId="2"/>
  </si>
  <si>
    <t>RD1002-06</t>
    <phoneticPr fontId="2"/>
  </si>
  <si>
    <t>処理対象外来EF統合ファイル取得SQL</t>
    <rPh sb="14" eb="16">
      <t>シュトク</t>
    </rPh>
    <phoneticPr fontId="2"/>
  </si>
  <si>
    <t>milscm4.support_dpc_efgを取得するSQL。</t>
    <rPh sb="24" eb="26">
      <t>シュトク</t>
    </rPh>
    <phoneticPr fontId="2"/>
  </si>
  <si>
    <t>RD1002-07</t>
    <phoneticPr fontId="2"/>
  </si>
  <si>
    <t>処理対象外来EF統合ファイル取得SQL（期間指定あり）</t>
    <rPh sb="14" eb="16">
      <t>シュトク</t>
    </rPh>
    <rPh sb="20" eb="22">
      <t>キカン</t>
    </rPh>
    <rPh sb="22" eb="24">
      <t>シテイ</t>
    </rPh>
    <phoneticPr fontId="2"/>
  </si>
  <si>
    <t>期間を指定し、milscm4.support_dpc_efgを取得するSQL。</t>
    <phoneticPr fontId="2"/>
  </si>
  <si>
    <t>{"facility_id": "施設ID","period_start": "データ期間開始年月日","period_end": "データ期間終了年月日"}</t>
    <rPh sb="43" eb="45">
      <t>キカン</t>
    </rPh>
    <rPh sb="45" eb="47">
      <t>カイシ</t>
    </rPh>
    <rPh sb="47" eb="50">
      <t>ネンゲツビ</t>
    </rPh>
    <rPh sb="72" eb="74">
      <t>シュウリョウ</t>
    </rPh>
    <phoneticPr fontId="2"/>
  </si>
  <si>
    <t>RD1002-08</t>
    <phoneticPr fontId="2"/>
  </si>
  <si>
    <t>処理対象外来EF統合ファイル取得SQL（期間指定あり、データ期間の終了年月日より前）</t>
    <rPh sb="14" eb="16">
      <t>シュトク</t>
    </rPh>
    <rPh sb="20" eb="22">
      <t>キカン</t>
    </rPh>
    <rPh sb="22" eb="24">
      <t>シテイ</t>
    </rPh>
    <phoneticPr fontId="2"/>
  </si>
  <si>
    <t>RD1002-09</t>
    <phoneticPr fontId="2"/>
  </si>
  <si>
    <t>処理対象疾患データ取得SQL</t>
    <rPh sb="4" eb="6">
      <t>シッカン</t>
    </rPh>
    <rPh sb="9" eb="11">
      <t>シュトク</t>
    </rPh>
    <phoneticPr fontId="2"/>
  </si>
  <si>
    <t>milscm4.support_shikkanのデータを取得するSQL。</t>
    <rPh sb="28" eb="30">
      <t>シュトク</t>
    </rPh>
    <phoneticPr fontId="2"/>
  </si>
  <si>
    <t>RD1002-10</t>
    <phoneticPr fontId="2"/>
  </si>
  <si>
    <t>処理対象患者基本データ_レセプト取得SQL</t>
    <rPh sb="16" eb="18">
      <t>シュトク</t>
    </rPh>
    <phoneticPr fontId="2"/>
  </si>
  <si>
    <t>milscm4.support_kanja_rcpのデータを取得するSQL。</t>
    <phoneticPr fontId="2"/>
  </si>
  <si>
    <t>RD1002-11</t>
    <phoneticPr fontId="2"/>
  </si>
  <si>
    <t>処理対象検歴データ取得SQL（期間指定あり）</t>
    <rPh sb="4" eb="6">
      <t>ケンレキ</t>
    </rPh>
    <rPh sb="9" eb="11">
      <t>シュトク</t>
    </rPh>
    <rPh sb="15" eb="17">
      <t>キカン</t>
    </rPh>
    <rPh sb="17" eb="19">
      <t>シテイ</t>
    </rPh>
    <phoneticPr fontId="2"/>
  </si>
  <si>
    <t>期間を指定し、milscm4.support_labo_test_dataのデータを取得するSQL。</t>
    <rPh sb="0" eb="2">
      <t>キカン</t>
    </rPh>
    <rPh sb="3" eb="5">
      <t>シテイ</t>
    </rPh>
    <rPh sb="42" eb="44">
      <t>シュトク</t>
    </rPh>
    <phoneticPr fontId="2"/>
  </si>
  <si>
    <t>{"facility_id": "施設ID","himoduke_id": "紐付けID","group_name_tuple": "グループ名のタプル","period_start": "データ期間開始年月日時分","period_end": "データ期間終了年月日時分"}</t>
    <rPh sb="39" eb="41">
      <t>ヒモヅ</t>
    </rPh>
    <rPh sb="71" eb="72">
      <t>メイ</t>
    </rPh>
    <rPh sb="97" eb="99">
      <t>キカン</t>
    </rPh>
    <rPh sb="99" eb="101">
      <t>カイシ</t>
    </rPh>
    <rPh sb="101" eb="104">
      <t>ネンゲツビ</t>
    </rPh>
    <rPh sb="105" eb="107">
      <t>ジフン</t>
    </rPh>
    <rPh sb="128" eb="130">
      <t>シュウリョウ</t>
    </rPh>
    <rPh sb="134" eb="135">
      <t>ジ</t>
    </rPh>
    <rPh sb="135" eb="136">
      <t>フン</t>
    </rPh>
    <phoneticPr fontId="2"/>
  </si>
  <si>
    <t>RD1002-12</t>
    <phoneticPr fontId="2"/>
  </si>
  <si>
    <t>処理対象バイタルデータ取得SQL（期間指定あり）</t>
    <rPh sb="11" eb="13">
      <t>シュトク</t>
    </rPh>
    <phoneticPr fontId="2"/>
  </si>
  <si>
    <t>期間を指定し、milscm4.support_vitalのデータを取得するSQL。</t>
    <rPh sb="33" eb="35">
      <t>シュトク</t>
    </rPh>
    <phoneticPr fontId="2"/>
  </si>
  <si>
    <t>{"facility_id": "施設ID","himoduke_id": "紐付けID","item_name_tuple": "項目名のタプル","period_start": "データ期間開始年月日時分","period_end": "データ期間終了年月日時分"}</t>
    <rPh sb="39" eb="41">
      <t>ヒモヅ</t>
    </rPh>
    <rPh sb="94" eb="96">
      <t>キカン</t>
    </rPh>
    <rPh sb="96" eb="98">
      <t>カイシ</t>
    </rPh>
    <rPh sb="98" eb="101">
      <t>ネンゲツビ</t>
    </rPh>
    <rPh sb="102" eb="104">
      <t>ジフン</t>
    </rPh>
    <rPh sb="125" eb="127">
      <t>シュウリョウ</t>
    </rPh>
    <rPh sb="131" eb="133">
      <t>ジフン</t>
    </rPh>
    <phoneticPr fontId="2"/>
  </si>
  <si>
    <t>RD1002-13</t>
    <phoneticPr fontId="2"/>
  </si>
  <si>
    <t>処理対象施設データ取得SQL</t>
    <rPh sb="0" eb="6">
      <t>ショリタイショウシセツ</t>
    </rPh>
    <rPh sb="9" eb="11">
      <t>シュトク</t>
    </rPh>
    <phoneticPr fontId="2"/>
  </si>
  <si>
    <t>milscm4.support_facilityのデータを取得するSQL。</t>
    <phoneticPr fontId="2"/>
  </si>
  <si>
    <t>SQL一覧
 (分析支援サービス分)</t>
    <rPh sb="3" eb="5">
      <t>イチラン</t>
    </rPh>
    <phoneticPr fontId="2"/>
  </si>
  <si>
    <t>-</t>
  </si>
  <si>
    <t>XD1102-02</t>
    <phoneticPr fontId="12"/>
  </si>
  <si>
    <t>XD1102-01</t>
    <phoneticPr fontId="12"/>
  </si>
  <si>
    <t>ID1102-02</t>
    <phoneticPr fontId="12"/>
  </si>
  <si>
    <t>ID1102-01</t>
    <phoneticPr fontId="12"/>
  </si>
  <si>
    <t>{"output_ymd":"出力年月日", "output_ym": "出力年月"}</t>
    <phoneticPr fontId="2"/>
  </si>
  <si>
    <t>ID1101-09</t>
    <phoneticPr fontId="12"/>
  </si>
  <si>
    <t>ID1101-08</t>
    <phoneticPr fontId="12"/>
  </si>
  <si>
    <t>ID1101-07</t>
    <phoneticPr fontId="12"/>
  </si>
  <si>
    <t>ID1101-06</t>
    <phoneticPr fontId="12"/>
  </si>
  <si>
    <t>ID1101-05</t>
    <phoneticPr fontId="12"/>
  </si>
  <si>
    <t>ID1101-04</t>
    <phoneticPr fontId="12"/>
  </si>
  <si>
    <t>ID1101-03</t>
    <phoneticPr fontId="12"/>
  </si>
  <si>
    <t>ID1101-02</t>
    <phoneticPr fontId="12"/>
  </si>
  <si>
    <t>ID1101-01</t>
    <phoneticPr fontId="12"/>
  </si>
  <si>
    <t>岡野</t>
    <rPh sb="0" eb="2">
      <t>オカノ</t>
    </rPh>
    <phoneticPr fontId="2"/>
  </si>
  <si>
    <t>SQL一覧
 (データ品質調査分)</t>
    <rPh sb="3" eb="5">
      <t>イチラン</t>
    </rPh>
    <phoneticPr fontId="2"/>
  </si>
  <si>
    <t>数値型の検証を行う。
Floatにキャストを行い、キャストができた場合は、キャストした値を返却する。
それ以外の場合は、NULLを返却する。</t>
    <rPh sb="0" eb="3">
      <t>スウチガタ</t>
    </rPh>
    <rPh sb="4" eb="6">
      <t>ケンショウ</t>
    </rPh>
    <rPh sb="7" eb="8">
      <t>オコナ</t>
    </rPh>
    <rPh sb="22" eb="23">
      <t>オコナ</t>
    </rPh>
    <rPh sb="33" eb="35">
      <t>バアイ</t>
    </rPh>
    <rPh sb="43" eb="44">
      <t>アタイ</t>
    </rPh>
    <rPh sb="45" eb="47">
      <t>ヘンキャク</t>
    </rPh>
    <rPh sb="53" eb="55">
      <t>イガイ</t>
    </rPh>
    <rPh sb="56" eb="58">
      <t>バアイ</t>
    </rPh>
    <rPh sb="65" eb="67">
      <t>ヘンキャク</t>
    </rPh>
    <phoneticPr fontId="2"/>
  </si>
  <si>
    <t>valid_number</t>
    <phoneticPr fontId="12"/>
  </si>
  <si>
    <t>valid_date</t>
    <phoneticPr fontId="12"/>
  </si>
  <si>
    <t>テキスト型の検証を行う。
NULL、空文字、半角全角空白のみの値だった場合は、NULLを返却する。
それ以外の場合は、関数に渡された値を返却する。</t>
    <rPh sb="4" eb="5">
      <t>ガタ</t>
    </rPh>
    <rPh sb="6" eb="8">
      <t>ケンショウ</t>
    </rPh>
    <rPh sb="9" eb="10">
      <t>オコナ</t>
    </rPh>
    <rPh sb="18" eb="19">
      <t>カラ</t>
    </rPh>
    <rPh sb="19" eb="21">
      <t>モジ</t>
    </rPh>
    <rPh sb="22" eb="24">
      <t>ハンカク</t>
    </rPh>
    <rPh sb="24" eb="26">
      <t>ゼンカク</t>
    </rPh>
    <rPh sb="26" eb="28">
      <t>クウハク</t>
    </rPh>
    <rPh sb="31" eb="32">
      <t>アタイ</t>
    </rPh>
    <rPh sb="35" eb="37">
      <t>バアイ</t>
    </rPh>
    <rPh sb="44" eb="46">
      <t>ヘンキャク</t>
    </rPh>
    <rPh sb="52" eb="54">
      <t>イガイ</t>
    </rPh>
    <rPh sb="55" eb="57">
      <t>バアイ</t>
    </rPh>
    <rPh sb="59" eb="61">
      <t>カンスウ</t>
    </rPh>
    <rPh sb="62" eb="63">
      <t>ワタ</t>
    </rPh>
    <rPh sb="66" eb="67">
      <t>アタイ</t>
    </rPh>
    <rPh sb="68" eb="70">
      <t>ヘンキャク</t>
    </rPh>
    <phoneticPr fontId="2"/>
  </si>
  <si>
    <t>valid_text</t>
    <phoneticPr fontId="12"/>
  </si>
  <si>
    <t>CD0304-01</t>
    <phoneticPr fontId="2"/>
  </si>
  <si>
    <t>ID0304-02-01</t>
    <phoneticPr fontId="2"/>
  </si>
  <si>
    <t>ID0304-02-02</t>
    <phoneticPr fontId="2"/>
  </si>
  <si>
    <t>ID0304-02-03</t>
    <phoneticPr fontId="2"/>
  </si>
  <si>
    <t>疾患データマート作成SQL（傷病名（医科）分）</t>
    <rPh sb="0" eb="2">
      <t>シッカン</t>
    </rPh>
    <rPh sb="8" eb="10">
      <t>サクセイ</t>
    </rPh>
    <rPh sb="14" eb="16">
      <t>ショウビョウ</t>
    </rPh>
    <rPh sb="16" eb="17">
      <t>メイ</t>
    </rPh>
    <rPh sb="18" eb="20">
      <t>イカ</t>
    </rPh>
    <rPh sb="21" eb="22">
      <t>ブン</t>
    </rPh>
    <phoneticPr fontId="2"/>
  </si>
  <si>
    <t>疾患データマート作成SQL（傷病名（DPC）分）</t>
    <rPh sb="0" eb="2">
      <t>シッカン</t>
    </rPh>
    <rPh sb="8" eb="10">
      <t>サクセイ</t>
    </rPh>
    <rPh sb="14" eb="16">
      <t>ショウビョウ</t>
    </rPh>
    <rPh sb="16" eb="17">
      <t>メイ</t>
    </rPh>
    <rPh sb="22" eb="23">
      <t>ブン</t>
    </rPh>
    <phoneticPr fontId="2"/>
  </si>
  <si>
    <t>疾患データマート作成SQL（傷病分）</t>
    <rPh sb="0" eb="2">
      <t>シッカン</t>
    </rPh>
    <rPh sb="8" eb="10">
      <t>サクセイ</t>
    </rPh>
    <rPh sb="14" eb="16">
      <t>ショウビョウ</t>
    </rPh>
    <rPh sb="16" eb="17">
      <t>ブン</t>
    </rPh>
    <phoneticPr fontId="2"/>
  </si>
  <si>
    <t>医科レセプト_傷病名レコードの疾患情報履歴を格納するSQL</t>
    <rPh sb="0" eb="2">
      <t>イカ</t>
    </rPh>
    <rPh sb="15" eb="17">
      <t>シッカン</t>
    </rPh>
    <rPh sb="17" eb="19">
      <t>ジョウホウ</t>
    </rPh>
    <phoneticPr fontId="2"/>
  </si>
  <si>
    <t>DPCレセプト_傷病名レコードの疾患情報履歴を格納するSQL</t>
    <rPh sb="16" eb="18">
      <t>シッカン</t>
    </rPh>
    <rPh sb="18" eb="20">
      <t>ジョウホウ</t>
    </rPh>
    <phoneticPr fontId="2"/>
  </si>
  <si>
    <t>DPCレセプト_傷病レコードの疾患情報履歴を格納するSQL</t>
    <rPh sb="15" eb="17">
      <t>シッカン</t>
    </rPh>
    <rPh sb="17" eb="19">
      <t>ジョウホウ</t>
    </rPh>
    <phoneticPr fontId="2"/>
  </si>
  <si>
    <t>CD0302-01</t>
    <phoneticPr fontId="2"/>
  </si>
  <si>
    <t>ID0302-02-01</t>
    <phoneticPr fontId="2"/>
  </si>
  <si>
    <t>ID0302-02-02</t>
    <phoneticPr fontId="2"/>
  </si>
  <si>
    <t>処方データマート用シーケンス作成SQL</t>
    <rPh sb="8" eb="9">
      <t>ヨウ</t>
    </rPh>
    <rPh sb="14" eb="16">
      <t>サクセイ</t>
    </rPh>
    <phoneticPr fontId="2"/>
  </si>
  <si>
    <t>処方データマート用シーケンスを初期化するSQL</t>
    <rPh sb="8" eb="9">
      <t>ヨウ</t>
    </rPh>
    <rPh sb="15" eb="18">
      <t>ショキカ</t>
    </rPh>
    <phoneticPr fontId="2"/>
  </si>
  <si>
    <t>CD0303-01</t>
    <phoneticPr fontId="2"/>
  </si>
  <si>
    <t>診療行為データマート用シーケンス作成SQL</t>
    <rPh sb="10" eb="11">
      <t>ヨウ</t>
    </rPh>
    <rPh sb="16" eb="18">
      <t>サクセイ</t>
    </rPh>
    <phoneticPr fontId="2"/>
  </si>
  <si>
    <t>診療行為データマート用シーケンスを初期化するSQL</t>
    <rPh sb="10" eb="11">
      <t>ヨウ</t>
    </rPh>
    <rPh sb="17" eb="20">
      <t>ショキカ</t>
    </rPh>
    <phoneticPr fontId="2"/>
  </si>
  <si>
    <t>ID0303-02-02</t>
    <phoneticPr fontId="2"/>
  </si>
  <si>
    <t>ID0303-02-01</t>
    <phoneticPr fontId="2"/>
  </si>
  <si>
    <t>ID0306-03</t>
    <phoneticPr fontId="2"/>
  </si>
  <si>
    <t>ID0307-01-01</t>
  </si>
  <si>
    <t>ID0307-01-02</t>
  </si>
  <si>
    <t>ID0307-01-03</t>
  </si>
  <si>
    <t>二次利用DB登録患者データ_DPC、二次利用DB登録患者紐付けデータ、エラー患者データより患者基本データ作成を作成するSQL</t>
  </si>
  <si>
    <t>二次利用DB登録患者データ_レセプト、二次利用DB登録患者紐付けデータ、エラー患者データより患者基本データ作成を作成するSQL</t>
  </si>
  <si>
    <t>二次利用DB登録患者データ_MML、二次利用DB登録患者紐付けデータ、エラー患者データより患者基本データ作成を作成するSQL</t>
  </si>
  <si>
    <t>患者基本データマート作成（DPC分）SQL</t>
    <phoneticPr fontId="2"/>
  </si>
  <si>
    <t>患者基本データマート作成（レセプト分）SQL</t>
    <phoneticPr fontId="2"/>
  </si>
  <si>
    <t>患者基本データマート作成（MML分）SQL</t>
    <phoneticPr fontId="2"/>
  </si>
  <si>
    <t>SQL一覧
 (データマート分)</t>
    <rPh sb="3" eb="5">
      <t>イチラン</t>
    </rPh>
    <phoneticPr fontId="2"/>
  </si>
  <si>
    <t>ID0305-01</t>
    <phoneticPr fontId="2"/>
  </si>
  <si>
    <t>{"fileKbn": "output", "filePath": "../input/ItemDataStatus/output/%%(output_ymd)s/distribution_%%(target_facility_string_id)s_%%(table_name)s.%%(column_name)s.csv"}</t>
    <phoneticPr fontId="2"/>
  </si>
  <si>
    <t>対象項目リストにおいて指定されたテーブルを参照し、CSV出力のため、施設別・項目組合せ別の度数分布データを取得するSQL。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8" eb="30">
      <t>シュツリョク</t>
    </rPh>
    <rPh sb="45" eb="47">
      <t>ドスウ</t>
    </rPh>
    <rPh sb="47" eb="49">
      <t>ブンプ</t>
    </rPh>
    <rPh sb="53" eb="55">
      <t>シュトク</t>
    </rPh>
    <phoneticPr fontId="2"/>
  </si>
  <si>
    <t>項目別データ状況確認機能_度数分布取得SQL</t>
    <rPh sb="13" eb="15">
      <t>ドスウ</t>
    </rPh>
    <rPh sb="15" eb="17">
      <t>ブンプ</t>
    </rPh>
    <rPh sb="17" eb="19">
      <t>シュトク</t>
    </rPh>
    <phoneticPr fontId="2"/>
  </si>
  <si>
    <t>{"fileKbn": "output", "filePath": "../input/ItemDataStatus/output/%%(output_ymd)s/statistics_%%(target_facility_string_id)s_%%(table_name)s.%%(column_name)s.csv"}</t>
    <phoneticPr fontId="2"/>
  </si>
  <si>
    <t>対象項目リストにおいて指定されたテーブルを参照し、CSV出力のため、施設別・項目組合せ別の基本統計量データを取得するSQL。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8" eb="30">
      <t>シュツリョク</t>
    </rPh>
    <rPh sb="54" eb="56">
      <t>シュトク</t>
    </rPh>
    <phoneticPr fontId="2"/>
  </si>
  <si>
    <t>項目別データ状況確認機能_基本統計量取得SQL</t>
    <rPh sb="13" eb="15">
      <t>キホン</t>
    </rPh>
    <rPh sb="15" eb="18">
      <t>トウケイリョウ</t>
    </rPh>
    <rPh sb="18" eb="20">
      <t>シュトク</t>
    </rPh>
    <phoneticPr fontId="2"/>
  </si>
  <si>
    <t>施設マスタから最新の施設情報を取得するSQL。</t>
    <rPh sb="0" eb="2">
      <t>シセツ</t>
    </rPh>
    <rPh sb="7" eb="9">
      <t>サイシン</t>
    </rPh>
    <rPh sb="10" eb="12">
      <t>シセツ</t>
    </rPh>
    <rPh sb="12" eb="14">
      <t>ジョウホウ</t>
    </rPh>
    <rPh sb="15" eb="17">
      <t>シュトク</t>
    </rPh>
    <phoneticPr fontId="2"/>
  </si>
  <si>
    <t>最新施設情報取得SQL</t>
    <rPh sb="0" eb="2">
      <t>サイシン</t>
    </rPh>
    <rPh sb="2" eb="4">
      <t>シセツ</t>
    </rPh>
    <rPh sb="4" eb="6">
      <t>ジョウホウ</t>
    </rPh>
    <rPh sb="6" eb="8">
      <t>シュトク</t>
    </rPh>
    <phoneticPr fontId="2"/>
  </si>
  <si>
    <t>RD1102-03</t>
    <phoneticPr fontId="12"/>
  </si>
  <si>
    <t>対象項目リストにおいて指定されたテーブルを参照し、度数分布_ワークへ、施設別・項目組合せ別の度数分布データを登録するSQL。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5" eb="27">
      <t>ドスウ</t>
    </rPh>
    <rPh sb="27" eb="29">
      <t>ブンプ</t>
    </rPh>
    <rPh sb="46" eb="48">
      <t>ドスウ</t>
    </rPh>
    <rPh sb="48" eb="50">
      <t>ブンプ</t>
    </rPh>
    <rPh sb="54" eb="56">
      <t>トウロク</t>
    </rPh>
    <phoneticPr fontId="2"/>
  </si>
  <si>
    <t>項目別データ状況確認機能_度数分布登録SQL</t>
    <rPh sb="13" eb="15">
      <t>ドスウ</t>
    </rPh>
    <rPh sb="15" eb="17">
      <t>ブンプ</t>
    </rPh>
    <rPh sb="17" eb="19">
      <t>トウロク</t>
    </rPh>
    <phoneticPr fontId="2"/>
  </si>
  <si>
    <t>対象項目リストにおいて指定されたテーブルを参照し、基本統計量_ワークへ、施設別・項目組合せ別の基本統計量データを登録するSQL。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5" eb="27">
      <t>キホン</t>
    </rPh>
    <rPh sb="27" eb="30">
      <t>トウケイリョウ</t>
    </rPh>
    <rPh sb="56" eb="58">
      <t>トウロク</t>
    </rPh>
    <phoneticPr fontId="2"/>
  </si>
  <si>
    <t>項目別データ状況確認機能_基本統計量登録SQL</t>
    <rPh sb="0" eb="2">
      <t>コウモク</t>
    </rPh>
    <rPh sb="2" eb="3">
      <t>ベツ</t>
    </rPh>
    <rPh sb="6" eb="8">
      <t>ジョウキョウ</t>
    </rPh>
    <rPh sb="8" eb="10">
      <t>カクニン</t>
    </rPh>
    <rPh sb="10" eb="12">
      <t>キノウ</t>
    </rPh>
    <rPh sb="13" eb="15">
      <t>キホン</t>
    </rPh>
    <rPh sb="15" eb="18">
      <t>トウケイリョウ</t>
    </rPh>
    <rPh sb="18" eb="20">
      <t>トウロク</t>
    </rPh>
    <phoneticPr fontId="2"/>
  </si>
  <si>
    <t>ユニーク患者数_ワークのデータを取得し、診療年月の前後を比較する。その結果、抜けている月が存在する場合に取込件数をすべて0件としたデータを登録するSQL。</t>
    <rPh sb="4" eb="6">
      <t>カンジャ</t>
    </rPh>
    <rPh sb="6" eb="7">
      <t>スウ</t>
    </rPh>
    <rPh sb="16" eb="18">
      <t>シュトク</t>
    </rPh>
    <rPh sb="20" eb="24">
      <t>シンリョウネンゲツ</t>
    </rPh>
    <rPh sb="25" eb="27">
      <t>ゼンゴ</t>
    </rPh>
    <rPh sb="28" eb="30">
      <t>ヒカク</t>
    </rPh>
    <rPh sb="35" eb="37">
      <t>ケッカ</t>
    </rPh>
    <rPh sb="38" eb="39">
      <t>ヌ</t>
    </rPh>
    <rPh sb="43" eb="44">
      <t>ツキ</t>
    </rPh>
    <rPh sb="45" eb="47">
      <t>ソンザイ</t>
    </rPh>
    <rPh sb="49" eb="51">
      <t>バアイ</t>
    </rPh>
    <rPh sb="52" eb="54">
      <t>トリコミ</t>
    </rPh>
    <rPh sb="54" eb="56">
      <t>ケンスウ</t>
    </rPh>
    <rPh sb="61" eb="62">
      <t>ケン</t>
    </rPh>
    <rPh sb="69" eb="71">
      <t>トウロク</t>
    </rPh>
    <phoneticPr fontId="2"/>
  </si>
  <si>
    <t>データ取込状況確認機能_ユニーク患者登録SQL</t>
    <rPh sb="16" eb="18">
      <t>カンジャ</t>
    </rPh>
    <rPh sb="18" eb="20">
      <t>トウロク</t>
    </rPh>
    <phoneticPr fontId="2"/>
  </si>
  <si>
    <t>ID1101-10</t>
    <phoneticPr fontId="12"/>
  </si>
  <si>
    <t>集計処理用中間テーブルを参照し、ユニーク患者数_ワークへ、スキーマ4MMLデータに関する施設・診療年月の組合せごとのユニーク患者数（期間全体・診療年月別）を登録するSQL。</t>
    <rPh sb="12" eb="14">
      <t>サンショウ</t>
    </rPh>
    <rPh sb="41" eb="42">
      <t>カン</t>
    </rPh>
    <rPh sb="44" eb="46">
      <t>シセツ</t>
    </rPh>
    <rPh sb="47" eb="49">
      <t>シンリョウ</t>
    </rPh>
    <rPh sb="49" eb="51">
      <t>ネンゲツ</t>
    </rPh>
    <rPh sb="52" eb="54">
      <t>クミアワ</t>
    </rPh>
    <rPh sb="66" eb="68">
      <t>キカン</t>
    </rPh>
    <rPh sb="68" eb="70">
      <t>ゼンタイ</t>
    </rPh>
    <rPh sb="71" eb="73">
      <t>シンリョウ</t>
    </rPh>
    <rPh sb="73" eb="75">
      <t>ネンゲツ</t>
    </rPh>
    <rPh sb="75" eb="76">
      <t>ベツ</t>
    </rPh>
    <rPh sb="78" eb="80">
      <t>トウロク</t>
    </rPh>
    <phoneticPr fontId="2"/>
  </si>
  <si>
    <t>集計処理用中間テーブルを参照し、ユニーク患者数_ワークへ、スキーマ2MMLデータに関する施設・診療年月の組合せごとのユニーク患者数（期間全体・診療年月別）を登録するSQL。</t>
    <rPh sb="12" eb="14">
      <t>サンショウ</t>
    </rPh>
    <rPh sb="41" eb="42">
      <t>カン</t>
    </rPh>
    <rPh sb="44" eb="46">
      <t>シセツ</t>
    </rPh>
    <rPh sb="47" eb="49">
      <t>シンリョウ</t>
    </rPh>
    <rPh sb="49" eb="51">
      <t>ネンゲツ</t>
    </rPh>
    <rPh sb="52" eb="54">
      <t>クミアワ</t>
    </rPh>
    <rPh sb="66" eb="68">
      <t>キカン</t>
    </rPh>
    <rPh sb="68" eb="70">
      <t>ゼンタイ</t>
    </rPh>
    <rPh sb="71" eb="73">
      <t>シンリョウ</t>
    </rPh>
    <rPh sb="73" eb="75">
      <t>ネンゲツ</t>
    </rPh>
    <rPh sb="75" eb="76">
      <t>ベツ</t>
    </rPh>
    <rPh sb="78" eb="80">
      <t>トウロク</t>
    </rPh>
    <phoneticPr fontId="2"/>
  </si>
  <si>
    <t>集計処理用中間テーブルを参照し、ユニーク患者数_ワークへ、レセプトデータに関する施設・診療年月の組合せごとのユニーク患者数（期間全体・診療年月別）を登録するSQL。</t>
    <rPh sb="12" eb="14">
      <t>サンショウ</t>
    </rPh>
    <rPh sb="37" eb="38">
      <t>カン</t>
    </rPh>
    <rPh sb="40" eb="42">
      <t>シセツ</t>
    </rPh>
    <rPh sb="43" eb="45">
      <t>シンリョウ</t>
    </rPh>
    <rPh sb="45" eb="47">
      <t>ネンゲツ</t>
    </rPh>
    <rPh sb="48" eb="50">
      <t>クミアワ</t>
    </rPh>
    <rPh sb="62" eb="64">
      <t>キカン</t>
    </rPh>
    <rPh sb="64" eb="66">
      <t>ゼンタイ</t>
    </rPh>
    <rPh sb="67" eb="69">
      <t>シンリョウ</t>
    </rPh>
    <rPh sb="69" eb="71">
      <t>ネンゲツ</t>
    </rPh>
    <rPh sb="71" eb="72">
      <t>ベツ</t>
    </rPh>
    <rPh sb="74" eb="76">
      <t>トウロク</t>
    </rPh>
    <phoneticPr fontId="2"/>
  </si>
  <si>
    <t>集計処理用中間テーブルを参照し、ユニーク患者数_ワークへ、DPCデータに関する施設・診療年月の組合せごとのユニーク患者数（期間全体・診療年月別）を登録するSQL。</t>
    <rPh sb="12" eb="14">
      <t>サンショウ</t>
    </rPh>
    <rPh sb="36" eb="37">
      <t>カン</t>
    </rPh>
    <rPh sb="39" eb="41">
      <t>シセツ</t>
    </rPh>
    <rPh sb="42" eb="44">
      <t>シンリョウ</t>
    </rPh>
    <rPh sb="44" eb="46">
      <t>ネンゲツ</t>
    </rPh>
    <rPh sb="47" eb="49">
      <t>クミアワ</t>
    </rPh>
    <rPh sb="61" eb="63">
      <t>キカン</t>
    </rPh>
    <rPh sb="63" eb="65">
      <t>ゼンタイ</t>
    </rPh>
    <rPh sb="66" eb="68">
      <t>シンリョウ</t>
    </rPh>
    <rPh sb="68" eb="70">
      <t>ネンゲツ</t>
    </rPh>
    <rPh sb="70" eb="71">
      <t>ベツ</t>
    </rPh>
    <rPh sb="73" eb="75">
      <t>トウロク</t>
    </rPh>
    <phoneticPr fontId="2"/>
  </si>
  <si>
    <t>集計処理用中間テーブルを参照し、施設別診療年月別データ取込状況_ワークへ、施設・モジュール種別・診療年月の組合せごとのレコード数を登録するSQL。</t>
    <rPh sb="12" eb="14">
      <t>サンショウ</t>
    </rPh>
    <rPh sb="65" eb="67">
      <t>トウロク</t>
    </rPh>
    <phoneticPr fontId="2"/>
  </si>
  <si>
    <t>データ取込状況確認機能_施設別診療年月別ワーク登録SQL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12" eb="14">
      <t>シセツ</t>
    </rPh>
    <rPh sb="14" eb="15">
      <t>ベツ</t>
    </rPh>
    <rPh sb="15" eb="17">
      <t>シンリョウ</t>
    </rPh>
    <rPh sb="17" eb="19">
      <t>ネンゲツ</t>
    </rPh>
    <rPh sb="19" eb="20">
      <t>ベツ</t>
    </rPh>
    <rPh sb="23" eb="25">
      <t>トウロク</t>
    </rPh>
    <phoneticPr fontId="2"/>
  </si>
  <si>
    <t>施設・診療年月・患者単位で集計されたスキーマ4MMLデータに関するレコードを、集計処理用中間テーブルに登録するSQL。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30" eb="31">
      <t>カン</t>
    </rPh>
    <rPh sb="51" eb="53">
      <t>トウロク</t>
    </rPh>
    <phoneticPr fontId="2"/>
  </si>
  <si>
    <t>データ取込状況確認機能_スキーマ4MML集計レコード_一時ワーク登録SQL</t>
    <rPh sb="20" eb="22">
      <t>シュウケイ</t>
    </rPh>
    <phoneticPr fontId="2"/>
  </si>
  <si>
    <t>施設・診療年月・患者単位で集計されたスキーマ2MMLデータに関するレコードを、集計処理用中間テーブルに登録するSQL。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30" eb="31">
      <t>カン</t>
    </rPh>
    <rPh sb="51" eb="53">
      <t>トウロク</t>
    </rPh>
    <phoneticPr fontId="2"/>
  </si>
  <si>
    <t>データ取込状況確認機能_スキーマ2MML集計レコード_一時ワーク登録SQL</t>
    <rPh sb="20" eb="22">
      <t>シュウケイ</t>
    </rPh>
    <phoneticPr fontId="2"/>
  </si>
  <si>
    <t>施設・診療年月・患者単位で集計されたレセプトデータに関するレコードを、集計処理用中間テーブルに登録するSQL。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26" eb="27">
      <t>カン</t>
    </rPh>
    <rPh sb="47" eb="49">
      <t>トウロク</t>
    </rPh>
    <phoneticPr fontId="2"/>
  </si>
  <si>
    <t>データ取込状況確認機能_レセプト集計レコード_一時ワーク登録SQL</t>
    <rPh sb="16" eb="18">
      <t>シュウケイ</t>
    </rPh>
    <phoneticPr fontId="2"/>
  </si>
  <si>
    <t>施設・診療年月・患者単位で集計されたDPCデータに関するレコードを、集計処理用中間テーブルに登録するSQL。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25" eb="26">
      <t>カン</t>
    </rPh>
    <rPh sb="46" eb="48">
      <t>トウロク</t>
    </rPh>
    <phoneticPr fontId="2"/>
  </si>
  <si>
    <t>データ取込状況確認機能_DPC集計レコード_一時ワーク登録SQL</t>
    <rPh sb="7" eb="9">
      <t>カクニン</t>
    </rPh>
    <rPh sb="9" eb="11">
      <t>キノウ</t>
    </rPh>
    <rPh sb="15" eb="17">
      <t>シュウケイ</t>
    </rPh>
    <rPh sb="22" eb="24">
      <t>イチジ</t>
    </rPh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</si>
  <si>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</t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</si>
  <si>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</t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</si>
  <si>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</t>
    <rPh sb="125" eb="127">
      <t>ブツリ</t>
    </rPh>
    <rPh sb="127" eb="128">
      <t>メイ</t>
    </rPh>
    <rPh sb="129" eb="131">
      <t>ブンセキ</t>
    </rPh>
    <rPh sb="131" eb="133">
      <t>タイショウ</t>
    </rPh>
    <phoneticPr fontId="12"/>
  </si>
  <si>
    <t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</t>
    <rPh sb="129" eb="131">
      <t>ブンセキ</t>
    </rPh>
    <rPh sb="131" eb="133">
      <t>タイショウ</t>
    </rPh>
    <rPh sb="197" eb="199">
      <t>ユウコウ</t>
    </rPh>
    <rPh sb="199" eb="200">
      <t>チ</t>
    </rPh>
    <rPh sb="200" eb="202">
      <t>ハンテイ</t>
    </rPh>
    <rPh sb="202" eb="204">
      <t>カンスウ</t>
    </rPh>
    <phoneticPr fontId="12"/>
  </si>
  <si>
    <t>データ取込状況確認機能_スキーマ4MML_ユニーク患者数ワーク登録SQL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5" eb="28">
      <t>カンジャスウ</t>
    </rPh>
    <rPh sb="31" eb="33">
      <t>トウロク</t>
    </rPh>
    <phoneticPr fontId="2"/>
  </si>
  <si>
    <t>データ取込状況確認機能_スキーマ2MML_ユニーク患者数ワーク登録SQL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5" eb="28">
      <t>カンジャスウ</t>
    </rPh>
    <rPh sb="31" eb="33">
      <t>トウロク</t>
    </rPh>
    <phoneticPr fontId="2"/>
  </si>
  <si>
    <t>データ取込状況確認機能_レセプト_ユニーク患者数ワーク登録SQL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1" eb="24">
      <t>カンジャスウ</t>
    </rPh>
    <rPh sb="27" eb="29">
      <t>トウロク</t>
    </rPh>
    <phoneticPr fontId="2"/>
  </si>
  <si>
    <t>データ取込状況確認機能_DPC_ユニーク患者数ワーク登録SQL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0" eb="23">
      <t>カンジャスウ</t>
    </rPh>
    <rPh sb="26" eb="28">
      <t>トウロク</t>
    </rPh>
    <phoneticPr fontId="2"/>
  </si>
  <si>
    <t>{"output_ymd":"出力年月日", "output_ym": "出力年月", "data_type": "データ種別", "table_name":"テーブル名"}</t>
    <phoneticPr fontId="2"/>
  </si>
  <si>
    <t>文字列： str text
（戻り値）　float</t>
    <rPh sb="0" eb="3">
      <t>モジレツ</t>
    </rPh>
    <rPh sb="15" eb="16">
      <t>モド</t>
    </rPh>
    <rPh sb="17" eb="18">
      <t>チ</t>
    </rPh>
    <phoneticPr fontId="2"/>
  </si>
  <si>
    <t>文字列： str text
（戻り値）　date YYYYMM形式</t>
    <rPh sb="0" eb="3">
      <t>モジレツ</t>
    </rPh>
    <rPh sb="15" eb="16">
      <t>モド</t>
    </rPh>
    <rPh sb="17" eb="18">
      <t>チ</t>
    </rPh>
    <rPh sb="31" eb="33">
      <t>ケイシキ</t>
    </rPh>
    <phoneticPr fontId="2"/>
  </si>
  <si>
    <t>日付型の検証を行う。
8文字未満の値だった場合は、NULLを返却する。
数字12桁の値であった場合、YYYYMMDDHHMI形式であると見做し、時分部分を切り捨て先頭8文字を切り出す
値が8文字以上の場合は、キャストをし、キャストできた場合は、YYYYMM形式で返却する。
それ以外の場合は、NULLを返却する。</t>
    <rPh sb="0" eb="2">
      <t>ヒヅケ</t>
    </rPh>
    <rPh sb="2" eb="3">
      <t>ガタ</t>
    </rPh>
    <rPh sb="4" eb="6">
      <t>ケンショウ</t>
    </rPh>
    <rPh sb="7" eb="8">
      <t>オコナ</t>
    </rPh>
    <rPh sb="12" eb="14">
      <t>モジ</t>
    </rPh>
    <rPh sb="14" eb="16">
      <t>ミマン</t>
    </rPh>
    <rPh sb="17" eb="18">
      <t>アタイ</t>
    </rPh>
    <rPh sb="21" eb="23">
      <t>バアイ</t>
    </rPh>
    <rPh sb="30" eb="32">
      <t>ヘンキャク</t>
    </rPh>
    <rPh sb="87" eb="88">
      <t>キ</t>
    </rPh>
    <rPh sb="89" eb="90">
      <t>ダ</t>
    </rPh>
    <rPh sb="92" eb="93">
      <t>アタイ</t>
    </rPh>
    <rPh sb="95" eb="99">
      <t>モジイジョウ</t>
    </rPh>
    <rPh sb="100" eb="102">
      <t>バアイ</t>
    </rPh>
    <rPh sb="118" eb="120">
      <t>バアイ</t>
    </rPh>
    <rPh sb="131" eb="133">
      <t>ヘンキャク</t>
    </rPh>
    <rPh sb="139" eb="141">
      <t>イガイ</t>
    </rPh>
    <rPh sb="142" eb="144">
      <t>バアイ</t>
    </rPh>
    <rPh sb="151" eb="153">
      <t>ヘンキャク</t>
    </rPh>
    <phoneticPr fontId="2"/>
  </si>
  <si>
    <t>文字列： str text
（戻り値） text</t>
    <rPh sb="0" eb="3">
      <t>モジレツ</t>
    </rPh>
    <rPh sb="15" eb="16">
      <t>モド</t>
    </rPh>
    <rPh sb="17" eb="18">
      <t>チ</t>
    </rPh>
    <phoneticPr fontId="2"/>
  </si>
  <si>
    <t>SQL一覧
(マスタ管理分)</t>
    <rPh sb="3" eb="5">
      <t>イチラン</t>
    </rPh>
    <rPh sb="10" eb="12">
      <t>カンリ</t>
    </rPh>
    <phoneticPr fontId="2"/>
  </si>
  <si>
    <t>ID0212-01</t>
    <phoneticPr fontId="2"/>
  </si>
  <si>
    <t>ID0213-01</t>
    <phoneticPr fontId="2"/>
  </si>
  <si>
    <t>医薬品成分関連マスタ作成SQL</t>
    <phoneticPr fontId="2"/>
  </si>
  <si>
    <t>医薬品適用病名関連マスタ作成SQL</t>
    <phoneticPr fontId="2"/>
  </si>
  <si>
    <t>成分量マスタ取込用、ＹＪコード医薬品コードリンクマスタ取込用、成分名マスタ取込用、単位マスタ取込用から医薬品成分関連マスタへ格納するSQL</t>
    <phoneticPr fontId="2"/>
  </si>
  <si>
    <t>適応病名レセ病名組み合わせ関係リンクマスタ取込用、適応病名レセ病名組み合わせ関係リンク親子マスタ取込用、ＹＪコード医薬品コードリンクマスタ取込用、適用病名マスタ取込用から医薬品適用病名関連マスタへ格納するSQL</t>
    <rPh sb="0" eb="2">
      <t>テキオウ</t>
    </rPh>
    <rPh sb="2" eb="4">
      <t>ビョウメイ</t>
    </rPh>
    <rPh sb="6" eb="8">
      <t>ビョウメイ</t>
    </rPh>
    <rPh sb="8" eb="9">
      <t>ク</t>
    </rPh>
    <rPh sb="10" eb="11">
      <t>ア</t>
    </rPh>
    <rPh sb="13" eb="15">
      <t>カンケイ</t>
    </rPh>
    <rPh sb="21" eb="23">
      <t>トリコミ</t>
    </rPh>
    <rPh sb="23" eb="24">
      <t>ヨウ</t>
    </rPh>
    <rPh sb="25" eb="27">
      <t>テキオウ</t>
    </rPh>
    <rPh sb="27" eb="29">
      <t>ビョウメイ</t>
    </rPh>
    <rPh sb="31" eb="33">
      <t>ビョウメイ</t>
    </rPh>
    <rPh sb="33" eb="34">
      <t>ク</t>
    </rPh>
    <rPh sb="35" eb="36">
      <t>ア</t>
    </rPh>
    <rPh sb="38" eb="40">
      <t>カンケイ</t>
    </rPh>
    <rPh sb="43" eb="45">
      <t>オヤコ</t>
    </rPh>
    <rPh sb="48" eb="50">
      <t>トリコミ</t>
    </rPh>
    <rPh sb="50" eb="51">
      <t>ヨウ</t>
    </rPh>
    <rPh sb="73" eb="75">
      <t>テキヨウ</t>
    </rPh>
    <rPh sb="75" eb="77">
      <t>ビョウメイ</t>
    </rPh>
    <rPh sb="80" eb="82">
      <t>トリコミ</t>
    </rPh>
    <rPh sb="82" eb="83">
      <t>ヨウ</t>
    </rPh>
    <rPh sb="85" eb="88">
      <t>イヤクヒン</t>
    </rPh>
    <rPh sb="88" eb="90">
      <t>テキヨウ</t>
    </rPh>
    <rPh sb="90" eb="92">
      <t>ビョウメイ</t>
    </rPh>
    <rPh sb="92" eb="94">
      <t>カンレン</t>
    </rPh>
    <rPh sb="98" eb="100">
      <t>カクノウ</t>
    </rPh>
    <phoneticPr fontId="2"/>
  </si>
  <si>
    <t>RD1103-01</t>
    <phoneticPr fontId="12"/>
  </si>
  <si>
    <t>指定したパラメータに応じて動的に対象カラムの有効値レコード数を取得するSQL。</t>
    <rPh sb="0" eb="2">
      <t>シテイ</t>
    </rPh>
    <rPh sb="10" eb="11">
      <t>オウ</t>
    </rPh>
    <rPh sb="13" eb="14">
      <t>ドウ</t>
    </rPh>
    <rPh sb="14" eb="15">
      <t>テキ</t>
    </rPh>
    <rPh sb="16" eb="18">
      <t>タイショウ</t>
    </rPh>
    <rPh sb="22" eb="24">
      <t>ユウコウ</t>
    </rPh>
    <rPh sb="24" eb="25">
      <t>チ</t>
    </rPh>
    <rPh sb="29" eb="30">
      <t>スウ</t>
    </rPh>
    <rPh sb="31" eb="33">
      <t>シュトク</t>
    </rPh>
    <phoneticPr fontId="2"/>
  </si>
  <si>
    <t>有効値レコード数取得SQL</t>
    <rPh sb="0" eb="2">
      <t>ユウコウ</t>
    </rPh>
    <rPh sb="2" eb="3">
      <t>チ</t>
    </rPh>
    <rPh sb="7" eb="8">
      <t>スウ</t>
    </rPh>
    <rPh sb="8" eb="10">
      <t>シュトク</t>
    </rPh>
    <phoneticPr fontId="2"/>
  </si>
  <si>
    <t>1GB</t>
  </si>
  <si>
    <t>{"facility_id_colname":"施設IDカラム名","get_valid_cnt": "有効値レコード数取得","table_name": "テーブル名","facility_ids": "施設IDのカラム名","pivot_select":"pivotテーブル作成","pivot_case":"pivot変換"}</t>
    <rPh sb="24" eb="26">
      <t>シセツ</t>
    </rPh>
    <rPh sb="31" eb="32">
      <t>メイ</t>
    </rPh>
    <rPh sb="83" eb="84">
      <t>メイ</t>
    </rPh>
    <rPh sb="139" eb="141">
      <t>サクセイ</t>
    </rPh>
    <rPh sb="162" eb="164">
      <t>ヘンカン</t>
    </rPh>
    <phoneticPr fontId="2"/>
  </si>
  <si>
    <t>小川</t>
    <rPh sb="0" eb="2">
      <t>オガワ</t>
    </rPh>
    <phoneticPr fontId="2"/>
  </si>
  <si>
    <t>スキーマ1
参照</t>
    <rPh sb="6" eb="8">
      <t>サンショウ</t>
    </rPh>
    <phoneticPr fontId="2"/>
  </si>
  <si>
    <t>-</t>
    <phoneticPr fontId="2"/>
  </si>
  <si>
    <t>omit_html_tags</t>
    <phoneticPr fontId="12"/>
  </si>
  <si>
    <t>HTMLタグの除去を行った結果を返却する。
HTMLエスケープされた文字列もタグに変換した上で処理される。
ｂｒタグについては改行（\n）に変換する。</t>
    <rPh sb="7" eb="9">
      <t>ジョキョ</t>
    </rPh>
    <rPh sb="10" eb="11">
      <t>オコナ</t>
    </rPh>
    <rPh sb="13" eb="15">
      <t>ケッカ</t>
    </rPh>
    <rPh sb="16" eb="18">
      <t>ヘンキャク</t>
    </rPh>
    <rPh sb="34" eb="37">
      <t>モジレツ</t>
    </rPh>
    <rPh sb="41" eb="43">
      <t>ヘンカン</t>
    </rPh>
    <rPh sb="45" eb="46">
      <t>ウエ</t>
    </rPh>
    <rPh sb="47" eb="49">
      <t>ショリ</t>
    </rPh>
    <rPh sb="63" eb="65">
      <t>カイギョウ</t>
    </rPh>
    <rPh sb="70" eb="72">
      <t>ヘンカン</t>
    </rPh>
    <phoneticPr fontId="2"/>
  </si>
  <si>
    <t>変換対象文字列：text text
（戻り値）text 変換結果文字列</t>
    <rPh sb="0" eb="2">
      <t>ヘンカン</t>
    </rPh>
    <rPh sb="2" eb="4">
      <t>タイショウ</t>
    </rPh>
    <rPh sb="4" eb="7">
      <t>モジレツ</t>
    </rPh>
    <rPh sb="19" eb="20">
      <t>モド</t>
    </rPh>
    <rPh sb="21" eb="22">
      <t>チ</t>
    </rPh>
    <rPh sb="30" eb="32">
      <t>ケッカ</t>
    </rPh>
    <phoneticPr fontId="2"/>
  </si>
  <si>
    <t>{"facility_ids": "施設ID（複数指定可）","err_taisyo_mil_karute_ids": "エラー対象千年カルテID（複数指定可）"}</t>
    <rPh sb="18" eb="20">
      <t>シセツ</t>
    </rPh>
    <rPh sb="23" eb="27">
      <t>フクスウシテイ</t>
    </rPh>
    <rPh sb="27" eb="28">
      <t>カ</t>
    </rPh>
    <rPh sb="64" eb="66">
      <t>タイショウ</t>
    </rPh>
    <rPh sb="66" eb="68">
      <t>センネン</t>
    </rPh>
    <phoneticPr fontId="2"/>
  </si>
  <si>
    <t>ID0301-03-02</t>
    <phoneticPr fontId="2"/>
  </si>
  <si>
    <t>処理対象施設マスタ作成SQL</t>
    <rPh sb="0" eb="6">
      <t>ショリタイショウシセツ</t>
    </rPh>
    <phoneticPr fontId="2"/>
  </si>
  <si>
    <t>施設マスタに対し、処理対象施設マスタ管理テーブルでの設定内容を反映した結果を格納するSQL</t>
    <rPh sb="0" eb="2">
      <t>シセツ</t>
    </rPh>
    <rPh sb="6" eb="7">
      <t>タイ</t>
    </rPh>
    <rPh sb="9" eb="11">
      <t>ショリ</t>
    </rPh>
    <rPh sb="11" eb="13">
      <t>タイショウ</t>
    </rPh>
    <rPh sb="13" eb="15">
      <t>シセツ</t>
    </rPh>
    <rPh sb="18" eb="20">
      <t>カンリ</t>
    </rPh>
    <rPh sb="26" eb="30">
      <t>セッテイナイヨウ</t>
    </rPh>
    <rPh sb="31" eb="33">
      <t>ハンエイ</t>
    </rPh>
    <rPh sb="35" eb="37">
      <t>ケッカ</t>
    </rPh>
    <rPh sb="38" eb="40">
      <t>カクノウ</t>
    </rPh>
    <phoneticPr fontId="2"/>
  </si>
  <si>
    <t>ID0011-01</t>
    <phoneticPr fontId="2"/>
  </si>
  <si>
    <t>RD0011-01</t>
    <phoneticPr fontId="2"/>
  </si>
  <si>
    <t>データ取得対象施設マスタ取得SQL</t>
    <rPh sb="3" eb="5">
      <t>シュトク</t>
    </rPh>
    <rPh sb="5" eb="7">
      <t>タイショウ</t>
    </rPh>
    <rPh sb="7" eb="9">
      <t>シセツ</t>
    </rPh>
    <rPh sb="12" eb="14">
      <t>シュトク</t>
    </rPh>
    <phoneticPr fontId="2"/>
  </si>
  <si>
    <t>処理対象施設マスタからデータ取得対象フラグがTrueとなっているレコードを取得するSQL</t>
    <rPh sb="0" eb="2">
      <t>ショリ</t>
    </rPh>
    <rPh sb="2" eb="4">
      <t>タイショウ</t>
    </rPh>
    <rPh sb="4" eb="6">
      <t>シセツ</t>
    </rPh>
    <rPh sb="14" eb="16">
      <t>シュトク</t>
    </rPh>
    <rPh sb="16" eb="18">
      <t>タイショウ</t>
    </rPh>
    <rPh sb="37" eb="39">
      <t>シュトク</t>
    </rPh>
    <phoneticPr fontId="2"/>
  </si>
  <si>
    <t>ID0104-01-51</t>
  </si>
  <si>
    <t>ID0104-02-51</t>
  </si>
  <si>
    <t>ID0104-03-51</t>
  </si>
  <si>
    <t>ID0104-04-51</t>
  </si>
  <si>
    <t>ID0104-05-51</t>
  </si>
  <si>
    <t>ID0104-06-51</t>
  </si>
  <si>
    <t>ID0104-07-51</t>
  </si>
  <si>
    <t>ID0104-08-51</t>
  </si>
  <si>
    <t>ID0104-09-51</t>
  </si>
  <si>
    <t>ID0104-10-51</t>
  </si>
  <si>
    <t>ID0104-11-51</t>
  </si>
  <si>
    <t>ID0104-12-51</t>
  </si>
  <si>
    <t>ID0104-13-51</t>
  </si>
  <si>
    <t>ID0104-14-51</t>
  </si>
  <si>
    <t>ID0104-15-51</t>
  </si>
  <si>
    <t>ID0104-16-51</t>
  </si>
  <si>
    <t>ID0104-17-51</t>
  </si>
  <si>
    <t>ID0104-18-51</t>
  </si>
  <si>
    <t>ID0104-19-51</t>
  </si>
  <si>
    <t>ID0104-20-51</t>
  </si>
  <si>
    <t>ID0104-21-51</t>
  </si>
  <si>
    <t>ID0104-22-51</t>
  </si>
  <si>
    <t>ID0104-23-51</t>
  </si>
  <si>
    <t>ID0104-24-51</t>
  </si>
  <si>
    <t>ID0104-25-51</t>
  </si>
  <si>
    <t>ID0104-26-51</t>
  </si>
  <si>
    <t>ID0104-27-51</t>
  </si>
  <si>
    <t>ID0104-28-51</t>
  </si>
  <si>
    <t>ID0104-29-51</t>
  </si>
  <si>
    <t>ID0104-30-51</t>
  </si>
  <si>
    <t>ID0104-31-51</t>
  </si>
  <si>
    <t>ID0104-32-51</t>
  </si>
  <si>
    <t>ID0104-33-51</t>
  </si>
  <si>
    <t>ID0104-34-51</t>
  </si>
  <si>
    <t>ID0104-35-51</t>
  </si>
  <si>
    <t>ID0104-36-51</t>
  </si>
  <si>
    <t>ID0104-37-51</t>
  </si>
  <si>
    <t>ID0104-38-51</t>
  </si>
  <si>
    <t>ID0104-39-51</t>
  </si>
  <si>
    <t>ID0104-40-51</t>
  </si>
  <si>
    <t>ID0104-41-51</t>
  </si>
  <si>
    <t>ID0104-42-51</t>
  </si>
  <si>
    <t>ID0103-01-51</t>
  </si>
  <si>
    <t>ID0103-02-51</t>
  </si>
  <si>
    <t>ID0103-03-51</t>
  </si>
  <si>
    <t>ID0103-04-51</t>
  </si>
  <si>
    <t>ID0103-05-51</t>
  </si>
  <si>
    <t>ID0103-06-51</t>
  </si>
  <si>
    <t>ID0103-07-51</t>
  </si>
  <si>
    <t>ID0103-08-51</t>
  </si>
  <si>
    <t>ID0103-09-51</t>
  </si>
  <si>
    <t>ID0103-10-51</t>
  </si>
  <si>
    <t>ID0103-11-51</t>
  </si>
  <si>
    <t>ID0103-12-51</t>
  </si>
  <si>
    <t>ID0103-13-51</t>
  </si>
  <si>
    <t>ID0103-14-51</t>
  </si>
  <si>
    <t>ID0103-15-51</t>
  </si>
  <si>
    <t>ID0103-16-51</t>
  </si>
  <si>
    <t>ID0103-17-51</t>
  </si>
  <si>
    <t>ID0103-18-51</t>
  </si>
  <si>
    <t>ID0103-19-51</t>
  </si>
  <si>
    <t>ID0103-20-51</t>
  </si>
  <si>
    <t>ID0103-21-51</t>
  </si>
  <si>
    <t>ID0103-22-51</t>
  </si>
  <si>
    <t>ID0103-23-51</t>
  </si>
  <si>
    <t>ID0103-24-51</t>
  </si>
  <si>
    <t>ID0103-25-51</t>
  </si>
  <si>
    <t>ID0103-26-51</t>
  </si>
  <si>
    <t>ID0102-01-51</t>
  </si>
  <si>
    <t>ID0102-02-51</t>
  </si>
  <si>
    <t>ID0102-03-51</t>
  </si>
  <si>
    <t>ID0102-04-51</t>
  </si>
  <si>
    <t>ID0102-05-51</t>
  </si>
  <si>
    <t>ID0102-06-51</t>
  </si>
  <si>
    <t>ID0102-07-51</t>
  </si>
  <si>
    <t>ID0102-08-51</t>
  </si>
  <si>
    <t>ID0102-09-51</t>
  </si>
  <si>
    <t>ID0102-10-51</t>
  </si>
  <si>
    <t>ID0102-11-51</t>
  </si>
  <si>
    <t>ID0102-12-51</t>
  </si>
  <si>
    <t>ID0102-13-51</t>
  </si>
  <si>
    <t>ID0102-14-51</t>
  </si>
  <si>
    <t>ID0102-15-51</t>
  </si>
  <si>
    <t>ID0102-16-51</t>
  </si>
  <si>
    <t>ID0102-17-51</t>
  </si>
  <si>
    <t>ID0102-18-51</t>
  </si>
  <si>
    <t>ID0101-01-51</t>
  </si>
  <si>
    <t>ID0101-02-51</t>
  </si>
  <si>
    <t>ID0101-03-51</t>
  </si>
  <si>
    <t>ID0101-04-51</t>
  </si>
  <si>
    <t>ID0101-05-51</t>
  </si>
  <si>
    <t>ID0101-06-51</t>
  </si>
  <si>
    <t>ID0101-07-51</t>
  </si>
  <si>
    <t>ID0101-08-51</t>
  </si>
  <si>
    <t>ID0101-09-51</t>
  </si>
  <si>
    <t>ID0101-10-51</t>
  </si>
  <si>
    <t>ID0101-11-51</t>
  </si>
  <si>
    <t>ID0101-12-51</t>
  </si>
  <si>
    <t>ID0101-13-51</t>
  </si>
  <si>
    <t>ID0101-14-51</t>
  </si>
  <si>
    <t>DPC調査データ_Dファイル_結合テーブル作成SQL</t>
  </si>
  <si>
    <t>DPC調査データ_入院EF統合ファイル_結合テーブル作成SQL</t>
  </si>
  <si>
    <t>DPC調査データ_外来EF統合ファイル_結合テーブル作成SQL</t>
  </si>
  <si>
    <t>DPC調査データ_Hファイル_結合テーブル作成SQL</t>
  </si>
  <si>
    <t>DPC調査データ_様式1_結合テーブル作成SQL</t>
  </si>
  <si>
    <t>DPC調査データ_様式1_患者プロファイル/褥瘡_結合テーブル作成SQL</t>
  </si>
  <si>
    <t>DPC調査データ_様式1_診断情報/併存症_結合テーブル作成SQL</t>
  </si>
  <si>
    <t>DPC調査データ_様式1_診断情報/続発症_結合テーブル作成SQL</t>
  </si>
  <si>
    <t>DPC調査データ_様式1_手術情報_結合テーブル作成SQL</t>
  </si>
  <si>
    <t>DPC調査データ_様式1_FIM_結合テーブル作成SQL</t>
  </si>
  <si>
    <t>DPC調査データ_様式1_SOFAスコア/特定集中治療室_結合テーブル作成SQL</t>
  </si>
  <si>
    <t>DPC調査データ_様式1_SOFAスコア/敗血症_結合テーブル作成SQL</t>
  </si>
  <si>
    <t>DPC調査データ_様式1_pSOFAスコア/特定集中治療室_結合テーブル作成SQL</t>
  </si>
  <si>
    <t>DPC調査データ_様式1_pSOFAスコア/敗血症_結合テーブル作成SQL</t>
  </si>
  <si>
    <t>医科レセプト_医療機関情報レコード_結合テーブル作成SQL</t>
  </si>
  <si>
    <t>医科レセプト_レセプト共通レコード_結合テーブル作成SQL</t>
  </si>
  <si>
    <t>医科レセプト_保険者レコード_結合テーブル作成SQL</t>
  </si>
  <si>
    <t>医科レセプト_公費レコード_結合テーブル作成SQL</t>
  </si>
  <si>
    <t>医科レセプト_包括評価対象外理由レコード_結合テーブル作成SQL</t>
  </si>
  <si>
    <t>医科レセプト_傷病名レコード_結合テーブル作成SQL</t>
  </si>
  <si>
    <t>医科レセプト_診療行為レコード_結合テーブル作成SQL</t>
  </si>
  <si>
    <t>医科レセプト_診療行為レコード_算定日情報_結合テーブル作成SQL</t>
  </si>
  <si>
    <t>医科レセプト_医薬品レコード_結合テーブル作成SQL</t>
  </si>
  <si>
    <t>医科レセプト_医薬品レコード_算定日情報_結合テーブル作成SQL</t>
  </si>
  <si>
    <t>医科レセプト_特定器材レコード_結合テーブル作成SQL</t>
  </si>
  <si>
    <t>医科レセプト_特定器材レコード_算定日情報_結合テーブル作成SQL</t>
  </si>
  <si>
    <t>医科レセプト_コメントレコード_結合テーブル作成SQL</t>
  </si>
  <si>
    <t>医科レセプト_症状詳記レコード_結合テーブル作成SQL</t>
  </si>
  <si>
    <t>医科レセプト_臓器提供医療機関情報レコード_結合テーブル作成SQL</t>
  </si>
  <si>
    <t>医科レセプト_臓器提供者レセプト情報レコード_結合テーブル作成SQL</t>
  </si>
  <si>
    <t>医科レセプト_臓器提供者請求情報レコード_結合テーブル作成SQL</t>
  </si>
  <si>
    <t>医科レセプト_診療報酬請求書レコード_結合テーブル作成SQL</t>
  </si>
  <si>
    <t>DPCレセプト_医療機関情報レコード_結合テーブル作成SQL</t>
  </si>
  <si>
    <t>DPCレセプト_レセプト共通レコード_結合テーブル作成SQL</t>
  </si>
  <si>
    <t>DPCレセプト_保険者レコード_結合テーブル作成SQL</t>
  </si>
  <si>
    <t>DPCレセプト_公費レコード_結合テーブル作成SQL</t>
  </si>
  <si>
    <t>DPCレセプト_包括評価対象外理由レコード_結合テーブル作成SQL</t>
  </si>
  <si>
    <t>DPCレセプト_コメントレコード_結合テーブル作成SQL</t>
  </si>
  <si>
    <t>DPCレセプト_症状詳記レコード_結合テーブル作成SQL</t>
  </si>
  <si>
    <t>DPCレセプト_診断群分類レコード_結合テーブル作成SQL</t>
  </si>
  <si>
    <t>DPCレセプト_傷病レコード_結合テーブル作成SQL</t>
  </si>
  <si>
    <t>DPCレセプト_傷病名レコード_結合テーブル作成SQL</t>
  </si>
  <si>
    <t>DPCレセプト_患者基礎レコード_結合テーブル作成SQL</t>
  </si>
  <si>
    <t>DPCレセプト_診療関連レコード_結合テーブル作成SQL</t>
  </si>
  <si>
    <t>DPCレセプト_外泊レコード_結合テーブル作成SQL</t>
  </si>
  <si>
    <t>DPCレセプト_包括評価レコード_結合テーブル作成SQL</t>
  </si>
  <si>
    <t>DPCレセプト_合計調整レコード_結合テーブル作成SQL</t>
  </si>
  <si>
    <t>DPCレセプト_診療行為レコード_結合テーブル作成SQL</t>
  </si>
  <si>
    <t>DPCレセプト_診療行為レコード_算定日情報_結合テーブル作成SQL</t>
  </si>
  <si>
    <t>DPCレセプト_医薬品レコード_結合テーブル作成SQL</t>
  </si>
  <si>
    <t>DPCレセプト_医薬品レコード_算定日情報_結合テーブル作成SQL</t>
  </si>
  <si>
    <t>DPCレセプト_特定器材レコード_結合テーブル作成SQL</t>
  </si>
  <si>
    <t>DPCレセプト_特定器材レコード_算定日情報_結合テーブル作成SQL</t>
  </si>
  <si>
    <t>DPCレセプト_コーディングデータレコード_結合テーブル作成SQL</t>
  </si>
  <si>
    <t>DPCレセプト_臓器提供医療機関情報レコード_結合テーブル作成SQL</t>
  </si>
  <si>
    <t>DPCレセプト_臓器提供者レセプト情報レコード_結合テーブル作成SQL</t>
  </si>
  <si>
    <t>DPCレセプト_臓器提供者請求情報レコード_結合テーブル作成SQL</t>
  </si>
  <si>
    <t>DPCレセプト_診療報酬請求書レコード_結合テーブル作成SQL</t>
  </si>
  <si>
    <t>患者情報モジュール_患者情報_結合テーブル作成SQL</t>
  </si>
  <si>
    <t>患者情報モジュール_その他ID_結合テーブル作成SQL</t>
  </si>
  <si>
    <t>診断履歴情報モジュール_診断履歴情報レコード_結合テーブル作成SQL</t>
  </si>
  <si>
    <t>診断履歴情報モジュール_診断病名レコード_結合テーブル作成SQL</t>
  </si>
  <si>
    <t>診断履歴情報モジュール_診断分類レコード_結合テーブル作成SQL</t>
  </si>
  <si>
    <t>経過記録情報モジュール_経過記録情報レコード_結合テーブル作成SQL</t>
  </si>
  <si>
    <t>経過記録情報モジュール_プロブレムレコード_結合テーブル作成SQL</t>
  </si>
  <si>
    <t>経過記録情報モジュール_身体所見レコード_結合テーブル作成SQL</t>
  </si>
  <si>
    <t>経過記録情報モジュール_処方箋実施レコード_結合テーブル作成SQL</t>
  </si>
  <si>
    <t>経過記録情報モジュール_処方箋実施薬剤レコード_結合テーブル作成SQL</t>
  </si>
  <si>
    <t>経過記録情報モジュール_処方箋実施薬剤コードレコード_結合テーブル作成SQL</t>
  </si>
  <si>
    <t>経過記録情報モジュール_注射実施情報レコード_結合テーブル作成SQL</t>
  </si>
  <si>
    <t>経過記録情報モジュール_注射実施薬剤レコード_結合テーブル作成SQL</t>
  </si>
  <si>
    <t>経過記録情報モジュール_注射実施薬剤コードレコード_結合テーブル作成SQL</t>
  </si>
  <si>
    <t>経過記録情報モジュール_アセスメントレコード_結合テーブル作成SQL</t>
  </si>
  <si>
    <t>経過記録情報モジュール_処方箋オーダー情報レコード_結合テーブル作成SQL</t>
  </si>
  <si>
    <t>経過記録情報モジュール_処方箋オーダー薬剤レコード_結合テーブル作成SQL</t>
  </si>
  <si>
    <t>経過記録情報モジュール_処方箋オーダー薬剤コードレコード_結合テーブル作成SQL</t>
  </si>
  <si>
    <t>経過記録情報モジュール_注射オーダー情報レコード_結合テーブル作成SQL</t>
  </si>
  <si>
    <t>経過記録情報モジュール_注射オーダー薬剤レコード_結合テーブル作成SQL</t>
  </si>
  <si>
    <t>経過記録情報モジュール_注射オーダー薬剤コードレコード_結合テーブル作成SQL</t>
  </si>
  <si>
    <t>経過記録情報モジュール_外部参照レコード_結合テーブル作成SQL</t>
  </si>
  <si>
    <t>臨床サマリーモジュール_臨床サマリー情報レコード_結合テーブル作成SQL</t>
  </si>
  <si>
    <t>臨床サマリーモジュール_外来受診レコード_結合テーブル作成SQL</t>
  </si>
  <si>
    <t>臨床サマリーモジュール_入院レコード_結合テーブル作成SQL</t>
  </si>
  <si>
    <t>臨床サマリーモジュール_診断履歴情報レコード_結合テーブル作成SQL</t>
  </si>
  <si>
    <t>臨床サマリーモジュール_診断病名レコード_結合テーブル作成SQL</t>
  </si>
  <si>
    <t>臨床サマリーモジュール_診断分類レコード_結合テーブル作成SQL</t>
  </si>
  <si>
    <t>臨床サマリーモジュール_経過記録レコード_結合テーブル作成SQL</t>
  </si>
  <si>
    <t>臨床サマリーモジュール_検査結果レコード_結合テーブル作成SQL</t>
  </si>
  <si>
    <t>検歴情報モジュール_検歴情報_結合テーブル作成SQL</t>
  </si>
  <si>
    <t>検歴情報モジュール_報告コメントレコード_結合テーブル作成SQL</t>
  </si>
  <si>
    <t>検歴情報モジュール_検歴検体材料_結合テーブル作成SQL</t>
  </si>
  <si>
    <t>検歴情報モジュール_検体コメントレコード_結合テーブル作成SQL</t>
  </si>
  <si>
    <t>検歴情報モジュール_検歴項目情報_結合テーブル作成SQL</t>
  </si>
  <si>
    <t>検歴情報モジュール_項目コメントレコード_結合テーブル作成SQL</t>
  </si>
  <si>
    <t>バイタルサインモジュール_バイタルサイン_結合テーブル作成SQL</t>
  </si>
  <si>
    <t>バイタルサインモジュール_記録項目_結合テーブル作成SQL</t>
  </si>
  <si>
    <t>バイタルサインモジュール_項目コメントレコード_結合テーブル作成SQL</t>
  </si>
  <si>
    <t>体温表モジュール_バイタルサイン_結合テーブル作成SQL</t>
  </si>
  <si>
    <t>体温表モジュール_記録項目_結合テーブル作成SQL</t>
  </si>
  <si>
    <t>体温表モジュール_項目コメントレコード_結合テーブル作成SQL</t>
  </si>
  <si>
    <t>ID0301-01-04</t>
    <phoneticPr fontId="2"/>
  </si>
  <si>
    <t>ID0301-02-01</t>
    <phoneticPr fontId="2"/>
  </si>
  <si>
    <t>MML_患者情報モジュール_患者情報（スキーマ2系）より施設ID、患者ID（MML）の集約結果を二次利用DB登録患者データへ格納するSQL
※処理対象外施設も含むためMML_患者情報モジュール_患者情報（スキーマ2系）を参照する必要がある。</t>
    <rPh sb="33" eb="35">
      <t>カンジャ</t>
    </rPh>
    <phoneticPr fontId="2"/>
  </si>
  <si>
    <t>MML患者ID一覧作成SQL（MML_診断履歴情報モジュール_本文）</t>
  </si>
  <si>
    <t>MML患者ID一覧作成SQL（MML_診断履歴情報モジュール_病名）</t>
  </si>
  <si>
    <t>MML患者ID一覧作成SQL（MML_診断履歴情報モジュール_カテゴリ名）</t>
  </si>
  <si>
    <t>MML患者ID一覧作成SQL（MML_臨床サマリー情報モジュール_本文）</t>
  </si>
  <si>
    <t>MML患者ID一覧作成SQL（MML_臨床サマリー情報モジュール_外来）</t>
  </si>
  <si>
    <t>MML患者ID一覧作成SQL（MML_臨床サマリー情報モジュール_入退院）</t>
  </si>
  <si>
    <t>MML患者ID一覧作成SQL（MML_臨床サマリー情報モジュール_経過記録）</t>
  </si>
  <si>
    <t>MML患者ID一覧作成SQL（MML_臨床サマリー情報モジュール_検査結果）</t>
  </si>
  <si>
    <t>MML患者ID一覧作成SQL（MML_経過記録情報モジュール_本文）</t>
  </si>
  <si>
    <t>MML患者ID一覧作成SQL（MML_経過記録情報モジュール_プロブレム項目）</t>
  </si>
  <si>
    <t>MML患者ID一覧作成SQL（MML_経過記録情報モジュール_イベント表現）</t>
  </si>
  <si>
    <t>MML患者ID一覧作成SQL（MML_経過記録情報モジュール_身体所見）</t>
  </si>
  <si>
    <t>MML患者ID一覧作成SQL（MML_経過記録情報モジュール_アセスメント）</t>
  </si>
  <si>
    <t>MML患者ID一覧作成SQL（MML_経過記録情報モジュール_外部参照）</t>
  </si>
  <si>
    <t>MML患者ID一覧作成SQL（MML_検歴情報モジュール_本文）</t>
  </si>
  <si>
    <t>MML患者ID一覧作成SQL（MML_検歴情報モジュール_検体検査結果情報）</t>
  </si>
  <si>
    <t>MML患者ID一覧作成SQL（MML_検歴情報モジュール_検体コメント）</t>
  </si>
  <si>
    <t>MML患者ID一覧作成SQL（MML_処方箋モジュール_本文）</t>
  </si>
  <si>
    <t>MML患者ID一覧作成SQL（MML_処方箋モジュール_投薬）</t>
  </si>
  <si>
    <t>MML患者ID一覧作成SQL（MML_処方箋モジュール_薬剤）</t>
  </si>
  <si>
    <t>MML患者ID一覧作成SQL（MML_注射記録モジュール_本文）</t>
  </si>
  <si>
    <t>MML患者ID一覧作成SQL（MML_注射記録モジュール_投薬）</t>
  </si>
  <si>
    <t>MML患者ID一覧作成SQL（MML_注射記録モジュール_薬剤）</t>
  </si>
  <si>
    <t>MML患者ID一覧作成SQL（MML_患者情報モジュール_本文）</t>
  </si>
  <si>
    <t>MML患者ID一覧作成SQL（MML_患者情報モジュール_住所）</t>
  </si>
  <si>
    <t>MML患者ID一覧作成SQL（MML_バイタルサインモジュール_本文）</t>
  </si>
  <si>
    <t>MML患者ID一覧作成SQL（MML_バイタルサインモジュール_項目）</t>
  </si>
  <si>
    <t>MML患者ID一覧作成SQL（MML_バイタルサインモジュール_項目メモ）</t>
  </si>
  <si>
    <t>MML患者ID一覧作成SQL（MML_体温表モジュール_本文）</t>
  </si>
  <si>
    <t>MML患者ID一覧作成SQL（MML_体温表モジュール_バイタルサイン）</t>
  </si>
  <si>
    <t>MML患者ID一覧作成SQL（MML_体温表モジュール_バイタルサイン項目）</t>
  </si>
  <si>
    <t>MML患者ID一覧作成SQL（MML_体温表モジュール_バイタルサイン項目メモ）</t>
  </si>
  <si>
    <t>MML患者ID一覧作成SQL（MML_体温表モジュール_摂取）</t>
  </si>
  <si>
    <t>MML患者ID一覧作成SQL（MML_体温表モジュール_排泄）</t>
  </si>
  <si>
    <t>MML患者ID一覧作成SQL（MML_体温表モジュール_排泄頻度）</t>
  </si>
  <si>
    <t>MML患者ID一覧作成SQL（MML_手術モジュール_手術項目）</t>
  </si>
  <si>
    <t>MML患者ID一覧作成SQL（MML_手術モジュール_診療科情報）</t>
  </si>
  <si>
    <t>MML患者ID一覧作成SQL（MML_手術モジュール_診断履歴情報）</t>
  </si>
  <si>
    <t>MML患者ID一覧作成SQL（MML_手術モジュール_病名）</t>
  </si>
  <si>
    <t>MML患者ID一覧作成SQL（MML_手術モジュール_カテゴリ名）</t>
  </si>
  <si>
    <t>MML患者ID一覧作成SQL（MML_手術モジュール_手術法）</t>
  </si>
  <si>
    <t>MML患者ID一覧作成SQL（MML_手術モジュール_手術要素）</t>
  </si>
  <si>
    <t>MML患者ID一覧作成SQL（MML_手術モジュール_麻酔法）</t>
  </si>
  <si>
    <t>MML患者ID一覧作成SQL（MML_報告書情報モジュール_本文）</t>
  </si>
  <si>
    <t>MML患者ID一覧作成SQL（MML_報告書情報モジュール_検査コメント）</t>
  </si>
  <si>
    <t>MML患者ID一覧作成SQL（MML_生活習慣情報モジュール_本文）</t>
  </si>
  <si>
    <t>MML患者ID一覧作成SQL（MML_紹介状モジュール_本文）</t>
  </si>
  <si>
    <t>MML患者ID一覧作成SQL（MML_紹介状モジュール_注射記録）</t>
  </si>
  <si>
    <t>MML患者ID一覧作成SQL（MML_紹介状モジュール_注射記録投薬）</t>
  </si>
  <si>
    <t>MML患者ID一覧作成SQL（MML_紹介状モジュール_注射記録薬剤）</t>
  </si>
  <si>
    <t>MML患者ID一覧作成SQL（MML_紹介状モジュール_患者情報）</t>
  </si>
  <si>
    <t>MML患者ID一覧作成SQL（MML_紹介状モジュール_患者情報住所）</t>
  </si>
  <si>
    <t>MML患者ID一覧作成SQL（MML_紹介状モジュール_処方箋）</t>
  </si>
  <si>
    <t>MML患者ID一覧作成SQL（MML_紹介状モジュール_処方箋投薬）</t>
  </si>
  <si>
    <t>MML患者ID一覧作成SQL（MML_紹介状モジュール_処方箋薬剤）</t>
  </si>
  <si>
    <t>MML患者ID一覧作成SQL（MML_紹介状モジュール_臨床サマリー情報経過記録）</t>
  </si>
  <si>
    <t>MML患者ID一覧作成SQL（MML_紹介状モジュール_診療科情報）</t>
  </si>
  <si>
    <t>○MML患者ID一覧作成（id_list）</t>
    <rPh sb="4" eb="6">
      <t>カンジャ</t>
    </rPh>
    <rPh sb="8" eb="12">
      <t>イチランサクセイ</t>
    </rPh>
    <phoneticPr fontId="2"/>
  </si>
  <si>
    <t>ID0932-01</t>
    <phoneticPr fontId="2"/>
  </si>
  <si>
    <t>ID0932-02</t>
    <phoneticPr fontId="2"/>
  </si>
  <si>
    <t>ID0932-03</t>
  </si>
  <si>
    <t>ID0932-04</t>
  </si>
  <si>
    <t>ID0932-05</t>
  </si>
  <si>
    <t>ID0932-06</t>
  </si>
  <si>
    <t>ID0932-07</t>
  </si>
  <si>
    <t>ID0932-08</t>
  </si>
  <si>
    <t>ID0932-09</t>
  </si>
  <si>
    <t>ID0932-10</t>
  </si>
  <si>
    <t>ID0932-11</t>
  </si>
  <si>
    <t>ID0932-12</t>
  </si>
  <si>
    <t>ID0932-13</t>
  </si>
  <si>
    <t>ID0932-14</t>
  </si>
  <si>
    <t>ID0932-15</t>
  </si>
  <si>
    <t>ID0932-16</t>
  </si>
  <si>
    <t>ID0932-17</t>
  </si>
  <si>
    <t>ID0932-18</t>
  </si>
  <si>
    <t>ID0932-19</t>
  </si>
  <si>
    <t>ID0932-20</t>
  </si>
  <si>
    <t>ID0932-21</t>
  </si>
  <si>
    <t>ID0932-22</t>
  </si>
  <si>
    <t>ID0932-23</t>
  </si>
  <si>
    <t>ID0932-24</t>
  </si>
  <si>
    <t>ID0932-25</t>
  </si>
  <si>
    <t>ID0932-26</t>
  </si>
  <si>
    <t>ID0932-27</t>
  </si>
  <si>
    <t>ID0932-28</t>
  </si>
  <si>
    <t>ID0932-29</t>
  </si>
  <si>
    <t>ID0932-30</t>
  </si>
  <si>
    <t>ID0932-31</t>
  </si>
  <si>
    <t>ID0932-32</t>
  </si>
  <si>
    <t>ID0932-33</t>
  </si>
  <si>
    <t>ID0932-34</t>
  </si>
  <si>
    <t>ID0932-35</t>
  </si>
  <si>
    <t>ID0932-36</t>
  </si>
  <si>
    <t>ID0932-37</t>
  </si>
  <si>
    <t>ID0932-38</t>
  </si>
  <si>
    <t>ID0932-39</t>
  </si>
  <si>
    <t>ID0932-40</t>
  </si>
  <si>
    <t>ID0932-41</t>
  </si>
  <si>
    <t>ID0932-42</t>
  </si>
  <si>
    <t>ID0932-43</t>
  </si>
  <si>
    <t>ID0932-44</t>
  </si>
  <si>
    <t>ID0932-45</t>
  </si>
  <si>
    <t>ID0932-46</t>
  </si>
  <si>
    <t>ID0932-47</t>
  </si>
  <si>
    <t>ID0932-48</t>
  </si>
  <si>
    <t>ID0932-49</t>
  </si>
  <si>
    <t>ID0932-50</t>
  </si>
  <si>
    <t>ID0932-51</t>
  </si>
  <si>
    <t>ID0932-52</t>
  </si>
  <si>
    <t>ID0932-53</t>
  </si>
  <si>
    <t>ID0932-54</t>
  </si>
  <si>
    <t>ID0932-55</t>
  </si>
  <si>
    <t>ID0932-56</t>
  </si>
  <si>
    <t>ID0932-57</t>
  </si>
  <si>
    <t>ID0932-58</t>
  </si>
  <si>
    <t>ID0932-59</t>
  </si>
  <si>
    <t>ID0932-60</t>
  </si>
  <si>
    <t>ID0932-61</t>
  </si>
  <si>
    <t>ID0932-62</t>
  </si>
  <si>
    <t>MML患者ID一覧作成SQL（MML共通）</t>
    <phoneticPr fontId="2"/>
  </si>
  <si>
    <t>MML患者ID一覧作成SQL（MML_経過記録情報モジュール_主観的項目）</t>
    <phoneticPr fontId="2"/>
  </si>
  <si>
    <t>MML患者ID一覧作成SQL（MML_検歴情報モジュール_報告コメント）</t>
    <phoneticPr fontId="2"/>
  </si>
  <si>
    <t>MML患者ID一覧作成SQL（MML_検歴情報モジュール_検査項目）</t>
    <phoneticPr fontId="2"/>
  </si>
  <si>
    <t>MML患者ID一覧作成SQL（MML_検歴情報モジュール_検査項目コメント）</t>
    <phoneticPr fontId="2"/>
  </si>
  <si>
    <t>○データマート作成機能</t>
    <rPh sb="7" eb="9">
      <t>サクセイ</t>
    </rPh>
    <rPh sb="9" eb="11">
      <t>キノウ</t>
    </rPh>
    <phoneticPr fontId="2"/>
  </si>
  <si>
    <t>※MML個別取込は「MML個別取込分」シートを参照</t>
    <rPh sb="4" eb="8">
      <t>コベツトリコミ</t>
    </rPh>
    <rPh sb="17" eb="18">
      <t>ブン</t>
    </rPh>
    <rPh sb="23" eb="25">
      <t>サンショウ</t>
    </rPh>
    <phoneticPr fontId="2"/>
  </si>
  <si>
    <t>SQL一覧
(MML個別取込分)</t>
    <rPh sb="3" eb="5">
      <t>イチラン</t>
    </rPh>
    <rPh sb="10" eb="14">
      <t>コベツトリコミ</t>
    </rPh>
    <phoneticPr fontId="2"/>
  </si>
  <si>
    <t>SQL一覧
 (受託領域分)</t>
    <rPh sb="3" eb="5">
      <t>イチラン</t>
    </rPh>
    <rPh sb="8" eb="12">
      <t>ジュタクリョウイキ</t>
    </rPh>
    <phoneticPr fontId="2"/>
  </si>
  <si>
    <t>○</t>
    <phoneticPr fontId="2"/>
  </si>
  <si>
    <t>○二次利用DB(断面)作成機能</t>
    <rPh sb="1" eb="5">
      <t>ニジリヨウ</t>
    </rPh>
    <rPh sb="8" eb="10">
      <t>ダンメン</t>
    </rPh>
    <rPh sb="11" eb="13">
      <t>サクセイ</t>
    </rPh>
    <rPh sb="13" eb="15">
      <t>キノウ</t>
    </rPh>
    <phoneticPr fontId="2"/>
  </si>
  <si>
    <t>SQL一覧
 二次利用DB(断面)作成分)</t>
    <rPh sb="3" eb="5">
      <t>イチラン</t>
    </rPh>
    <phoneticPr fontId="2"/>
  </si>
  <si>
    <t>○処理フロー制御機能</t>
    <rPh sb="1" eb="3">
      <t>ショリ</t>
    </rPh>
    <rPh sb="6" eb="8">
      <t>セイギョ</t>
    </rPh>
    <rPh sb="8" eb="10">
      <t>キノウ</t>
    </rPh>
    <phoneticPr fontId="2"/>
  </si>
  <si>
    <t>RD0021-01</t>
    <phoneticPr fontId="2"/>
  </si>
  <si>
    <t>受託領域処理フロー管理情報取得SQL</t>
    <rPh sb="0" eb="2">
      <t>ジュタク</t>
    </rPh>
    <rPh sb="2" eb="4">
      <t>リョウイキ</t>
    </rPh>
    <rPh sb="4" eb="6">
      <t>ショリ</t>
    </rPh>
    <rPh sb="9" eb="11">
      <t>カンリ</t>
    </rPh>
    <rPh sb="11" eb="13">
      <t>ジョウホウ</t>
    </rPh>
    <rPh sb="13" eb="15">
      <t>シュトク</t>
    </rPh>
    <phoneticPr fontId="2"/>
  </si>
  <si>
    <t>受託領域処理フロー管理の情報を取得するSQL</t>
    <rPh sb="0" eb="2">
      <t>ジュタク</t>
    </rPh>
    <rPh sb="2" eb="4">
      <t>リョウイキ</t>
    </rPh>
    <rPh sb="4" eb="6">
      <t>ショリ</t>
    </rPh>
    <rPh sb="9" eb="11">
      <t>カンリ</t>
    </rPh>
    <rPh sb="12" eb="14">
      <t>ジョウホウ</t>
    </rPh>
    <rPh sb="15" eb="17">
      <t>シュトク</t>
    </rPh>
    <phoneticPr fontId="2"/>
  </si>
  <si>
    <t>UD0022-01</t>
    <phoneticPr fontId="2"/>
  </si>
  <si>
    <t>処理時刻更新SQL</t>
    <rPh sb="0" eb="2">
      <t>ショリ</t>
    </rPh>
    <rPh sb="2" eb="4">
      <t>ジコク</t>
    </rPh>
    <rPh sb="4" eb="6">
      <t>コウシン</t>
    </rPh>
    <phoneticPr fontId="2"/>
  </si>
  <si>
    <t>受託領域処理フロー管理の情報をを更新するSQL</t>
    <rPh sb="16" eb="18">
      <t>コウシン</t>
    </rPh>
    <phoneticPr fontId="2"/>
  </si>
  <si>
    <t>{"colname": "更新対象カラム"}</t>
    <rPh sb="13" eb="17">
      <t>コウシンタイショウ</t>
    </rPh>
    <phoneticPr fontId="2"/>
  </si>
  <si>
    <t>最終未通知有無確認結果テーブル（断面）作成SQL</t>
    <rPh sb="0" eb="2">
      <t>サイシュウ</t>
    </rPh>
    <rPh sb="2" eb="3">
      <t>ミ</t>
    </rPh>
    <rPh sb="3" eb="5">
      <t>ツウチ</t>
    </rPh>
    <rPh sb="5" eb="7">
      <t>ウム</t>
    </rPh>
    <rPh sb="7" eb="9">
      <t>カクニン</t>
    </rPh>
    <rPh sb="9" eb="11">
      <t>ケッカ</t>
    </rPh>
    <rPh sb="16" eb="18">
      <t>ダンメン</t>
    </rPh>
    <rPh sb="19" eb="21">
      <t>サクセイ</t>
    </rPh>
    <phoneticPr fontId="2"/>
  </si>
  <si>
    <t>ID0105-01</t>
    <phoneticPr fontId="2"/>
  </si>
  <si>
    <t>ID0105-02</t>
    <phoneticPr fontId="2"/>
  </si>
  <si>
    <t>○利活用可否確認準備</t>
    <rPh sb="1" eb="4">
      <t>リカツヨウ</t>
    </rPh>
    <rPh sb="4" eb="6">
      <t>カヒ</t>
    </rPh>
    <rPh sb="6" eb="8">
      <t>カクニン</t>
    </rPh>
    <rPh sb="8" eb="10">
      <t>ジュンビ</t>
    </rPh>
    <phoneticPr fontId="2"/>
  </si>
  <si>
    <t>ID0106-01</t>
    <phoneticPr fontId="2"/>
  </si>
  <si>
    <t>利活用可能患者ID作成SQL</t>
    <rPh sb="0" eb="3">
      <t>リカツヨウ</t>
    </rPh>
    <rPh sb="3" eb="5">
      <t>カノウ</t>
    </rPh>
    <rPh sb="5" eb="7">
      <t>カンジャ</t>
    </rPh>
    <rPh sb="9" eb="11">
      <t>サクセイ</t>
    </rPh>
    <phoneticPr fontId="2"/>
  </si>
  <si>
    <t>最終未通知有無確認結果テーブルから最終未通知有無確認結果テーブル（断面）に格納するSQL</t>
    <rPh sb="17" eb="19">
      <t>サイシュウ</t>
    </rPh>
    <rPh sb="19" eb="20">
      <t>ミ</t>
    </rPh>
    <rPh sb="20" eb="22">
      <t>ツウチ</t>
    </rPh>
    <rPh sb="22" eb="24">
      <t>ウム</t>
    </rPh>
    <rPh sb="24" eb="26">
      <t>カクニン</t>
    </rPh>
    <rPh sb="26" eb="28">
      <t>ケッカ</t>
    </rPh>
    <rPh sb="33" eb="35">
      <t>ダンメン</t>
    </rPh>
    <rPh sb="37" eb="39">
      <t>カクノウ</t>
    </rPh>
    <phoneticPr fontId="2"/>
  </si>
  <si>
    <t>最終未通知有無確認結果テーブル（断面）から利活用可能患者IDテーブルに格納するSQL</t>
    <rPh sb="0" eb="2">
      <t>サイシュウ</t>
    </rPh>
    <rPh sb="2" eb="3">
      <t>ミ</t>
    </rPh>
    <rPh sb="3" eb="5">
      <t>ツウチ</t>
    </rPh>
    <rPh sb="5" eb="7">
      <t>ウム</t>
    </rPh>
    <rPh sb="7" eb="9">
      <t>カクニン</t>
    </rPh>
    <rPh sb="9" eb="11">
      <t>ケッカ</t>
    </rPh>
    <rPh sb="16" eb="18">
      <t>ダンメン</t>
    </rPh>
    <rPh sb="35" eb="37">
      <t>カクノウ</t>
    </rPh>
    <phoneticPr fontId="2"/>
  </si>
  <si>
    <t>ID0391-01-01</t>
    <phoneticPr fontId="2"/>
  </si>
  <si>
    <t>ID0391-01-02</t>
    <phoneticPr fontId="2"/>
  </si>
  <si>
    <t>エラー患者データ_全量作成SQL</t>
    <rPh sb="9" eb="11">
      <t>ゼンリョウ</t>
    </rPh>
    <phoneticPr fontId="2"/>
  </si>
  <si>
    <t>エラー患者データ_全量テーブルから利活用可能な患者IDのみを抽出し、エラー患者データテーブルに登録するSQL</t>
    <rPh sb="9" eb="11">
      <t>ゼンリョウ</t>
    </rPh>
    <rPh sb="17" eb="22">
      <t>リカツヨウカノウ</t>
    </rPh>
    <rPh sb="23" eb="25">
      <t>カンジャ</t>
    </rPh>
    <rPh sb="30" eb="32">
      <t>チュウシュツ</t>
    </rPh>
    <phoneticPr fontId="2"/>
  </si>
  <si>
    <t>エラー患者データ取込予定総患者数集計SQL</t>
    <rPh sb="16" eb="18">
      <t>シュウケイ</t>
    </rPh>
    <phoneticPr fontId="2"/>
  </si>
  <si>
    <t>エラー患者データ_全量テーブルのユニーク患者数を集計するSQL</t>
    <rPh sb="20" eb="23">
      <t>カンジャスウ</t>
    </rPh>
    <rPh sb="24" eb="26">
      <t>シュウケイ</t>
    </rPh>
    <phoneticPr fontId="2"/>
  </si>
  <si>
    <t>ID0023-01</t>
    <phoneticPr fontId="2"/>
  </si>
  <si>
    <t>ID0023-02</t>
    <phoneticPr fontId="2"/>
  </si>
  <si>
    <t>エラー患者データ取込不可患者数集計SQL</t>
    <rPh sb="15" eb="17">
      <t>シュウケイ</t>
    </rPh>
    <phoneticPr fontId="2"/>
  </si>
  <si>
    <t>エラー患者データ_全量テーブルの利活用不可患者のユニーク患者数を集計するSQL</t>
    <rPh sb="16" eb="23">
      <t>リカツヨウフカカンジャ</t>
    </rPh>
    <rPh sb="28" eb="31">
      <t>カンジャスウ</t>
    </rPh>
    <rPh sb="32" eb="34">
      <t>シュウケイ</t>
    </rPh>
    <phoneticPr fontId="2"/>
  </si>
  <si>
    <t>ID0391-01-03</t>
    <phoneticPr fontId="2"/>
  </si>
  <si>
    <t>エラー患者データ_取込前確認作成SQL</t>
    <phoneticPr fontId="2"/>
  </si>
  <si>
    <t>エラー患者データテーブルから患者IDを抽出し、エラー患者データ_取込前確認に登録するSQL</t>
    <rPh sb="14" eb="16">
      <t>カンジャ</t>
    </rPh>
    <rPh sb="19" eb="21">
      <t>チュウシュツ</t>
    </rPh>
    <phoneticPr fontId="2"/>
  </si>
  <si>
    <t>ID0023-03</t>
    <phoneticPr fontId="2"/>
  </si>
  <si>
    <t>ID0023-04</t>
    <phoneticPr fontId="2"/>
  </si>
  <si>
    <t>エラー患者データ認定領域への取込患者数集計SQL</t>
    <rPh sb="3" eb="5">
      <t>カンジャ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rPh sb="19" eb="21">
      <t>シュウケイ</t>
    </rPh>
    <phoneticPr fontId="2"/>
  </si>
  <si>
    <t>エラー患者データ_取込前確認テーブルのユニーク患者数を集計するSQL</t>
    <rPh sb="9" eb="12">
      <t>トリコミマエ</t>
    </rPh>
    <rPh sb="12" eb="14">
      <t>カクニン</t>
    </rPh>
    <rPh sb="23" eb="26">
      <t>カンジャスウ</t>
    </rPh>
    <rPh sb="27" eb="29">
      <t>シュウケイ</t>
    </rPh>
    <phoneticPr fontId="2"/>
  </si>
  <si>
    <t>エラー患者データ取込前_未通知およびオプトアウト対象患者数集計SQL</t>
    <phoneticPr fontId="2"/>
  </si>
  <si>
    <t>エラー患者データ_取込前確認テーブルのうち利活用可能患者IDテーブルに登録されていないユニーク患者数を集計するSQL</t>
    <rPh sb="9" eb="12">
      <t>トリコミマエ</t>
    </rPh>
    <rPh sb="12" eb="14">
      <t>カクニン</t>
    </rPh>
    <rPh sb="35" eb="37">
      <t>トウロク</t>
    </rPh>
    <rPh sb="47" eb="50">
      <t>カンジャスウ</t>
    </rPh>
    <rPh sb="51" eb="53">
      <t>シュウケイ</t>
    </rPh>
    <phoneticPr fontId="2"/>
  </si>
  <si>
    <t>RD0024-01</t>
    <phoneticPr fontId="2"/>
  </si>
  <si>
    <t>ID0023-05</t>
  </si>
  <si>
    <t>ID0023-06</t>
  </si>
  <si>
    <t>エラー患者データ登録実績患者数集計SQL</t>
    <rPh sb="3" eb="5">
      <t>カンジャ</t>
    </rPh>
    <rPh sb="8" eb="10">
      <t>トウロク</t>
    </rPh>
    <rPh sb="10" eb="12">
      <t>ジッセキ</t>
    </rPh>
    <rPh sb="12" eb="15">
      <t>カンジャスウ</t>
    </rPh>
    <rPh sb="15" eb="17">
      <t>シュウケイ</t>
    </rPh>
    <phoneticPr fontId="2"/>
  </si>
  <si>
    <t>エラー患者データ_取込後確認テーブルのユニーク患者数を集計するSQL</t>
    <rPh sb="9" eb="11">
      <t>トリコミ</t>
    </rPh>
    <rPh sb="11" eb="12">
      <t>ゴ</t>
    </rPh>
    <rPh sb="12" eb="14">
      <t>カクニン</t>
    </rPh>
    <rPh sb="23" eb="26">
      <t>カンジャスウ</t>
    </rPh>
    <rPh sb="27" eb="29">
      <t>シュウケイ</t>
    </rPh>
    <phoneticPr fontId="2"/>
  </si>
  <si>
    <t>エラー患者データ取込後_未通知およびオプトアウト対象患者数集計SQL</t>
    <phoneticPr fontId="2"/>
  </si>
  <si>
    <t>エラー患者データ_取込後確認テーブルのうち利活用可能患者IDテーブルに登録されていないユニーク患者数を集計するSQL</t>
    <rPh sb="9" eb="11">
      <t>トリコミ</t>
    </rPh>
    <rPh sb="11" eb="12">
      <t>ゴ</t>
    </rPh>
    <rPh sb="12" eb="14">
      <t>カクニン</t>
    </rPh>
    <rPh sb="35" eb="37">
      <t>トウロク</t>
    </rPh>
    <rPh sb="47" eb="50">
      <t>カンジャスウ</t>
    </rPh>
    <rPh sb="51" eb="53">
      <t>シュウケイ</t>
    </rPh>
    <phoneticPr fontId="2"/>
  </si>
  <si>
    <t>TD0000-02</t>
    <phoneticPr fontId="2"/>
  </si>
  <si>
    <t>汎用Truncate用SQL（受託領域）</t>
    <rPh sb="0" eb="2">
      <t>ハンヨウ</t>
    </rPh>
    <rPh sb="10" eb="11">
      <t>ヨウ</t>
    </rPh>
    <rPh sb="15" eb="19">
      <t>ジュタクリョウイキ</t>
    </rPh>
    <phoneticPr fontId="2"/>
  </si>
  <si>
    <t>受託領域の対象テーブルをTruncateするSQL</t>
    <rPh sb="5" eb="7">
      <t>タイショウ</t>
    </rPh>
    <phoneticPr fontId="2"/>
  </si>
  <si>
    <t>XD0391-50-01</t>
    <phoneticPr fontId="2"/>
  </si>
  <si>
    <t>XD0391-50-02</t>
    <phoneticPr fontId="2"/>
  </si>
  <si>
    <t>XD0391-50-03</t>
  </si>
  <si>
    <t>XD0391-50-04</t>
  </si>
  <si>
    <t>エラー患者データ取込予定総患者数出力SQL</t>
    <rPh sb="16" eb="18">
      <t>シュツリョク</t>
    </rPh>
    <phoneticPr fontId="2"/>
  </si>
  <si>
    <t>エラー患者データ取込不可患者数出力SQL</t>
    <phoneticPr fontId="2"/>
  </si>
  <si>
    <t>エラー患者データ認定領域への取込患者数出力SQL</t>
    <rPh sb="3" eb="5">
      <t>カンジャ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phoneticPr fontId="2"/>
  </si>
  <si>
    <t>エラー患者データ取込前_未通知およびオプトアウト対象患者数出力SQL</t>
    <phoneticPr fontId="2"/>
  </si>
  <si>
    <t>エラー患者データ_全量テーブルのユニーク患者数を出力するSQL</t>
    <rPh sb="20" eb="23">
      <t>カンジャスウ</t>
    </rPh>
    <phoneticPr fontId="2"/>
  </si>
  <si>
    <t>エラー患者データ_全量テーブルの利活用不可患者のユニーク患者数を出力するSQL</t>
    <rPh sb="16" eb="23">
      <t>リカツヨウフカカンジャ</t>
    </rPh>
    <rPh sb="28" eb="31">
      <t>カンジャスウ</t>
    </rPh>
    <phoneticPr fontId="2"/>
  </si>
  <si>
    <t>エラー患者データ_取込前確認テーブルのユニーク患者数を出力するSQL</t>
    <rPh sb="9" eb="12">
      <t>トリコミマエ</t>
    </rPh>
    <rPh sb="12" eb="14">
      <t>カクニン</t>
    </rPh>
    <rPh sb="23" eb="26">
      <t>カンジャスウ</t>
    </rPh>
    <phoneticPr fontId="2"/>
  </si>
  <si>
    <t>エラー患者データ_取込前確認テーブルのうち利活用可能患者IDテーブルに登録されていないユニーク患者数を出力するSQL</t>
    <rPh sb="9" eb="12">
      <t>トリコミマエ</t>
    </rPh>
    <rPh sb="12" eb="14">
      <t>カクニン</t>
    </rPh>
    <rPh sb="35" eb="37">
      <t>トウロク</t>
    </rPh>
    <rPh sb="47" eb="50">
      <t>カンジャスウ</t>
    </rPh>
    <phoneticPr fontId="2"/>
  </si>
  <si>
    <t>XD0391-51-01</t>
    <phoneticPr fontId="2"/>
  </si>
  <si>
    <t>エラー患者情報データマート出力SQL</t>
    <phoneticPr fontId="2"/>
  </si>
  <si>
    <t>エラー患者データテーブルから全レコードを出力するSQL</t>
    <rPh sb="14" eb="15">
      <t>ゼン</t>
    </rPh>
    <phoneticPr fontId="2"/>
  </si>
  <si>
    <t>XD0391-51-02</t>
    <phoneticPr fontId="2"/>
  </si>
  <si>
    <t>汎用import用SQL（受託領域）</t>
    <phoneticPr fontId="2"/>
  </si>
  <si>
    <t>SQL共通処理を利用して（受託領域）のテーブルにimportする際に、ログ出力用に利用されることを想定したダミーID</t>
    <phoneticPr fontId="2"/>
  </si>
  <si>
    <t>MD0000-02</t>
    <phoneticPr fontId="2"/>
  </si>
  <si>
    <t>エラー患者データ_取込後確認出力SQL</t>
    <rPh sb="11" eb="12">
      <t>ゴ</t>
    </rPh>
    <phoneticPr fontId="2"/>
  </si>
  <si>
    <t>認定領域のエラー患者データテーブルから患者IDを出力するSQL</t>
    <rPh sb="0" eb="2">
      <t>ニンテイ</t>
    </rPh>
    <rPh sb="2" eb="4">
      <t>リョウイキ</t>
    </rPh>
    <rPh sb="19" eb="21">
      <t>カンジャ</t>
    </rPh>
    <phoneticPr fontId="2"/>
  </si>
  <si>
    <t>XD0391-99-01</t>
    <phoneticPr fontId="2"/>
  </si>
  <si>
    <t>XD0391-99-02</t>
    <phoneticPr fontId="2"/>
  </si>
  <si>
    <t>エラー患者データ登録実績患者数出力SQL</t>
    <rPh sb="3" eb="5">
      <t>カンジャ</t>
    </rPh>
    <rPh sb="8" eb="10">
      <t>トウロク</t>
    </rPh>
    <rPh sb="10" eb="12">
      <t>ジッセキ</t>
    </rPh>
    <rPh sb="12" eb="15">
      <t>カンジャスウ</t>
    </rPh>
    <phoneticPr fontId="2"/>
  </si>
  <si>
    <t>エラー患者データ_取込後確認テーブルのユニーク患者数を出力するSQL</t>
    <rPh sb="9" eb="11">
      <t>トリコミ</t>
    </rPh>
    <rPh sb="11" eb="12">
      <t>ゴ</t>
    </rPh>
    <rPh sb="12" eb="14">
      <t>カクニン</t>
    </rPh>
    <rPh sb="23" eb="26">
      <t>カンジャスウ</t>
    </rPh>
    <phoneticPr fontId="2"/>
  </si>
  <si>
    <t>エラー患者データ取込後_未通知およびオプトアウト対象患者数出力SQL</t>
  </si>
  <si>
    <t>エラー患者データ_取込後確認テーブルのうち利活用可能患者IDテーブルに登録されていないユニーク患者数を出力するSQL</t>
    <rPh sb="9" eb="11">
      <t>トリコミ</t>
    </rPh>
    <rPh sb="11" eb="12">
      <t>ゴ</t>
    </rPh>
    <rPh sb="12" eb="14">
      <t>カクニン</t>
    </rPh>
    <rPh sb="35" eb="37">
      <t>トウロク</t>
    </rPh>
    <rPh sb="47" eb="50">
      <t>カンジャスウ</t>
    </rPh>
    <phoneticPr fontId="2"/>
  </si>
  <si>
    <t>DD0023-07</t>
    <phoneticPr fontId="2"/>
  </si>
  <si>
    <t>エラー患者データ_処理結果ログ削除SQL</t>
    <rPh sb="9" eb="11">
      <t>ショリ</t>
    </rPh>
    <rPh sb="11" eb="13">
      <t>ケッカ</t>
    </rPh>
    <rPh sb="15" eb="17">
      <t>サクジョ</t>
    </rPh>
    <phoneticPr fontId="2"/>
  </si>
  <si>
    <t>処理結果ログテーブルからエラー患者データの情報を削除するSQL</t>
    <rPh sb="0" eb="4">
      <t>ショリケッカ</t>
    </rPh>
    <rPh sb="21" eb="23">
      <t>ジョウホウ</t>
    </rPh>
    <rPh sb="24" eb="26">
      <t>サクジョ</t>
    </rPh>
    <phoneticPr fontId="2"/>
  </si>
  <si>
    <t>処理完了確認SQL</t>
    <rPh sb="0" eb="2">
      <t>ショリ</t>
    </rPh>
    <rPh sb="2" eb="4">
      <t>カンリョウ</t>
    </rPh>
    <rPh sb="4" eb="6">
      <t>カクニン</t>
    </rPh>
    <phoneticPr fontId="2"/>
  </si>
  <si>
    <t>受託領域処理フロー管理からフローが完了しているか確認した結果を返却するSQL</t>
    <rPh sb="17" eb="19">
      <t>カンリョウ</t>
    </rPh>
    <rPh sb="24" eb="26">
      <t>カクニン</t>
    </rPh>
    <rPh sb="28" eb="30">
      <t>ケッカ</t>
    </rPh>
    <rPh sb="31" eb="33">
      <t>ヘンキャク</t>
    </rPh>
    <phoneticPr fontId="2"/>
  </si>
  <si>
    <t>UD0024-02</t>
    <phoneticPr fontId="2"/>
  </si>
  <si>
    <t>処理フロー制御解除SQL</t>
    <rPh sb="0" eb="2">
      <t>ショリ</t>
    </rPh>
    <rPh sb="5" eb="7">
      <t>セイギョ</t>
    </rPh>
    <rPh sb="7" eb="9">
      <t>カイジョ</t>
    </rPh>
    <phoneticPr fontId="2"/>
  </si>
  <si>
    <t>フローが完了時に受託領域処理フロー管理テーブルによる制御を解除するSQL</t>
    <rPh sb="4" eb="6">
      <t>カンリョウ</t>
    </rPh>
    <rPh sb="6" eb="7">
      <t>ジ</t>
    </rPh>
    <rPh sb="26" eb="28">
      <t>セイギョ</t>
    </rPh>
    <rPh sb="29" eb="31">
      <t>カイジョ</t>
    </rPh>
    <phoneticPr fontId="2"/>
  </si>
  <si>
    <t>Zipファイル一時管理_MMLに格納されたレコードのうち、Zipファイル管理_MMLに登録されているZipファイルNoを上書き取込削除対象_ZipファイルNoに格納するSQL</t>
    <rPh sb="16" eb="18">
      <t>カクノウ</t>
    </rPh>
    <rPh sb="43" eb="45">
      <t>トウロク</t>
    </rPh>
    <rPh sb="80" eb="82">
      <t>カクノウ</t>
    </rPh>
    <phoneticPr fontId="2"/>
  </si>
  <si>
    <t>上書き取込削除対象MMLファイル管理作成SQL</t>
    <phoneticPr fontId="2"/>
  </si>
  <si>
    <t>上書き取込削除対象Zipファイル管理_MML作成SQL</t>
    <phoneticPr fontId="2"/>
  </si>
  <si>
    <t>ZipファイルNo削除SQL（Zipファイル管理_MML）</t>
    <rPh sb="9" eb="11">
      <t>サクジョ</t>
    </rPh>
    <phoneticPr fontId="2"/>
  </si>
  <si>
    <t>利活用可否確認結果反映（読込対象外→読込未済（差分））SQL</t>
    <phoneticPr fontId="2"/>
  </si>
  <si>
    <t>利活用可否確認結果反映（読込未済（新規）→読込対象外（新規））SQL</t>
    <phoneticPr fontId="2"/>
  </si>
  <si>
    <t>利活用可否確認結果反映（読込済み→読込対象外（オプトアウト削除対象））SQL</t>
    <phoneticPr fontId="2"/>
  </si>
  <si>
    <t>MMLファイル管理に格納されたステータスフラグが"2"（ファイル読込対象外）のレコードのうち、利活用可能患者IDに登録されているレコードについて、ステータスフラグ："6"（ファイル読込未済（差分））に更新するSQL</t>
    <rPh sb="10" eb="12">
      <t>カクノウ</t>
    </rPh>
    <rPh sb="57" eb="59">
      <t>トウロク</t>
    </rPh>
    <rPh sb="100" eb="102">
      <t>コウシン</t>
    </rPh>
    <phoneticPr fontId="2"/>
  </si>
  <si>
    <t>MMLファイル管理に格納されたステータスフラグが"1"（ファイル読込済み）のレコードのうち、利活用可能患者IDに登録されているレコードについて、ステータスフラグ："5"（ファイル読込対象外（オプトアウト削除対象））に更新するSQL</t>
    <rPh sb="10" eb="12">
      <t>カクノウ</t>
    </rPh>
    <rPh sb="56" eb="58">
      <t>トウロク</t>
    </rPh>
    <rPh sb="108" eb="110">
      <t>コウシン</t>
    </rPh>
    <phoneticPr fontId="2"/>
  </si>
  <si>
    <t>MMLファイル管理に格納されたステータスフラグが"0"（ファイル読込未済（新規））のレコードのうち、利活用可能患者IDに登録されているレコードについて、ステータスフラグ："4"（ファイル読込対象外（新規））に更新するSQL</t>
    <rPh sb="10" eb="12">
      <t>カクノウ</t>
    </rPh>
    <rPh sb="60" eb="62">
      <t>トウロク</t>
    </rPh>
    <rPh sb="104" eb="106">
      <t>コウシン</t>
    </rPh>
    <phoneticPr fontId="2"/>
  </si>
  <si>
    <t>利活用可否確認結果反映（読込未済（退避）→読込対象外）SQL</t>
    <phoneticPr fontId="2"/>
  </si>
  <si>
    <t>MMLファイル管理に格納されたステータスフラグが"3"（ファイル読込未済（退避））のレコードのうち、利活用可能患者IDに登録されているレコードについて、ステータスフラグ："2"（ファイル読込対象外）に更新するSQL</t>
    <rPh sb="10" eb="12">
      <t>カクノウ</t>
    </rPh>
    <rPh sb="60" eb="62">
      <t>トウロク</t>
    </rPh>
    <rPh sb="100" eb="102">
      <t>コウシン</t>
    </rPh>
    <phoneticPr fontId="2"/>
  </si>
  <si>
    <t>MMLファイル管理に格納されたレコードのうち、ステータスフラグが"0"（ファイル未取込）または"6"（ファイル読込未済（差分））のレコードをMMLモジュール種別、施設ID（MML）指定で取得するSQL</t>
    <rPh sb="10" eb="12">
      <t>カクノウ</t>
    </rPh>
    <rPh sb="40" eb="41">
      <t>ミ</t>
    </rPh>
    <rPh sb="41" eb="43">
      <t>トリコミ</t>
    </rPh>
    <rPh sb="90" eb="92">
      <t>シテイ</t>
    </rPh>
    <rPh sb="93" eb="95">
      <t>シュトク</t>
    </rPh>
    <phoneticPr fontId="2"/>
  </si>
  <si>
    <t>ID0025-01</t>
    <phoneticPr fontId="2"/>
  </si>
  <si>
    <t>上書き取込による削除対象（候補）患者数集計SQL</t>
    <rPh sb="0" eb="2">
      <t>ウワガ</t>
    </rPh>
    <rPh sb="3" eb="5">
      <t>トリコミ</t>
    </rPh>
    <rPh sb="8" eb="10">
      <t>サクジョ</t>
    </rPh>
    <rPh sb="10" eb="12">
      <t>タイショウ</t>
    </rPh>
    <rPh sb="13" eb="15">
      <t>コウホ</t>
    </rPh>
    <rPh sb="16" eb="19">
      <t>カンジャスウ</t>
    </rPh>
    <rPh sb="19" eb="21">
      <t>シュウケイ</t>
    </rPh>
    <phoneticPr fontId="2"/>
  </si>
  <si>
    <t>ID0025-02</t>
    <phoneticPr fontId="2"/>
  </si>
  <si>
    <t>取込予定（新規）患者数集計SQL</t>
    <rPh sb="0" eb="2">
      <t>トリコミ</t>
    </rPh>
    <rPh sb="2" eb="4">
      <t>ヨテイ</t>
    </rPh>
    <rPh sb="5" eb="7">
      <t>シンキ</t>
    </rPh>
    <rPh sb="8" eb="11">
      <t>カンジャスウ</t>
    </rPh>
    <rPh sb="11" eb="13">
      <t>シュウケイ</t>
    </rPh>
    <phoneticPr fontId="2"/>
  </si>
  <si>
    <t>ID0025-03</t>
  </si>
  <si>
    <t>ID0025-04</t>
  </si>
  <si>
    <t>ID0025-05</t>
  </si>
  <si>
    <t>取込予定（新規）のうち未通知患者数集計SQL</t>
    <rPh sb="0" eb="2">
      <t>トリコミ</t>
    </rPh>
    <rPh sb="2" eb="4">
      <t>ヨテイ</t>
    </rPh>
    <rPh sb="5" eb="7">
      <t>シンキ</t>
    </rPh>
    <rPh sb="11" eb="12">
      <t>ミ</t>
    </rPh>
    <rPh sb="12" eb="14">
      <t>ツウチ</t>
    </rPh>
    <rPh sb="14" eb="17">
      <t>カンジャスウ</t>
    </rPh>
    <rPh sb="17" eb="19">
      <t>シュウケイ</t>
    </rPh>
    <phoneticPr fontId="2"/>
  </si>
  <si>
    <t>取込予定（差分）患者数集計SQL</t>
    <phoneticPr fontId="2"/>
  </si>
  <si>
    <t>オプトアウト削除対象（候補）患者数集計SQL</t>
    <rPh sb="6" eb="8">
      <t>サクジョ</t>
    </rPh>
    <rPh sb="8" eb="10">
      <t>タイショウ</t>
    </rPh>
    <rPh sb="11" eb="13">
      <t>コウホ</t>
    </rPh>
    <rPh sb="14" eb="17">
      <t>カンジャスウ</t>
    </rPh>
    <rPh sb="17" eb="19">
      <t>シュウケイ</t>
    </rPh>
    <phoneticPr fontId="2"/>
  </si>
  <si>
    <t>ID0025-06</t>
  </si>
  <si>
    <t>ID0025-07</t>
  </si>
  <si>
    <t>MML個別取込_認定領域への取込患者数集計SQL</t>
    <rPh sb="3" eb="5">
      <t>コベツ</t>
    </rPh>
    <rPh sb="5" eb="7">
      <t>トリコミ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rPh sb="19" eb="21">
      <t>シュウケイ</t>
    </rPh>
    <phoneticPr fontId="2"/>
  </si>
  <si>
    <t>MML個別取込_取込前確認テーブルのうち利活用可能患者IDテーブルに登録されていない患者数（master_id）を集計するSQL</t>
    <phoneticPr fontId="2"/>
  </si>
  <si>
    <t>MML個別取込_取込前確認テーブルの患者数（master_id）を集計するSQL</t>
    <phoneticPr fontId="2"/>
  </si>
  <si>
    <t>MMLファイル管理テーブルのステータスフラグ：5（ファイル読込対象外（削除対象））の患者数（master_id）を集計するSQL</t>
    <phoneticPr fontId="2"/>
  </si>
  <si>
    <t>MMLファイル管理テーブルのステータスフラグ：6（ファイル読込未済（差分））の患者数（master_id）を集計するSQL</t>
    <phoneticPr fontId="2"/>
  </si>
  <si>
    <t>MMLファイル管理テーブルのステータスフラグ：4（ファイル読込対象外（新規））の患者数（master_id）を集計するSQL</t>
    <phoneticPr fontId="2"/>
  </si>
  <si>
    <t>MMLファイル管理テーブルのステータスフラグ：0（ファイル読込未済（新規））の患者数（master_id）を集計するSQL</t>
    <rPh sb="29" eb="31">
      <t>ヨミコミ</t>
    </rPh>
    <rPh sb="31" eb="33">
      <t>ミサイ</t>
    </rPh>
    <rPh sb="34" eb="36">
      <t>シンキ</t>
    </rPh>
    <phoneticPr fontId="2"/>
  </si>
  <si>
    <t>上書き取込削除対象_MMLファイル管理テーブルの患者数（master_id）を集計するSQL</t>
    <rPh sb="24" eb="27">
      <t>カンジャスウ</t>
    </rPh>
    <rPh sb="39" eb="41">
      <t>シュウケイ</t>
    </rPh>
    <phoneticPr fontId="2"/>
  </si>
  <si>
    <t>MML個別取込前_未通知およびオプトアウト対象患者数集計SQL</t>
    <rPh sb="3" eb="5">
      <t>コベツ</t>
    </rPh>
    <rPh sb="5" eb="7">
      <t>トリコミ</t>
    </rPh>
    <rPh sb="7" eb="8">
      <t>マエ</t>
    </rPh>
    <rPh sb="9" eb="10">
      <t>ミ</t>
    </rPh>
    <rPh sb="10" eb="12">
      <t>ツウチ</t>
    </rPh>
    <rPh sb="21" eb="23">
      <t>タイショウ</t>
    </rPh>
    <rPh sb="23" eb="25">
      <t>カンジャ</t>
    </rPh>
    <rPh sb="25" eb="26">
      <t>スウ</t>
    </rPh>
    <rPh sb="26" eb="28">
      <t>シュウケイ</t>
    </rPh>
    <phoneticPr fontId="2"/>
  </si>
  <si>
    <t>○MML個別取込機能</t>
    <rPh sb="4" eb="8">
      <t>コベツトリコミ</t>
    </rPh>
    <rPh sb="8" eb="10">
      <t>キノウ</t>
    </rPh>
    <phoneticPr fontId="2"/>
  </si>
  <si>
    <t>新規取込予定総患者数出力SQL</t>
    <rPh sb="10" eb="12">
      <t>シュツリョク</t>
    </rPh>
    <phoneticPr fontId="2"/>
  </si>
  <si>
    <t>取込不可総患者数出力SQL</t>
    <phoneticPr fontId="2"/>
  </si>
  <si>
    <t>差分取込総患者数（新規を除く追加取込対象）出力SQL</t>
    <rPh sb="0" eb="2">
      <t>サブン</t>
    </rPh>
    <rPh sb="2" eb="4">
      <t>トリコミ</t>
    </rPh>
    <rPh sb="4" eb="5">
      <t>ソウ</t>
    </rPh>
    <rPh sb="5" eb="8">
      <t>カンジャスウ</t>
    </rPh>
    <rPh sb="9" eb="11">
      <t>シンキ</t>
    </rPh>
    <rPh sb="12" eb="13">
      <t>ノゾ</t>
    </rPh>
    <rPh sb="14" eb="16">
      <t>ツイカ</t>
    </rPh>
    <rPh sb="16" eb="18">
      <t>トリコミ</t>
    </rPh>
    <rPh sb="18" eb="20">
      <t>タイショウ</t>
    </rPh>
    <rPh sb="21" eb="23">
      <t>シュツリョク</t>
    </rPh>
    <phoneticPr fontId="2"/>
  </si>
  <si>
    <t>MML個別取込_認定領域への取込患者数（取込前）出力SQL</t>
    <phoneticPr fontId="2"/>
  </si>
  <si>
    <t>MML個別取込前_未通知およびオプトアウト対象患者数出力SQL</t>
    <phoneticPr fontId="2"/>
  </si>
  <si>
    <t>認定領域のオプトアウト削除候補患者数出力SQL</t>
    <phoneticPr fontId="2"/>
  </si>
  <si>
    <t>認定領域のオプトアウト削除対象患者数出力SQL</t>
    <rPh sb="0" eb="2">
      <t>ニンテイ</t>
    </rPh>
    <rPh sb="2" eb="4">
      <t>リョウイキ</t>
    </rPh>
    <rPh sb="11" eb="13">
      <t>サクジョ</t>
    </rPh>
    <rPh sb="13" eb="15">
      <t>タイショウ</t>
    </rPh>
    <rPh sb="15" eb="17">
      <t>カンジャ</t>
    </rPh>
    <rPh sb="17" eb="18">
      <t>スウ</t>
    </rPh>
    <rPh sb="18" eb="20">
      <t>シュツリョク</t>
    </rPh>
    <phoneticPr fontId="2"/>
  </si>
  <si>
    <t>上書き取込による削除候補患者数出力SQL</t>
    <phoneticPr fontId="2"/>
  </si>
  <si>
    <t>上書き取込による削除対象患者数出力SQL</t>
    <phoneticPr fontId="2"/>
  </si>
  <si>
    <t>MML個別取込データ認定領域への取込患者数（取込後）出力SQL</t>
    <rPh sb="26" eb="28">
      <t>シュツリョク</t>
    </rPh>
    <phoneticPr fontId="2"/>
  </si>
  <si>
    <t>MML個別取込後_未通知およびオプトアウト対象患者数（取込後）出力SQL</t>
    <phoneticPr fontId="2"/>
  </si>
  <si>
    <t>認定領域のオプトアウト削除実績患者数出力SQL</t>
    <rPh sb="0" eb="2">
      <t>ニンテイ</t>
    </rPh>
    <rPh sb="2" eb="4">
      <t>リョウイキ</t>
    </rPh>
    <rPh sb="11" eb="13">
      <t>サクジョ</t>
    </rPh>
    <rPh sb="13" eb="15">
      <t>ジッセキ</t>
    </rPh>
    <rPh sb="15" eb="18">
      <t>カンジャスウ</t>
    </rPh>
    <rPh sb="18" eb="20">
      <t>シュツリョク</t>
    </rPh>
    <phoneticPr fontId="2"/>
  </si>
  <si>
    <t>上書き取込による削除実績患者数出力SQL</t>
    <phoneticPr fontId="2"/>
  </si>
  <si>
    <t>ID0902-01</t>
    <phoneticPr fontId="2"/>
  </si>
  <si>
    <t>ID0902-02</t>
    <phoneticPr fontId="2"/>
  </si>
  <si>
    <t>ID0902-03</t>
  </si>
  <si>
    <t>上書き取込削除対象_ZipファイルNoに登録されているZipファイルNoと一致する、Zipファイル管理_MMLのレコードを上書き取込削除対象_Zipファイル管理_MMLに格納するSQL</t>
    <rPh sb="20" eb="22">
      <t>トウロク</t>
    </rPh>
    <phoneticPr fontId="2"/>
  </si>
  <si>
    <t>上書き取込削除対象_ZipファイルNoに登録されているZipファイルNoと一致する、MMLファイル管理のレコードを上書き取込削除対象_MMLファイル管理に格納するSQL</t>
    <rPh sb="20" eb="22">
      <t>トウロク</t>
    </rPh>
    <phoneticPr fontId="2"/>
  </si>
  <si>
    <t>MML個別取込_上書き実行済みフラグ更新SQL</t>
    <rPh sb="3" eb="5">
      <t>コベツ</t>
    </rPh>
    <rPh sb="5" eb="7">
      <t>トリコミ</t>
    </rPh>
    <rPh sb="8" eb="10">
      <t>ウワガ</t>
    </rPh>
    <rPh sb="11" eb="13">
      <t>ジッコウ</t>
    </rPh>
    <rPh sb="13" eb="14">
      <t>ズ</t>
    </rPh>
    <rPh sb="18" eb="20">
      <t>コウシン</t>
    </rPh>
    <phoneticPr fontId="2"/>
  </si>
  <si>
    <t>受託領域処理フロー管理のMML個別取込_上書き実行済みフラグをTRUEに更新するSQL</t>
    <rPh sb="36" eb="38">
      <t>コウシン</t>
    </rPh>
    <phoneticPr fontId="2"/>
  </si>
  <si>
    <t>UD0026-01</t>
    <phoneticPr fontId="2"/>
  </si>
  <si>
    <t>RD0026-01</t>
    <phoneticPr fontId="2"/>
  </si>
  <si>
    <t>MML個別取込_上書き取込対象有無取得SQL</t>
    <rPh sb="8" eb="10">
      <t>ウワガ</t>
    </rPh>
    <rPh sb="11" eb="13">
      <t>トリコミ</t>
    </rPh>
    <rPh sb="13" eb="15">
      <t>タイショウ</t>
    </rPh>
    <rPh sb="15" eb="17">
      <t>ウム</t>
    </rPh>
    <rPh sb="17" eb="19">
      <t>シュトク</t>
    </rPh>
    <phoneticPr fontId="2"/>
  </si>
  <si>
    <t>上書き取込削除対象_ZipファイルNoのレコード有無を取得するSQL</t>
    <rPh sb="0" eb="2">
      <t>ウワガ</t>
    </rPh>
    <rPh sb="3" eb="5">
      <t>トリコミ</t>
    </rPh>
    <rPh sb="5" eb="7">
      <t>サクジョ</t>
    </rPh>
    <rPh sb="7" eb="9">
      <t>タイショウ</t>
    </rPh>
    <rPh sb="24" eb="26">
      <t>ウム</t>
    </rPh>
    <rPh sb="27" eb="29">
      <t>シュトク</t>
    </rPh>
    <phoneticPr fontId="2"/>
  </si>
  <si>
    <t>UD0921-01</t>
    <phoneticPr fontId="2"/>
  </si>
  <si>
    <t>UD0921-02</t>
    <phoneticPr fontId="2"/>
  </si>
  <si>
    <t>UD0921-03</t>
  </si>
  <si>
    <t>UD0921-04</t>
  </si>
  <si>
    <t>MMLファイル管理に格納されたレコードのうち、ステータスフラグがステータスフラグが"0"（ファイル読込未済（新規））または"6"（ファイル読込未済（差分））のレコードをMMLモジュール種別指定で取得するSQL</t>
    <rPh sb="10" eb="12">
      <t>カクノウ</t>
    </rPh>
    <rPh sb="94" eb="96">
      <t>シテイ</t>
    </rPh>
    <rPh sb="97" eb="99">
      <t>シュトク</t>
    </rPh>
    <phoneticPr fontId="2"/>
  </si>
  <si>
    <t>MMLファイル管理に格納されたレコードのうち、ステータスフラグが"0"（ファイル未取込）のレコードをMMLモジュール種別、施設ID（MML）指定で取得するSQL</t>
    <rPh sb="10" eb="12">
      <t>カクノウ</t>
    </rPh>
    <rPh sb="40" eb="41">
      <t>ミ</t>
    </rPh>
    <rPh sb="41" eb="43">
      <t>トリコミ</t>
    </rPh>
    <rPh sb="69" eb="71">
      <t>シテイ</t>
    </rPh>
    <rPh sb="72" eb="74">
      <t>シュトク</t>
    </rPh>
    <phoneticPr fontId="2"/>
  </si>
  <si>
    <t>XD0935-01</t>
    <phoneticPr fontId="2"/>
  </si>
  <si>
    <t>XD0935-02</t>
    <phoneticPr fontId="2"/>
  </si>
  <si>
    <t>XD0935-03</t>
  </si>
  <si>
    <t>XD0935-04</t>
  </si>
  <si>
    <t>XD0935-05</t>
  </si>
  <si>
    <t>XD0935-06</t>
  </si>
  <si>
    <t>XD0935-07</t>
  </si>
  <si>
    <t>XD0935-08</t>
  </si>
  <si>
    <t>XD0935-09</t>
  </si>
  <si>
    <t>XD0940-01</t>
    <phoneticPr fontId="2"/>
  </si>
  <si>
    <t>XD0940-02</t>
    <phoneticPr fontId="2"/>
  </si>
  <si>
    <t>XD0940-03</t>
  </si>
  <si>
    <t>XD0940-04</t>
  </si>
  <si>
    <t>ID0025-08</t>
  </si>
  <si>
    <t>ID0025-09</t>
  </si>
  <si>
    <t>ID0025-10</t>
  </si>
  <si>
    <t>オプトアウト削除対象患者数集計SQL</t>
    <rPh sb="6" eb="8">
      <t>サクジョ</t>
    </rPh>
    <rPh sb="8" eb="10">
      <t>タイショウ</t>
    </rPh>
    <rPh sb="10" eb="13">
      <t>カンジャスウ</t>
    </rPh>
    <rPh sb="13" eb="15">
      <t>シュウケイ</t>
    </rPh>
    <phoneticPr fontId="2"/>
  </si>
  <si>
    <t>MML個別取込_取込後確認テーブルの患者数（master_id）を集計するSQL</t>
    <rPh sb="10" eb="11">
      <t>ゴ</t>
    </rPh>
    <phoneticPr fontId="2"/>
  </si>
  <si>
    <t>オプトアウト削除実績患者数集計SQL</t>
    <rPh sb="6" eb="8">
      <t>サクジョ</t>
    </rPh>
    <rPh sb="8" eb="10">
      <t>ジッセキ</t>
    </rPh>
    <rPh sb="10" eb="13">
      <t>カンジャスウ</t>
    </rPh>
    <rPh sb="13" eb="15">
      <t>シュウケイ</t>
    </rPh>
    <phoneticPr fontId="2"/>
  </si>
  <si>
    <t>上書き取込による削除実績患者数集計SQL</t>
    <rPh sb="0" eb="2">
      <t>ウワガ</t>
    </rPh>
    <rPh sb="3" eb="5">
      <t>トリコミ</t>
    </rPh>
    <rPh sb="8" eb="10">
      <t>サクジョ</t>
    </rPh>
    <rPh sb="10" eb="12">
      <t>ジッセキ</t>
    </rPh>
    <rPh sb="12" eb="15">
      <t>カンジャスウ</t>
    </rPh>
    <rPh sb="15" eb="17">
      <t>シュウケイ</t>
    </rPh>
    <phoneticPr fontId="2"/>
  </si>
  <si>
    <t>MML個別取込後_未通知およびオプトアウト対象患者数集計SQL</t>
    <rPh sb="3" eb="5">
      <t>コベツ</t>
    </rPh>
    <rPh sb="5" eb="7">
      <t>トリコミ</t>
    </rPh>
    <rPh sb="7" eb="8">
      <t>ゴ</t>
    </rPh>
    <rPh sb="9" eb="10">
      <t>ミ</t>
    </rPh>
    <rPh sb="10" eb="12">
      <t>ツウチ</t>
    </rPh>
    <rPh sb="21" eb="23">
      <t>タイショウ</t>
    </rPh>
    <rPh sb="23" eb="25">
      <t>カンジャ</t>
    </rPh>
    <rPh sb="25" eb="26">
      <t>スウ</t>
    </rPh>
    <rPh sb="26" eb="28">
      <t>シュウケイ</t>
    </rPh>
    <phoneticPr fontId="2"/>
  </si>
  <si>
    <t>MML個別取込_取込実績患者数集計SQL</t>
    <rPh sb="3" eb="5">
      <t>コベツ</t>
    </rPh>
    <rPh sb="5" eb="7">
      <t>トリコミ</t>
    </rPh>
    <rPh sb="8" eb="10">
      <t>トリコミ</t>
    </rPh>
    <rPh sb="10" eb="12">
      <t>ジッセキ</t>
    </rPh>
    <rPh sb="12" eb="15">
      <t>カンジャスウ</t>
    </rPh>
    <rPh sb="15" eb="17">
      <t>シュウケイ</t>
    </rPh>
    <phoneticPr fontId="2"/>
  </si>
  <si>
    <t>ID0025-11</t>
    <phoneticPr fontId="2"/>
  </si>
  <si>
    <t>MML個別取込_処理結果ログ削除SQL</t>
    <rPh sb="8" eb="10">
      <t>ショリ</t>
    </rPh>
    <rPh sb="10" eb="12">
      <t>ケッカ</t>
    </rPh>
    <rPh sb="14" eb="16">
      <t>サクジョ</t>
    </rPh>
    <phoneticPr fontId="2"/>
  </si>
  <si>
    <t>処理結果ログテーブルからMML個別取込の情報を削除するSQL</t>
    <rPh sb="0" eb="4">
      <t>ショリケッカ</t>
    </rPh>
    <rPh sb="20" eb="22">
      <t>ジョウホウ</t>
    </rPh>
    <rPh sb="23" eb="25">
      <t>サクジョ</t>
    </rPh>
    <phoneticPr fontId="2"/>
  </si>
  <si>
    <t>MML個別取込_取込後確認テーブルのうち利活用可能患者IDテーブルに登録されていない患者数（master_id）を集計するSQL</t>
    <rPh sb="10" eb="11">
      <t>ゴ</t>
    </rPh>
    <phoneticPr fontId="2"/>
  </si>
  <si>
    <t>ID0025-12</t>
  </si>
  <si>
    <t>ID0025-13</t>
  </si>
  <si>
    <t>DD0025-14</t>
    <phoneticPr fontId="2"/>
  </si>
  <si>
    <t>上書き取込による削除対象患者数集計SQL</t>
    <rPh sb="0" eb="2">
      <t>ウワガ</t>
    </rPh>
    <rPh sb="3" eb="5">
      <t>トリコミ</t>
    </rPh>
    <rPh sb="8" eb="10">
      <t>サクジョ</t>
    </rPh>
    <rPh sb="10" eb="12">
      <t>タイショウ</t>
    </rPh>
    <rPh sb="12" eb="14">
      <t>カンジャ</t>
    </rPh>
    <rPh sb="14" eb="15">
      <t>スウ</t>
    </rPh>
    <rPh sb="15" eb="17">
      <t>シュウケイ</t>
    </rPh>
    <phoneticPr fontId="2"/>
  </si>
  <si>
    <t>MML個別取込_上書き取込削除実績テーブルの患者数（master_id）を集計するSQL</t>
    <rPh sb="22" eb="25">
      <t>カンジャスウ</t>
    </rPh>
    <rPh sb="37" eb="39">
      <t>シュウケイ</t>
    </rPh>
    <phoneticPr fontId="2"/>
  </si>
  <si>
    <t>MML個別取込_オプトアウト削除実績テーブルの患者数（master_id）を集計するSQL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</si>
</sst>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12"/>
      <name val="メイリオ"/>
      <family val="3"/>
      <charset val="128"/>
    </font>
    <font>
      <b/>
      <sz val="12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>
      <alignment vertical="center"/>
    </xf>
  </cellStyleXfs>
  <cellXfs count="214">
    <xf numFmtId="0" fontId="0" fillId="0" borderId="0" xfId="0">
      <alignment vertical="center"/>
    </xf>
    <xf numFmtId="0" fontId="3" fillId="3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left" vertical="top"/>
    </xf>
    <xf numFmtId="0" fontId="9" fillId="3" borderId="0" xfId="0" applyFont="1" applyFill="1" applyBorder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4" fillId="3" borderId="6" xfId="0" applyFont="1" applyFill="1" applyBorder="1">
      <alignment vertical="center"/>
    </xf>
    <xf numFmtId="0" fontId="6" fillId="2" borderId="3" xfId="6" applyFont="1" applyFill="1" applyBorder="1" applyAlignment="1">
      <alignment horizontal="left" vertical="center"/>
    </xf>
    <xf numFmtId="0" fontId="6" fillId="2" borderId="1" xfId="6" applyFont="1" applyFill="1" applyBorder="1" applyAlignment="1">
      <alignment horizontal="left" vertical="center"/>
    </xf>
    <xf numFmtId="0" fontId="6" fillId="2" borderId="3" xfId="6" applyFont="1" applyFill="1" applyBorder="1" applyAlignment="1">
      <alignment vertical="center"/>
    </xf>
    <xf numFmtId="0" fontId="5" fillId="6" borderId="3" xfId="6" applyFont="1" applyFill="1" applyBorder="1" applyAlignment="1">
      <alignment vertical="top"/>
    </xf>
    <xf numFmtId="0" fontId="5" fillId="3" borderId="3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3" borderId="0" xfId="1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>
      <alignment vertical="center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>
      <alignment vertical="center"/>
    </xf>
    <xf numFmtId="0" fontId="5" fillId="2" borderId="40" xfId="0" applyFont="1" applyFill="1" applyBorder="1" applyAlignment="1">
      <alignment vertical="top"/>
    </xf>
    <xf numFmtId="0" fontId="5" fillId="3" borderId="1" xfId="0" applyFont="1" applyFill="1" applyBorder="1">
      <alignment vertical="center"/>
    </xf>
    <xf numFmtId="0" fontId="5" fillId="3" borderId="40" xfId="0" applyFont="1" applyFill="1" applyBorder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26" xfId="0" quotePrefix="1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8" fillId="0" borderId="28" xfId="0" quotePrefix="1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3" borderId="34" xfId="0" applyFont="1" applyFill="1" applyBorder="1" applyAlignment="1">
      <alignment horizontal="left" vertical="top"/>
    </xf>
    <xf numFmtId="0" fontId="8" fillId="3" borderId="32" xfId="0" applyFont="1" applyFill="1" applyBorder="1" applyAlignment="1">
      <alignment horizontal="center" vertical="top"/>
    </xf>
    <xf numFmtId="0" fontId="8" fillId="3" borderId="33" xfId="0" applyFont="1" applyFill="1" applyBorder="1" applyAlignment="1">
      <alignment horizontal="center" vertical="top"/>
    </xf>
    <xf numFmtId="0" fontId="8" fillId="3" borderId="34" xfId="0" applyFont="1" applyFill="1" applyBorder="1" applyAlignment="1">
      <alignment horizontal="center" vertical="top"/>
    </xf>
    <xf numFmtId="0" fontId="8" fillId="2" borderId="35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40" xfId="6" applyFont="1" applyFill="1" applyBorder="1" applyAlignment="1">
      <alignment horizontal="center" vertical="center" wrapText="1"/>
    </xf>
    <xf numFmtId="0" fontId="5" fillId="6" borderId="3" xfId="6" applyFont="1" applyFill="1" applyBorder="1" applyAlignment="1">
      <alignment horizontal="center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5" fillId="6" borderId="40" xfId="6" applyFont="1" applyFill="1" applyBorder="1" applyAlignment="1">
      <alignment horizontal="center" vertical="center" wrapText="1"/>
    </xf>
    <xf numFmtId="0" fontId="6" fillId="2" borderId="3" xfId="6" applyFont="1" applyFill="1" applyBorder="1" applyAlignment="1">
      <alignment vertical="center" wrapText="1"/>
    </xf>
    <xf numFmtId="0" fontId="6" fillId="2" borderId="1" xfId="6" applyFont="1" applyFill="1" applyBorder="1" applyAlignment="1">
      <alignment vertical="center"/>
    </xf>
    <xf numFmtId="0" fontId="6" fillId="2" borderId="40" xfId="6" applyFont="1" applyFill="1" applyBorder="1" applyAlignment="1">
      <alignment vertical="center"/>
    </xf>
    <xf numFmtId="0" fontId="5" fillId="6" borderId="3" xfId="6" applyFont="1" applyFill="1" applyBorder="1" applyAlignment="1">
      <alignment horizontal="left" vertical="top"/>
    </xf>
    <xf numFmtId="0" fontId="5" fillId="6" borderId="1" xfId="6" applyFont="1" applyFill="1" applyBorder="1" applyAlignment="1">
      <alignment horizontal="left" vertical="top"/>
    </xf>
    <xf numFmtId="0" fontId="5" fillId="6" borderId="40" xfId="6" applyFont="1" applyFill="1" applyBorder="1" applyAlignment="1">
      <alignment horizontal="left" vertical="top"/>
    </xf>
    <xf numFmtId="0" fontId="5" fillId="6" borderId="3" xfId="6" applyFont="1" applyFill="1" applyBorder="1" applyAlignment="1">
      <alignment horizontal="left" vertical="top" wrapText="1"/>
    </xf>
    <xf numFmtId="0" fontId="5" fillId="6" borderId="1" xfId="6" applyFont="1" applyFill="1" applyBorder="1" applyAlignment="1">
      <alignment horizontal="left" vertical="top" wrapText="1"/>
    </xf>
    <xf numFmtId="0" fontId="5" fillId="6" borderId="40" xfId="6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left" vertical="center" wrapText="1"/>
    </xf>
    <xf numFmtId="0" fontId="5" fillId="7" borderId="3" xfId="6" applyFont="1" applyFill="1" applyBorder="1" applyAlignment="1">
      <alignment horizontal="left" vertical="top"/>
    </xf>
    <xf numFmtId="0" fontId="5" fillId="7" borderId="1" xfId="6" applyFont="1" applyFill="1" applyBorder="1" applyAlignment="1">
      <alignment horizontal="left" vertical="top"/>
    </xf>
    <xf numFmtId="0" fontId="5" fillId="7" borderId="40" xfId="6" applyFont="1" applyFill="1" applyBorder="1" applyAlignment="1">
      <alignment horizontal="left" vertical="top"/>
    </xf>
    <xf numFmtId="0" fontId="5" fillId="7" borderId="3" xfId="6" applyFont="1" applyFill="1" applyBorder="1" applyAlignment="1">
      <alignment horizontal="left" vertical="top" wrapText="1"/>
    </xf>
    <xf numFmtId="0" fontId="5" fillId="7" borderId="1" xfId="6" applyFont="1" applyFill="1" applyBorder="1" applyAlignment="1">
      <alignment horizontal="left" vertical="top" wrapText="1"/>
    </xf>
    <xf numFmtId="0" fontId="5" fillId="7" borderId="40" xfId="6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40" xfId="0" applyFont="1" applyFill="1" applyBorder="1" applyAlignment="1">
      <alignment horizontal="left" vertical="center" wrapText="1"/>
    </xf>
    <xf numFmtId="0" fontId="5" fillId="7" borderId="3" xfId="6" applyFont="1" applyFill="1" applyBorder="1" applyAlignment="1">
      <alignment horizontal="center" vertical="center" wrapText="1"/>
    </xf>
    <xf numFmtId="0" fontId="5" fillId="7" borderId="1" xfId="6" applyFont="1" applyFill="1" applyBorder="1" applyAlignment="1">
      <alignment horizontal="center" vertical="center" wrapText="1"/>
    </xf>
    <xf numFmtId="0" fontId="5" fillId="7" borderId="40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left" vertical="top"/>
    </xf>
    <xf numFmtId="0" fontId="5" fillId="2" borderId="1" xfId="6" applyFont="1" applyFill="1" applyBorder="1" applyAlignment="1">
      <alignment horizontal="left" vertical="top"/>
    </xf>
    <xf numFmtId="0" fontId="5" fillId="2" borderId="40" xfId="6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4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6" borderId="3" xfId="6" applyFont="1" applyFill="1" applyBorder="1" applyAlignment="1">
      <alignment horizontal="center" vertical="top" wrapText="1"/>
    </xf>
    <xf numFmtId="0" fontId="5" fillId="6" borderId="1" xfId="6" applyFont="1" applyFill="1" applyBorder="1" applyAlignment="1">
      <alignment horizontal="center" vertical="top" wrapText="1"/>
    </xf>
    <xf numFmtId="0" fontId="5" fillId="6" borderId="40" xfId="6" applyFont="1" applyFill="1" applyBorder="1" applyAlignment="1">
      <alignment horizontal="center" vertical="top" wrapText="1"/>
    </xf>
    <xf numFmtId="0" fontId="5" fillId="8" borderId="3" xfId="6" applyFont="1" applyFill="1" applyBorder="1" applyAlignment="1">
      <alignment horizontal="center" vertical="center" wrapText="1"/>
    </xf>
    <xf numFmtId="0" fontId="5" fillId="8" borderId="1" xfId="6" applyFont="1" applyFill="1" applyBorder="1" applyAlignment="1">
      <alignment horizontal="center" vertical="center" wrapText="1"/>
    </xf>
    <xf numFmtId="0" fontId="5" fillId="8" borderId="40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left" vertical="top" wrapText="1"/>
    </xf>
    <xf numFmtId="0" fontId="5" fillId="2" borderId="1" xfId="6" applyFont="1" applyFill="1" applyBorder="1" applyAlignment="1">
      <alignment horizontal="left" vertical="top" wrapText="1"/>
    </xf>
    <xf numFmtId="0" fontId="5" fillId="2" borderId="40" xfId="6" applyFont="1" applyFill="1" applyBorder="1" applyAlignment="1">
      <alignment horizontal="left" vertical="top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5" fillId="8" borderId="3" xfId="6" applyFont="1" applyFill="1" applyBorder="1" applyAlignment="1">
      <alignment horizontal="left" vertical="top" wrapText="1"/>
    </xf>
    <xf numFmtId="0" fontId="5" fillId="8" borderId="1" xfId="6" applyFont="1" applyFill="1" applyBorder="1" applyAlignment="1">
      <alignment horizontal="left" vertical="top" wrapText="1"/>
    </xf>
    <xf numFmtId="0" fontId="5" fillId="8" borderId="40" xfId="6" applyFont="1" applyFill="1" applyBorder="1" applyAlignment="1">
      <alignment horizontal="left" vertical="top" wrapText="1"/>
    </xf>
    <xf numFmtId="0" fontId="5" fillId="8" borderId="3" xfId="6" applyFont="1" applyFill="1" applyBorder="1" applyAlignment="1">
      <alignment horizontal="left" vertical="top"/>
    </xf>
    <xf numFmtId="0" fontId="5" fillId="8" borderId="1" xfId="6" applyFont="1" applyFill="1" applyBorder="1" applyAlignment="1">
      <alignment horizontal="left" vertical="top"/>
    </xf>
    <xf numFmtId="0" fontId="5" fillId="8" borderId="40" xfId="6" applyFont="1" applyFill="1" applyBorder="1" applyAlignment="1">
      <alignment horizontal="left" vertical="top"/>
    </xf>
    <xf numFmtId="0" fontId="5" fillId="2" borderId="3" xfId="6" applyFont="1" applyFill="1" applyBorder="1" applyAlignment="1">
      <alignment vertical="top" wrapText="1"/>
    </xf>
    <xf numFmtId="0" fontId="5" fillId="2" borderId="1" xfId="6" applyFont="1" applyFill="1" applyBorder="1" applyAlignment="1">
      <alignment vertical="top" wrapText="1"/>
    </xf>
    <xf numFmtId="0" fontId="5" fillId="2" borderId="40" xfId="6" applyFont="1" applyFill="1" applyBorder="1" applyAlignment="1">
      <alignment vertical="top" wrapText="1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40" xfId="0" applyFont="1" applyFill="1" applyBorder="1" applyAlignment="1">
      <alignment vertical="center" wrapText="1"/>
    </xf>
    <xf numFmtId="0" fontId="5" fillId="6" borderId="3" xfId="6" applyFont="1" applyFill="1" applyBorder="1" applyAlignment="1">
      <alignment vertical="top" wrapText="1"/>
    </xf>
    <xf numFmtId="0" fontId="5" fillId="6" borderId="1" xfId="6" applyFont="1" applyFill="1" applyBorder="1" applyAlignment="1">
      <alignment vertical="top" wrapText="1"/>
    </xf>
    <xf numFmtId="0" fontId="5" fillId="6" borderId="40" xfId="6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vertical="center" wrapText="1"/>
    </xf>
    <xf numFmtId="0" fontId="5" fillId="0" borderId="3" xfId="6" applyFont="1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 wrapText="1"/>
    </xf>
    <xf numFmtId="0" fontId="5" fillId="0" borderId="40" xfId="6" applyFont="1" applyFill="1" applyBorder="1" applyAlignment="1">
      <alignment horizontal="center" vertical="center" wrapText="1"/>
    </xf>
    <xf numFmtId="0" fontId="5" fillId="0" borderId="3" xfId="6" applyFont="1" applyFill="1" applyBorder="1" applyAlignment="1">
      <alignment vertical="top" wrapText="1"/>
    </xf>
    <xf numFmtId="0" fontId="5" fillId="0" borderId="1" xfId="6" applyFont="1" applyFill="1" applyBorder="1" applyAlignment="1">
      <alignment vertical="top" wrapText="1"/>
    </xf>
    <xf numFmtId="0" fontId="5" fillId="0" borderId="40" xfId="6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5" fillId="0" borderId="3" xfId="6" applyFont="1" applyFill="1" applyBorder="1" applyAlignment="1">
      <alignment horizontal="left" vertical="top"/>
    </xf>
    <xf numFmtId="0" fontId="5" fillId="0" borderId="1" xfId="6" applyFont="1" applyFill="1" applyBorder="1" applyAlignment="1">
      <alignment horizontal="left" vertical="top"/>
    </xf>
    <xf numFmtId="0" fontId="5" fillId="0" borderId="40" xfId="6" applyFont="1" applyFill="1" applyBorder="1" applyAlignment="1">
      <alignment horizontal="left" vertical="top"/>
    </xf>
    <xf numFmtId="0" fontId="5" fillId="0" borderId="3" xfId="6" applyFont="1" applyFill="1" applyBorder="1" applyAlignment="1">
      <alignment horizontal="left" vertical="top" wrapText="1"/>
    </xf>
    <xf numFmtId="0" fontId="5" fillId="0" borderId="1" xfId="6" applyFont="1" applyFill="1" applyBorder="1" applyAlignment="1">
      <alignment horizontal="left" vertical="top" wrapText="1"/>
    </xf>
    <xf numFmtId="0" fontId="5" fillId="0" borderId="40" xfId="6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3" borderId="3" xfId="7" applyFont="1" applyFill="1" applyBorder="1" applyAlignment="1">
      <alignment horizontal="left" vertical="top" wrapText="1"/>
    </xf>
    <xf numFmtId="0" fontId="5" fillId="3" borderId="1" xfId="7" applyFont="1" applyFill="1" applyBorder="1" applyAlignment="1">
      <alignment horizontal="left" vertical="top" wrapText="1"/>
    </xf>
    <xf numFmtId="0" fontId="5" fillId="3" borderId="40" xfId="7" applyFont="1" applyFill="1" applyBorder="1" applyAlignment="1">
      <alignment horizontal="left" vertical="top" wrapText="1"/>
    </xf>
    <xf numFmtId="0" fontId="5" fillId="3" borderId="3" xfId="7" applyFont="1" applyFill="1" applyBorder="1" applyAlignment="1">
      <alignment horizontal="left" vertical="center" wrapText="1"/>
    </xf>
    <xf numFmtId="0" fontId="5" fillId="3" borderId="1" xfId="7" applyFont="1" applyFill="1" applyBorder="1" applyAlignment="1">
      <alignment horizontal="left" vertical="center" wrapText="1"/>
    </xf>
    <xf numFmtId="0" fontId="5" fillId="3" borderId="40" xfId="7" applyFont="1" applyFill="1" applyBorder="1" applyAlignment="1">
      <alignment horizontal="left" vertical="center" wrapText="1"/>
    </xf>
    <xf numFmtId="0" fontId="6" fillId="2" borderId="1" xfId="6" applyFont="1" applyFill="1" applyBorder="1" applyAlignment="1">
      <alignment vertical="center" wrapText="1"/>
    </xf>
    <xf numFmtId="0" fontId="6" fillId="2" borderId="40" xfId="6" applyFont="1" applyFill="1" applyBorder="1" applyAlignment="1">
      <alignment vertical="center" wrapText="1"/>
    </xf>
    <xf numFmtId="0" fontId="5" fillId="9" borderId="3" xfId="6" applyFont="1" applyFill="1" applyBorder="1" applyAlignment="1">
      <alignment horizontal="center" vertical="center" wrapText="1"/>
    </xf>
    <xf numFmtId="0" fontId="5" fillId="9" borderId="1" xfId="6" applyFont="1" applyFill="1" applyBorder="1" applyAlignment="1">
      <alignment horizontal="center" vertical="center" wrapText="1"/>
    </xf>
    <xf numFmtId="0" fontId="5" fillId="9" borderId="40" xfId="6" applyFont="1" applyFill="1" applyBorder="1" applyAlignment="1">
      <alignment horizontal="center" vertical="center" wrapText="1"/>
    </xf>
    <xf numFmtId="0" fontId="5" fillId="9" borderId="3" xfId="6" applyFont="1" applyFill="1" applyBorder="1" applyAlignment="1">
      <alignment horizontal="left" vertical="top"/>
    </xf>
    <xf numFmtId="0" fontId="5" fillId="9" borderId="1" xfId="6" applyFont="1" applyFill="1" applyBorder="1" applyAlignment="1">
      <alignment horizontal="left" vertical="top"/>
    </xf>
    <xf numFmtId="0" fontId="5" fillId="9" borderId="40" xfId="6" applyFont="1" applyFill="1" applyBorder="1" applyAlignment="1">
      <alignment horizontal="left" vertical="top"/>
    </xf>
    <xf numFmtId="0" fontId="5" fillId="9" borderId="3" xfId="6" applyFont="1" applyFill="1" applyBorder="1" applyAlignment="1">
      <alignment horizontal="left" vertical="top" wrapText="1"/>
    </xf>
    <xf numFmtId="0" fontId="5" fillId="9" borderId="1" xfId="6" applyFont="1" applyFill="1" applyBorder="1" applyAlignment="1">
      <alignment horizontal="left" vertical="top" wrapText="1"/>
    </xf>
    <xf numFmtId="0" fontId="5" fillId="9" borderId="40" xfId="6" applyFont="1" applyFill="1" applyBorder="1" applyAlignment="1">
      <alignment horizontal="left" vertical="top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40" xfId="0" applyFont="1" applyFill="1" applyBorder="1" applyAlignment="1">
      <alignment horizontal="left" vertical="center" wrapText="1"/>
    </xf>
    <xf numFmtId="0" fontId="5" fillId="3" borderId="3" xfId="4" applyFont="1" applyFill="1" applyBorder="1" applyAlignment="1">
      <alignment horizontal="left" vertical="center" wrapText="1"/>
    </xf>
    <xf numFmtId="0" fontId="5" fillId="3" borderId="1" xfId="4" applyFont="1" applyFill="1" applyBorder="1" applyAlignment="1">
      <alignment horizontal="left" vertical="center" wrapText="1"/>
    </xf>
    <xf numFmtId="0" fontId="5" fillId="3" borderId="40" xfId="4" applyFont="1" applyFill="1" applyBorder="1" applyAlignment="1">
      <alignment horizontal="left" vertical="center" wrapText="1"/>
    </xf>
  </cellXfs>
  <cellStyles count="8">
    <cellStyle name="標準" xfId="0" builtinId="0"/>
    <cellStyle name="標準 2" xfId="2"/>
    <cellStyle name="標準 2 2" xfId="3"/>
    <cellStyle name="標準 3" xfId="5"/>
    <cellStyle name="標準 3 2" xfId="4"/>
    <cellStyle name="標準 4" xfId="7"/>
    <cellStyle name="標準_4_開発要件書" xfId="6"/>
    <cellStyle name="標準_ヘッダたち" xfId="1"/>
  </cellStyles>
  <dxfs count="0"/>
  <tableStyles count="0" defaultTableStyle="TableStyleMedium9" defaultPivotStyle="PivotStyleLight16"/>
  <colors>
    <mruColors>
      <color rgb="FF0000FF"/>
      <color rgb="FFBFBFBF"/>
      <color rgb="FFFFFFCC"/>
      <color rgb="FF00800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BG48"/>
  <sheetViews>
    <sheetView view="pageBreakPreview" topLeftCell="A19" zoomScaleNormal="100" zoomScaleSheetLayoutView="100" workbookViewId="0">
      <selection activeCell="K33" sqref="K33"/>
    </sheetView>
  </sheetViews>
  <sheetFormatPr defaultColWidth="2.625" defaultRowHeight="15" customHeight="1" x14ac:dyDescent="0.15"/>
  <cols>
    <col min="1" max="1" width="1.125" style="4" customWidth="1"/>
    <col min="2" max="59" width="2.625" style="4"/>
    <col min="60" max="60" width="0.75" style="4" customWidth="1"/>
    <col min="61" max="16384" width="2.625" style="4"/>
  </cols>
  <sheetData>
    <row r="1" spans="2:59" ht="15" customHeight="1" x14ac:dyDescent="0.15">
      <c r="B1" s="56" t="s">
        <v>105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59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/>
      <c r="Q2" s="44"/>
      <c r="R2" s="44"/>
      <c r="S2" s="44"/>
      <c r="T2" s="44"/>
      <c r="U2" s="44"/>
      <c r="V2" s="44"/>
      <c r="W2" s="46"/>
      <c r="X2" s="47"/>
      <c r="Y2" s="47"/>
      <c r="Z2" s="47"/>
      <c r="AA2" s="47"/>
      <c r="AB2" s="48"/>
      <c r="AC2" s="44"/>
      <c r="AD2" s="44"/>
      <c r="AE2" s="44"/>
      <c r="AF2" s="44"/>
      <c r="AG2" s="44"/>
      <c r="AH2" s="44"/>
      <c r="AI2" s="44"/>
      <c r="AJ2" s="46"/>
      <c r="AK2" s="47"/>
      <c r="AL2" s="47"/>
      <c r="AM2" s="47"/>
      <c r="AN2" s="47"/>
      <c r="AO2" s="48"/>
    </row>
    <row r="3" spans="2:59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49"/>
      <c r="X3" s="50"/>
      <c r="Y3" s="50"/>
      <c r="Z3" s="50"/>
      <c r="AA3" s="50"/>
      <c r="AB3" s="51"/>
      <c r="AC3" s="44"/>
      <c r="AD3" s="44"/>
      <c r="AE3" s="44"/>
      <c r="AF3" s="44"/>
      <c r="AG3" s="44"/>
      <c r="AH3" s="44"/>
      <c r="AI3" s="44"/>
      <c r="AJ3" s="49"/>
      <c r="AK3" s="50"/>
      <c r="AL3" s="50"/>
      <c r="AM3" s="50"/>
      <c r="AN3" s="50"/>
      <c r="AO3" s="51"/>
    </row>
    <row r="4" spans="2:59" s="3" customFormat="1" thickBo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2:59" thickBot="1" x14ac:dyDescent="0.2">
      <c r="B5" s="52" t="s">
        <v>58</v>
      </c>
      <c r="C5" s="53"/>
      <c r="D5" s="53"/>
      <c r="E5" s="53"/>
      <c r="F5" s="53"/>
      <c r="G5" s="53"/>
      <c r="H5" s="53"/>
      <c r="I5" s="53"/>
      <c r="J5" s="53"/>
      <c r="K5" s="53"/>
      <c r="L5" s="54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2:59" ht="10.5" customHeight="1" x14ac:dyDescent="0.15"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1"/>
    </row>
    <row r="7" spans="2:59" ht="12" customHeight="1" x14ac:dyDescent="0.15"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11"/>
    </row>
    <row r="8" spans="2:59" ht="19.5" x14ac:dyDescent="0.15">
      <c r="B8" s="10"/>
      <c r="C8" s="7"/>
      <c r="D8" s="8" t="s">
        <v>59</v>
      </c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11"/>
    </row>
    <row r="9" spans="2:59" ht="19.5" x14ac:dyDescent="0.15">
      <c r="B9" s="10"/>
      <c r="C9" s="7"/>
      <c r="D9" s="7"/>
      <c r="E9" s="8" t="s">
        <v>60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11"/>
    </row>
    <row r="10" spans="2:59" ht="19.5" x14ac:dyDescent="0.15">
      <c r="B10" s="10"/>
      <c r="C10" s="7"/>
      <c r="D10" s="7"/>
      <c r="E10" s="8" t="s">
        <v>63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11"/>
    </row>
    <row r="11" spans="2:59" ht="17.25" customHeight="1" x14ac:dyDescent="0.15">
      <c r="B11" s="10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11"/>
    </row>
    <row r="12" spans="2:59" ht="19.5" x14ac:dyDescent="0.15">
      <c r="B12" s="10"/>
      <c r="C12" s="7"/>
      <c r="D12" s="7"/>
      <c r="E12" s="7" t="s">
        <v>61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11"/>
    </row>
    <row r="13" spans="2:59" ht="19.5" x14ac:dyDescent="0.15">
      <c r="B13" s="10"/>
      <c r="C13" s="7"/>
      <c r="D13" s="7"/>
      <c r="E13" s="7"/>
      <c r="F13" s="7" t="s">
        <v>64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11"/>
    </row>
    <row r="14" spans="2:59" ht="19.5" x14ac:dyDescent="0.15">
      <c r="B14" s="10"/>
      <c r="C14" s="7"/>
      <c r="D14" s="7"/>
      <c r="E14" s="7"/>
      <c r="F14" s="7" t="s">
        <v>88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11"/>
    </row>
    <row r="15" spans="2:59" ht="19.5" x14ac:dyDescent="0.15"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11"/>
    </row>
    <row r="16" spans="2:59" ht="20.25" thickBot="1" x14ac:dyDescent="0.2">
      <c r="B16" s="10"/>
      <c r="C16" s="7"/>
      <c r="D16" s="7"/>
      <c r="E16" s="7"/>
      <c r="F16" s="7"/>
      <c r="G16" s="9" t="s">
        <v>87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11"/>
    </row>
    <row r="17" spans="2:59" ht="21" customHeight="1" thickTop="1" thickBot="1" x14ac:dyDescent="0.2">
      <c r="B17" s="10"/>
      <c r="C17" s="7"/>
      <c r="D17" s="7"/>
      <c r="E17" s="7"/>
      <c r="F17" s="7"/>
      <c r="G17" s="55" t="s">
        <v>5</v>
      </c>
      <c r="H17" s="55"/>
      <c r="I17" s="55"/>
      <c r="J17" s="78" t="s">
        <v>66</v>
      </c>
      <c r="K17" s="79"/>
      <c r="L17" s="79"/>
      <c r="M17" s="79"/>
      <c r="N17" s="79"/>
      <c r="O17" s="79"/>
      <c r="P17" s="80"/>
      <c r="Q17" s="78" t="s">
        <v>65</v>
      </c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80"/>
      <c r="AC17" s="78" t="s">
        <v>6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80"/>
      <c r="BD17" s="7"/>
      <c r="BE17" s="7"/>
      <c r="BF17" s="7"/>
      <c r="BG17" s="11"/>
    </row>
    <row r="18" spans="2:59" ht="294" customHeight="1" thickTop="1" x14ac:dyDescent="0.15">
      <c r="B18" s="10"/>
      <c r="C18" s="7"/>
      <c r="D18" s="7"/>
      <c r="E18" s="7"/>
      <c r="F18" s="7"/>
      <c r="G18" s="45">
        <v>1</v>
      </c>
      <c r="H18" s="45"/>
      <c r="I18" s="45"/>
      <c r="J18" s="81" t="s">
        <v>67</v>
      </c>
      <c r="K18" s="82"/>
      <c r="L18" s="82"/>
      <c r="M18" s="82"/>
      <c r="N18" s="82"/>
      <c r="O18" s="82"/>
      <c r="P18" s="83"/>
      <c r="Q18" s="81" t="s">
        <v>68</v>
      </c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3"/>
      <c r="AC18" s="93" t="s">
        <v>150</v>
      </c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5"/>
      <c r="BD18" s="7"/>
      <c r="BE18" s="7"/>
      <c r="BF18" s="7"/>
      <c r="BG18" s="11"/>
    </row>
    <row r="19" spans="2:59" ht="48" customHeight="1" x14ac:dyDescent="0.15">
      <c r="B19" s="10"/>
      <c r="C19" s="7"/>
      <c r="D19" s="7"/>
      <c r="E19" s="7"/>
      <c r="F19" s="7"/>
      <c r="G19" s="45">
        <v>2</v>
      </c>
      <c r="H19" s="45"/>
      <c r="I19" s="45"/>
      <c r="J19" s="87" t="s">
        <v>69</v>
      </c>
      <c r="K19" s="88"/>
      <c r="L19" s="88"/>
      <c r="M19" s="88"/>
      <c r="N19" s="88"/>
      <c r="O19" s="88"/>
      <c r="P19" s="89"/>
      <c r="Q19" s="87" t="s">
        <v>77</v>
      </c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9"/>
      <c r="AC19" s="90" t="s">
        <v>78</v>
      </c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2"/>
      <c r="BD19" s="7"/>
      <c r="BE19" s="7"/>
      <c r="BF19" s="7"/>
      <c r="BG19" s="11"/>
    </row>
    <row r="20" spans="2:59" ht="72" customHeight="1" x14ac:dyDescent="0.15">
      <c r="B20" s="10"/>
      <c r="C20" s="7"/>
      <c r="D20" s="7"/>
      <c r="E20" s="7"/>
      <c r="F20" s="7"/>
      <c r="G20" s="45">
        <v>3</v>
      </c>
      <c r="H20" s="45"/>
      <c r="I20" s="45"/>
      <c r="J20" s="87" t="s">
        <v>75</v>
      </c>
      <c r="K20" s="88"/>
      <c r="L20" s="88"/>
      <c r="M20" s="88"/>
      <c r="N20" s="88"/>
      <c r="O20" s="88"/>
      <c r="P20" s="89"/>
      <c r="Q20" s="87" t="s">
        <v>70</v>
      </c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  <c r="AC20" s="90" t="s">
        <v>79</v>
      </c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2"/>
      <c r="BD20" s="7"/>
      <c r="BE20" s="7"/>
      <c r="BF20" s="7"/>
      <c r="BG20" s="11"/>
    </row>
    <row r="21" spans="2:59" ht="72" customHeight="1" x14ac:dyDescent="0.15">
      <c r="B21" s="10"/>
      <c r="C21" s="7"/>
      <c r="D21" s="7"/>
      <c r="E21" s="7"/>
      <c r="F21" s="7"/>
      <c r="G21" s="45">
        <v>4</v>
      </c>
      <c r="H21" s="45"/>
      <c r="I21" s="45"/>
      <c r="J21" s="87" t="s">
        <v>81</v>
      </c>
      <c r="K21" s="88"/>
      <c r="L21" s="88"/>
      <c r="M21" s="88"/>
      <c r="N21" s="88"/>
      <c r="O21" s="88"/>
      <c r="P21" s="89"/>
      <c r="Q21" s="87" t="s">
        <v>80</v>
      </c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9"/>
      <c r="AC21" s="90" t="s">
        <v>82</v>
      </c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2"/>
      <c r="BD21" s="7"/>
      <c r="BE21" s="7"/>
      <c r="BF21" s="7"/>
      <c r="BG21" s="11"/>
    </row>
    <row r="22" spans="2:59" ht="48" customHeight="1" x14ac:dyDescent="0.15">
      <c r="B22" s="10"/>
      <c r="C22" s="7"/>
      <c r="D22" s="7"/>
      <c r="E22" s="7"/>
      <c r="F22" s="7"/>
      <c r="G22" s="45">
        <v>5</v>
      </c>
      <c r="H22" s="45"/>
      <c r="I22" s="45"/>
      <c r="J22" s="87" t="s">
        <v>76</v>
      </c>
      <c r="K22" s="88"/>
      <c r="L22" s="88"/>
      <c r="M22" s="88"/>
      <c r="N22" s="88"/>
      <c r="O22" s="88"/>
      <c r="P22" s="89"/>
      <c r="Q22" s="87" t="s">
        <v>71</v>
      </c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9"/>
      <c r="AC22" s="90" t="s">
        <v>74</v>
      </c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2"/>
      <c r="BD22" s="7"/>
      <c r="BE22" s="7"/>
      <c r="BF22" s="7"/>
      <c r="BG22" s="11"/>
    </row>
    <row r="23" spans="2:59" ht="48" customHeight="1" thickBot="1" x14ac:dyDescent="0.2">
      <c r="B23" s="10"/>
      <c r="C23" s="7"/>
      <c r="D23" s="7"/>
      <c r="E23" s="7"/>
      <c r="F23" s="7"/>
      <c r="G23" s="40">
        <v>6</v>
      </c>
      <c r="H23" s="40"/>
      <c r="I23" s="40"/>
      <c r="J23" s="84" t="s">
        <v>72</v>
      </c>
      <c r="K23" s="85"/>
      <c r="L23" s="85"/>
      <c r="M23" s="85"/>
      <c r="N23" s="85"/>
      <c r="O23" s="85"/>
      <c r="P23" s="86"/>
      <c r="Q23" s="84" t="s">
        <v>73</v>
      </c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6"/>
      <c r="AC23" s="41" t="s">
        <v>83</v>
      </c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3"/>
      <c r="BD23" s="7"/>
      <c r="BE23" s="7"/>
      <c r="BF23" s="7"/>
      <c r="BG23" s="11"/>
    </row>
    <row r="24" spans="2:59" ht="20.25" thickTop="1" x14ac:dyDescent="0.15"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11"/>
    </row>
    <row r="25" spans="2:59" ht="19.5" x14ac:dyDescent="0.1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11"/>
    </row>
    <row r="26" spans="2:59" ht="19.5" x14ac:dyDescent="0.15">
      <c r="B26" s="10"/>
      <c r="C26" s="7"/>
      <c r="D26" s="7"/>
      <c r="E26" s="7" t="s">
        <v>62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11"/>
    </row>
    <row r="27" spans="2:59" ht="19.5" x14ac:dyDescent="0.15">
      <c r="B27" s="10"/>
      <c r="C27" s="7"/>
      <c r="D27" s="7"/>
      <c r="E27" s="7"/>
      <c r="F27" s="7" t="s">
        <v>89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11"/>
    </row>
    <row r="28" spans="2:59" ht="19.5" x14ac:dyDescent="0.15"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11"/>
    </row>
    <row r="29" spans="2:59" ht="19.5" x14ac:dyDescent="0.15">
      <c r="B29" s="10"/>
      <c r="C29" s="7"/>
      <c r="D29" s="7"/>
      <c r="E29" s="7"/>
      <c r="F29" s="7" t="s">
        <v>98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11"/>
    </row>
    <row r="30" spans="2:59" ht="19.5" x14ac:dyDescent="0.15">
      <c r="B30" s="10"/>
      <c r="C30" s="7"/>
      <c r="D30" s="7"/>
      <c r="E30" s="7"/>
      <c r="F30" s="7"/>
      <c r="G30" s="7" t="s">
        <v>101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11"/>
    </row>
    <row r="31" spans="2:59" ht="19.5" x14ac:dyDescent="0.15">
      <c r="B31" s="10"/>
      <c r="C31" s="7"/>
      <c r="D31" s="7"/>
      <c r="E31" s="7"/>
      <c r="F31" s="7"/>
      <c r="G31" s="7" t="s">
        <v>102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11"/>
    </row>
    <row r="32" spans="2:59" ht="19.5" x14ac:dyDescent="0.15">
      <c r="B32" s="10"/>
      <c r="C32" s="7"/>
      <c r="D32" s="7"/>
      <c r="E32" s="7"/>
      <c r="F32" s="7"/>
      <c r="G32" s="7"/>
      <c r="H32" s="7" t="s">
        <v>103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11"/>
    </row>
    <row r="33" spans="2:59" ht="19.5" x14ac:dyDescent="0.15">
      <c r="B33" s="10"/>
      <c r="C33" s="7"/>
      <c r="D33" s="7"/>
      <c r="E33" s="7"/>
      <c r="F33" s="7"/>
      <c r="G33" s="7"/>
      <c r="H33" s="7"/>
      <c r="I33" s="7"/>
      <c r="J33" s="7"/>
      <c r="K33" s="7" t="s">
        <v>104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11"/>
    </row>
    <row r="34" spans="2:59" ht="19.5" x14ac:dyDescent="0.15"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11"/>
    </row>
    <row r="35" spans="2:59" ht="19.5" x14ac:dyDescent="0.15"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11"/>
    </row>
    <row r="36" spans="2:59" ht="19.5" x14ac:dyDescent="0.15"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11"/>
    </row>
    <row r="37" spans="2:59" ht="19.5" x14ac:dyDescent="0.15">
      <c r="B37" s="10"/>
      <c r="C37" s="7"/>
      <c r="D37" s="7"/>
      <c r="E37" s="7" t="s">
        <v>90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11"/>
    </row>
    <row r="38" spans="2:59" ht="19.5" x14ac:dyDescent="0.15">
      <c r="B38" s="10"/>
      <c r="C38" s="7"/>
      <c r="D38" s="7"/>
      <c r="E38" s="7"/>
      <c r="F38" s="7" t="s">
        <v>97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11"/>
    </row>
    <row r="39" spans="2:59" ht="19.5" x14ac:dyDescent="0.15">
      <c r="B39" s="1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11"/>
    </row>
    <row r="40" spans="2:59" ht="20.25" thickBot="1" x14ac:dyDescent="0.2">
      <c r="B40" s="10"/>
      <c r="C40" s="7"/>
      <c r="D40" s="7"/>
      <c r="E40" s="7"/>
      <c r="F40" s="7"/>
      <c r="G40" s="9" t="s">
        <v>91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11"/>
    </row>
    <row r="41" spans="2:59" ht="48" customHeight="1" thickBot="1" x14ac:dyDescent="0.2">
      <c r="B41" s="10"/>
      <c r="C41" s="7"/>
      <c r="D41" s="7"/>
      <c r="E41" s="7"/>
      <c r="F41" s="7"/>
      <c r="G41" s="73" t="s">
        <v>7</v>
      </c>
      <c r="H41" s="73"/>
      <c r="I41" s="73"/>
      <c r="J41" s="74" t="s">
        <v>92</v>
      </c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6"/>
      <c r="AA41" s="77" t="s">
        <v>9</v>
      </c>
      <c r="AB41" s="77"/>
      <c r="AC41" s="77"/>
      <c r="AD41" s="77"/>
      <c r="AE41" s="96" t="s">
        <v>8</v>
      </c>
      <c r="AF41" s="97"/>
      <c r="AG41" s="97"/>
      <c r="AH41" s="98"/>
      <c r="AI41" s="77" t="s">
        <v>95</v>
      </c>
      <c r="AJ41" s="77"/>
      <c r="AK41" s="77"/>
      <c r="AL41" s="77"/>
      <c r="AM41" s="96" t="s">
        <v>94</v>
      </c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8"/>
      <c r="BC41" s="7"/>
      <c r="BD41" s="7"/>
      <c r="BE41" s="7"/>
      <c r="BF41" s="7"/>
      <c r="BG41" s="11"/>
    </row>
    <row r="42" spans="2:59" ht="42" customHeight="1" thickTop="1" thickBot="1" x14ac:dyDescent="0.2">
      <c r="B42" s="10"/>
      <c r="C42" s="7"/>
      <c r="D42" s="7"/>
      <c r="E42" s="7"/>
      <c r="F42" s="7"/>
      <c r="G42" s="66">
        <v>1</v>
      </c>
      <c r="H42" s="66"/>
      <c r="I42" s="66"/>
      <c r="J42" s="67" t="s">
        <v>93</v>
      </c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70" t="s">
        <v>10</v>
      </c>
      <c r="AB42" s="71"/>
      <c r="AC42" s="71"/>
      <c r="AD42" s="72"/>
      <c r="AE42" s="70" t="s">
        <v>11</v>
      </c>
      <c r="AF42" s="71"/>
      <c r="AG42" s="71"/>
      <c r="AH42" s="72"/>
      <c r="AI42" s="70" t="s">
        <v>96</v>
      </c>
      <c r="AJ42" s="71"/>
      <c r="AK42" s="71"/>
      <c r="AL42" s="72"/>
      <c r="AM42" s="67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9"/>
      <c r="BC42" s="7"/>
      <c r="BD42" s="7"/>
      <c r="BE42" s="7"/>
      <c r="BF42" s="7"/>
      <c r="BG42" s="11"/>
    </row>
    <row r="43" spans="2:59" ht="19.5" x14ac:dyDescent="0.15">
      <c r="B43" s="1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11"/>
    </row>
    <row r="44" spans="2:59" ht="15" customHeight="1" x14ac:dyDescent="0.15">
      <c r="B44" s="1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1"/>
    </row>
    <row r="45" spans="2:59" ht="15" customHeight="1" thickBot="1" x14ac:dyDescent="0.2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6"/>
    </row>
    <row r="46" spans="2:59" ht="6" customHeight="1" x14ac:dyDescent="0.15"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spans="2:59" ht="15" customHeight="1" x14ac:dyDescent="0.15"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2:59" ht="15" customHeight="1" x14ac:dyDescent="0.15"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</sheetData>
  <mergeCells count="52">
    <mergeCell ref="AE42:AH42"/>
    <mergeCell ref="AM42:BB42"/>
    <mergeCell ref="AI42:AL42"/>
    <mergeCell ref="AI41:AL41"/>
    <mergeCell ref="AM41:BB41"/>
    <mergeCell ref="AE41:AH41"/>
    <mergeCell ref="AC17:BC17"/>
    <mergeCell ref="AC18:BC18"/>
    <mergeCell ref="AC19:BC19"/>
    <mergeCell ref="AC20:BC20"/>
    <mergeCell ref="AC21:BC21"/>
    <mergeCell ref="G22:I22"/>
    <mergeCell ref="J22:P22"/>
    <mergeCell ref="Q22:AB22"/>
    <mergeCell ref="AC22:BC22"/>
    <mergeCell ref="G21:I21"/>
    <mergeCell ref="J21:P21"/>
    <mergeCell ref="Q21:AB21"/>
    <mergeCell ref="G20:I20"/>
    <mergeCell ref="J20:P20"/>
    <mergeCell ref="Q20:AB20"/>
    <mergeCell ref="G19:I19"/>
    <mergeCell ref="J19:P19"/>
    <mergeCell ref="Q19:AB19"/>
    <mergeCell ref="J17:P17"/>
    <mergeCell ref="J18:P18"/>
    <mergeCell ref="Q17:AB17"/>
    <mergeCell ref="Q18:AB18"/>
    <mergeCell ref="J23:P23"/>
    <mergeCell ref="Q23:AB23"/>
    <mergeCell ref="G42:I42"/>
    <mergeCell ref="J42:Z42"/>
    <mergeCell ref="AA42:AD42"/>
    <mergeCell ref="G41:I41"/>
    <mergeCell ref="J41:Z41"/>
    <mergeCell ref="AA41:AD41"/>
    <mergeCell ref="G23:I23"/>
    <mergeCell ref="AC23:BC23"/>
    <mergeCell ref="AC2:AI3"/>
    <mergeCell ref="G18:I18"/>
    <mergeCell ref="AJ2:AO3"/>
    <mergeCell ref="B5:L5"/>
    <mergeCell ref="G17:I17"/>
    <mergeCell ref="B1:I3"/>
    <mergeCell ref="J1:O1"/>
    <mergeCell ref="P1:V1"/>
    <mergeCell ref="W1:AB1"/>
    <mergeCell ref="AC1:AI1"/>
    <mergeCell ref="AJ1:AO1"/>
    <mergeCell ref="J2:O3"/>
    <mergeCell ref="P2:V3"/>
    <mergeCell ref="W2:AB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BR66"/>
  <sheetViews>
    <sheetView view="pageBreakPreview" zoomScaleNormal="100" zoomScaleSheetLayoutView="100" workbookViewId="0">
      <selection activeCell="BR10" sqref="BR10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56" t="s">
        <v>14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70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43826</v>
      </c>
      <c r="X2" s="148"/>
      <c r="Y2" s="148"/>
      <c r="Z2" s="148"/>
      <c r="AA2" s="148"/>
      <c r="AB2" s="149"/>
      <c r="AC2" s="44" t="s">
        <v>184</v>
      </c>
      <c r="AD2" s="44"/>
      <c r="AE2" s="44"/>
      <c r="AF2" s="44"/>
      <c r="AG2" s="44"/>
      <c r="AH2" s="44"/>
      <c r="AI2" s="44"/>
      <c r="AJ2" s="147">
        <v>45117</v>
      </c>
      <c r="AK2" s="148"/>
      <c r="AL2" s="148"/>
      <c r="AM2" s="148"/>
      <c r="AN2" s="148"/>
      <c r="AO2" s="149"/>
    </row>
    <row r="3" spans="2:70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30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05" t="s">
        <v>1906</v>
      </c>
      <c r="BH5" s="106"/>
      <c r="BI5" s="106"/>
      <c r="BJ5" s="106"/>
      <c r="BK5" s="107"/>
    </row>
    <row r="6" spans="2:70" ht="15" customHeight="1" x14ac:dyDescent="0.15">
      <c r="B6" s="108" t="s">
        <v>40</v>
      </c>
      <c r="C6" s="109"/>
      <c r="D6" s="109"/>
      <c r="E6" s="110"/>
      <c r="F6" s="111" t="s">
        <v>186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187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185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102" t="s">
        <v>207</v>
      </c>
      <c r="BB6" s="103"/>
      <c r="BC6" s="104"/>
      <c r="BD6" s="102" t="s">
        <v>207</v>
      </c>
      <c r="BE6" s="103"/>
      <c r="BF6" s="104"/>
      <c r="BG6" s="102" t="s">
        <v>207</v>
      </c>
      <c r="BH6" s="103"/>
      <c r="BI6" s="103"/>
      <c r="BJ6" s="103"/>
      <c r="BK6" s="104"/>
      <c r="BO6" s="23" t="str">
        <f t="shared" ref="BO6:BO38" si="0">IF(AK6&lt;&gt;"なし",AK6,"{}")</f>
        <v>{"table": "Truncate対象テーブル名"}</v>
      </c>
      <c r="BP6" s="23" t="s">
        <v>106</v>
      </c>
      <c r="BQ6" s="23" t="str">
        <f t="shared" ref="BQ6:BQ38" si="1">B6&amp;" = sql/job/"&amp;B6&amp;".sql"</f>
        <v>TD0000-01 = sql/job/TD0000-01.sql</v>
      </c>
      <c r="BR6" s="23" t="str">
        <f>B6&amp;" = {""id"":"""&amp;B6&amp;""", ""name"":"""&amp;F6&amp;""", ""params"":"&amp;BO6&amp;", ""files"":"&amp;BP6&amp;IF(BA6&lt;&gt;"-",", ""thread"":"""&amp;BA6&amp;"""","")&amp;IF(BD6&lt;&gt;"-",", ""memory"":"""&amp;BD6&amp;"""","")&amp;IF(BG6&lt;&gt;"-",", ""uri"":""True""","")&amp;"}"</f>
        <v>TD0000-01 = {"id":"TD0000-01", "name":"汎用Truncate用SQL", "params":{"table": "Truncate対象テーブル名"}, "files":{}}</v>
      </c>
    </row>
    <row r="7" spans="2:70" ht="15" customHeight="1" x14ac:dyDescent="0.15">
      <c r="B7" s="108" t="s">
        <v>2296</v>
      </c>
      <c r="C7" s="109"/>
      <c r="D7" s="109"/>
      <c r="E7" s="110"/>
      <c r="F7" s="111" t="s">
        <v>2297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2298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185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102" t="s">
        <v>207</v>
      </c>
      <c r="BB7" s="103"/>
      <c r="BC7" s="104"/>
      <c r="BD7" s="102" t="s">
        <v>207</v>
      </c>
      <c r="BE7" s="103"/>
      <c r="BF7" s="104"/>
      <c r="BG7" s="102" t="s">
        <v>2251</v>
      </c>
      <c r="BH7" s="103"/>
      <c r="BI7" s="103"/>
      <c r="BJ7" s="103"/>
      <c r="BK7" s="104"/>
      <c r="BO7" s="23" t="str">
        <f t="shared" ref="BO7" si="2">IF(AK7&lt;&gt;"なし",AK7,"{}")</f>
        <v>{"table": "Truncate対象テーブル名"}</v>
      </c>
      <c r="BP7" s="23" t="s">
        <v>106</v>
      </c>
      <c r="BQ7" s="23" t="str">
        <f t="shared" ref="BQ7" si="3">B7&amp;" = sql/job/"&amp;B7&amp;".sql"</f>
        <v>TD0000-02 = sql/job/TD0000-02.sql</v>
      </c>
      <c r="BR7" s="23" t="str">
        <f>B7&amp;" = {""id"":"""&amp;B7&amp;""", ""name"":"""&amp;F7&amp;""", ""params"":"&amp;BO7&amp;", ""files"":"&amp;BP7&amp;IF(BA7&lt;&gt;"-",", ""thread"":"""&amp;BA7&amp;"""","")&amp;IF(BD7&lt;&gt;"-",", ""memory"":"""&amp;BD7&amp;"""","")&amp;IF(BG7&lt;&gt;"-",", ""uri"":""True""","")&amp;"}"</f>
        <v>TD0000-02 = {"id":"TD0000-02", "name":"汎用Truncate用SQL（受託領域）", "params":{"table": "Truncate対象テーブル名"}, "files":{}, "uri":"True"}</v>
      </c>
    </row>
    <row r="8" spans="2:70" ht="15" customHeight="1" x14ac:dyDescent="0.15">
      <c r="B8" s="108" t="s">
        <v>107</v>
      </c>
      <c r="C8" s="109"/>
      <c r="D8" s="109"/>
      <c r="E8" s="110"/>
      <c r="F8" s="111" t="s">
        <v>84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14" t="s">
        <v>85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86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102" t="s">
        <v>207</v>
      </c>
      <c r="BB8" s="103"/>
      <c r="BC8" s="104"/>
      <c r="BD8" s="102" t="s">
        <v>207</v>
      </c>
      <c r="BE8" s="103"/>
      <c r="BF8" s="104"/>
      <c r="BG8" s="102" t="s">
        <v>207</v>
      </c>
      <c r="BH8" s="103"/>
      <c r="BI8" s="103"/>
      <c r="BJ8" s="103"/>
      <c r="BK8" s="104"/>
      <c r="BO8" s="23" t="str">
        <f t="shared" si="0"/>
        <v>{"table": "export対象テーブル名"}</v>
      </c>
      <c r="BP8" s="23" t="s">
        <v>108</v>
      </c>
      <c r="BQ8" s="23" t="str">
        <f t="shared" si="1"/>
        <v>XD0000-01 = sql/job/XD0000-01.sql</v>
      </c>
      <c r="BR8" s="23" t="str">
        <f t="shared" ref="BR8:BR65" si="4">B8&amp;" = {""id"":"""&amp;B8&amp;""", ""name"":"""&amp;F8&amp;""", ""params"":"&amp;BO8&amp;", ""files"":"&amp;BP8&amp;IF(BA8&lt;&gt;"-",", ""thread"":"""&amp;BA8&amp;"""","")&amp;IF(BD8&lt;&gt;"-",", ""memory"":"""&amp;BD8&amp;"""","")&amp;IF(BG8&lt;&gt;"-",", ""uri"":""True""","")&amp;"}"</f>
        <v>XD0000-01 = {"id":"XD0000-01", "name":"汎用export用SQL", "params":{"table": "export対象テーブル名"}, "files":{"fileKbn": "output"}}</v>
      </c>
    </row>
    <row r="9" spans="2:70" ht="34.5" customHeight="1" x14ac:dyDescent="0.15">
      <c r="B9" s="108" t="s">
        <v>140</v>
      </c>
      <c r="C9" s="109"/>
      <c r="D9" s="109"/>
      <c r="E9" s="110"/>
      <c r="F9" s="111" t="s">
        <v>139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14" t="s">
        <v>144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19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102" t="s">
        <v>207</v>
      </c>
      <c r="BB9" s="103"/>
      <c r="BC9" s="104"/>
      <c r="BD9" s="102" t="s">
        <v>207</v>
      </c>
      <c r="BE9" s="103"/>
      <c r="BF9" s="104"/>
      <c r="BG9" s="102" t="s">
        <v>207</v>
      </c>
      <c r="BH9" s="103"/>
      <c r="BI9" s="103"/>
      <c r="BJ9" s="103"/>
      <c r="BK9" s="104"/>
      <c r="BO9" s="23" t="str">
        <f t="shared" si="0"/>
        <v>{}</v>
      </c>
      <c r="BP9" s="23" t="s">
        <v>106</v>
      </c>
      <c r="BQ9" s="23" t="str">
        <f t="shared" si="1"/>
        <v>MD0000-01 = sql/job/MD0000-01.sql</v>
      </c>
      <c r="BR9" s="23" t="str">
        <f t="shared" si="4"/>
        <v>MD0000-01 = {"id":"MD0000-01", "name":"汎用import用SQL", "params":{}, "files":{}}</v>
      </c>
    </row>
    <row r="10" spans="2:70" ht="34.5" customHeight="1" x14ac:dyDescent="0.15">
      <c r="B10" s="108" t="s">
        <v>2317</v>
      </c>
      <c r="C10" s="109"/>
      <c r="D10" s="109"/>
      <c r="E10" s="110"/>
      <c r="F10" s="111" t="s">
        <v>2315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14" t="s">
        <v>2316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19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102" t="s">
        <v>207</v>
      </c>
      <c r="BB10" s="103"/>
      <c r="BC10" s="104"/>
      <c r="BD10" s="102" t="s">
        <v>207</v>
      </c>
      <c r="BE10" s="103"/>
      <c r="BF10" s="104"/>
      <c r="BG10" s="102" t="s">
        <v>2251</v>
      </c>
      <c r="BH10" s="103"/>
      <c r="BI10" s="103"/>
      <c r="BJ10" s="103"/>
      <c r="BK10" s="104"/>
      <c r="BO10" s="23" t="str">
        <f t="shared" ref="BO10" si="5">IF(AK10&lt;&gt;"なし",AK10,"{}")</f>
        <v>{}</v>
      </c>
      <c r="BP10" s="23" t="s">
        <v>106</v>
      </c>
      <c r="BQ10" s="23" t="str">
        <f t="shared" ref="BQ10" si="6">B10&amp;" = sql/job/"&amp;B10&amp;".sql"</f>
        <v>MD0000-02 = sql/job/MD0000-02.sql</v>
      </c>
      <c r="BR10" s="23" t="str">
        <f t="shared" ref="BR10" si="7">B10&amp;" = {""id"":"""&amp;B10&amp;""", ""name"":"""&amp;F10&amp;""", ""params"":"&amp;BO10&amp;", ""files"":"&amp;BP10&amp;IF(BA10&lt;&gt;"-",", ""thread"":"""&amp;BA10&amp;"""","")&amp;IF(BD10&lt;&gt;"-",", ""memory"":"""&amp;BD10&amp;"""","")&amp;IF(BG10&lt;&gt;"-",", ""uri"":""True""","")&amp;"}"</f>
        <v>MD0000-02 = {"id":"MD0000-02", "name":"汎用import用SQL（受託領域）", "params":{}, "files":{}, "uri":"True"}</v>
      </c>
    </row>
    <row r="11" spans="2:70" ht="34.5" customHeight="1" x14ac:dyDescent="0.15">
      <c r="B11" s="108" t="s">
        <v>1915</v>
      </c>
      <c r="C11" s="109"/>
      <c r="D11" s="109"/>
      <c r="E11" s="110"/>
      <c r="F11" s="111" t="s">
        <v>1913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14" t="s">
        <v>1914</v>
      </c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6"/>
      <c r="AK11" s="114" t="s">
        <v>19</v>
      </c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  <c r="BA11" s="102" t="s">
        <v>207</v>
      </c>
      <c r="BB11" s="103"/>
      <c r="BC11" s="104"/>
      <c r="BD11" s="102" t="s">
        <v>207</v>
      </c>
      <c r="BE11" s="103"/>
      <c r="BF11" s="104"/>
      <c r="BG11" s="102" t="s">
        <v>207</v>
      </c>
      <c r="BH11" s="103"/>
      <c r="BI11" s="103"/>
      <c r="BJ11" s="103"/>
      <c r="BK11" s="104"/>
      <c r="BO11" s="23" t="str">
        <f t="shared" ref="BO11" si="8">IF(AK11&lt;&gt;"なし",AK11,"{}")</f>
        <v>{}</v>
      </c>
      <c r="BP11" s="23" t="s">
        <v>106</v>
      </c>
      <c r="BQ11" s="23" t="str">
        <f t="shared" ref="BQ11" si="9">B11&amp;" = sql/job/"&amp;B11&amp;".sql"</f>
        <v>ID0011-01 = sql/job/ID0011-01.sql</v>
      </c>
      <c r="BR11" s="23" t="str">
        <f t="shared" si="4"/>
        <v>ID0011-01 = {"id":"ID0011-01", "name":"処理対象施設マスタ作成SQL", "params":{}, "files":{}}</v>
      </c>
    </row>
    <row r="12" spans="2:70" ht="34.5" customHeight="1" x14ac:dyDescent="0.15">
      <c r="B12" s="108" t="s">
        <v>1916</v>
      </c>
      <c r="C12" s="109"/>
      <c r="D12" s="109"/>
      <c r="E12" s="110"/>
      <c r="F12" s="111" t="s">
        <v>1917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14" t="s">
        <v>1918</v>
      </c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14" t="s">
        <v>19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6"/>
      <c r="BA12" s="102" t="s">
        <v>207</v>
      </c>
      <c r="BB12" s="103"/>
      <c r="BC12" s="104"/>
      <c r="BD12" s="102" t="s">
        <v>207</v>
      </c>
      <c r="BE12" s="103"/>
      <c r="BF12" s="104"/>
      <c r="BG12" s="102" t="s">
        <v>207</v>
      </c>
      <c r="BH12" s="103"/>
      <c r="BI12" s="103"/>
      <c r="BJ12" s="103"/>
      <c r="BK12" s="104"/>
      <c r="BO12" s="23" t="str">
        <f t="shared" ref="BO12" si="10">IF(AK12&lt;&gt;"なし",AK12,"{}")</f>
        <v>{}</v>
      </c>
      <c r="BP12" s="23" t="s">
        <v>106</v>
      </c>
      <c r="BQ12" s="23" t="str">
        <f t="shared" ref="BQ12" si="11">B12&amp;" = sql/job/"&amp;B12&amp;".sql"</f>
        <v>RD0011-01 = sql/job/RD0011-01.sql</v>
      </c>
      <c r="BR12" s="23" t="str">
        <f t="shared" si="4"/>
        <v>RD0011-01 = {"id":"RD0011-01", "name":"データ取得対象施設マスタ取得SQL", "params":{}, "files":{}}</v>
      </c>
    </row>
    <row r="13" spans="2:70" ht="34.5" customHeight="1" x14ac:dyDescent="0.15">
      <c r="B13" s="129" t="s">
        <v>41</v>
      </c>
      <c r="C13" s="130"/>
      <c r="D13" s="130"/>
      <c r="E13" s="131"/>
      <c r="F13" s="144" t="s">
        <v>18</v>
      </c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6"/>
      <c r="R13" s="135" t="s">
        <v>20</v>
      </c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7"/>
      <c r="AK13" s="135" t="s">
        <v>19</v>
      </c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7"/>
      <c r="BA13" s="99" t="s">
        <v>207</v>
      </c>
      <c r="BB13" s="100"/>
      <c r="BC13" s="101"/>
      <c r="BD13" s="99" t="s">
        <v>207</v>
      </c>
      <c r="BE13" s="100"/>
      <c r="BF13" s="101"/>
      <c r="BG13" s="99" t="s">
        <v>207</v>
      </c>
      <c r="BH13" s="100"/>
      <c r="BI13" s="100"/>
      <c r="BJ13" s="100"/>
      <c r="BK13" s="101"/>
      <c r="BO13" s="23" t="str">
        <f t="shared" si="0"/>
        <v>{}</v>
      </c>
      <c r="BP13" s="23" t="s">
        <v>106</v>
      </c>
      <c r="BQ13" s="23" t="str">
        <f t="shared" si="1"/>
        <v>ID0301-01 = sql/job/ID0301-01.sql</v>
      </c>
      <c r="BR13" s="23" t="str">
        <f t="shared" si="4"/>
        <v>ID0301-01 = {"id":"ID0301-01", "name":"利用可能患者データマート作成SQL", "params":{}, "files":{}}</v>
      </c>
    </row>
    <row r="14" spans="2:70" ht="34.5" customHeight="1" x14ac:dyDescent="0.15">
      <c r="B14" s="129" t="s">
        <v>42</v>
      </c>
      <c r="C14" s="130"/>
      <c r="D14" s="130"/>
      <c r="E14" s="131"/>
      <c r="F14" s="144" t="s">
        <v>210</v>
      </c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6"/>
      <c r="R14" s="135" t="s">
        <v>212</v>
      </c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7"/>
      <c r="AK14" s="135" t="s">
        <v>19</v>
      </c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7"/>
      <c r="BA14" s="99">
        <v>10</v>
      </c>
      <c r="BB14" s="100"/>
      <c r="BC14" s="101"/>
      <c r="BD14" s="99" t="s">
        <v>1903</v>
      </c>
      <c r="BE14" s="100"/>
      <c r="BF14" s="101"/>
      <c r="BG14" s="99" t="s">
        <v>207</v>
      </c>
      <c r="BH14" s="100"/>
      <c r="BI14" s="100"/>
      <c r="BJ14" s="100"/>
      <c r="BK14" s="101"/>
      <c r="BO14" s="23" t="str">
        <f t="shared" si="0"/>
        <v>{}</v>
      </c>
      <c r="BP14" s="23" t="s">
        <v>106</v>
      </c>
      <c r="BQ14" s="23" t="str">
        <f t="shared" si="1"/>
        <v>ID0302-01 = sql/job/ID0302-01.sql</v>
      </c>
      <c r="BR14" s="23" t="str">
        <f t="shared" si="4"/>
        <v>ID0302-01 = {"id":"ID0302-01", "name":"処方データマート作成SQL（入院EFファイル分）", "params":{}, "files":{}, "thread":"10", "memory":"1GB"}</v>
      </c>
    </row>
    <row r="15" spans="2:70" ht="34.5" customHeight="1" x14ac:dyDescent="0.15">
      <c r="B15" s="129" t="s">
        <v>209</v>
      </c>
      <c r="C15" s="130"/>
      <c r="D15" s="130"/>
      <c r="E15" s="131"/>
      <c r="F15" s="144" t="s">
        <v>211</v>
      </c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6"/>
      <c r="R15" s="135" t="s">
        <v>213</v>
      </c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7"/>
      <c r="AK15" s="135" t="s">
        <v>19</v>
      </c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7"/>
      <c r="BA15" s="99">
        <v>10</v>
      </c>
      <c r="BB15" s="100"/>
      <c r="BC15" s="101"/>
      <c r="BD15" s="99" t="s">
        <v>1903</v>
      </c>
      <c r="BE15" s="100"/>
      <c r="BF15" s="101"/>
      <c r="BG15" s="99" t="s">
        <v>207</v>
      </c>
      <c r="BH15" s="100"/>
      <c r="BI15" s="100"/>
      <c r="BJ15" s="100"/>
      <c r="BK15" s="101"/>
      <c r="BO15" s="23" t="str">
        <f t="shared" si="0"/>
        <v>{}</v>
      </c>
      <c r="BP15" s="23" t="s">
        <v>106</v>
      </c>
      <c r="BQ15" s="23" t="str">
        <f t="shared" si="1"/>
        <v>ID0302-02 = sql/job/ID0302-02.sql</v>
      </c>
      <c r="BR15" s="23" t="str">
        <f t="shared" si="4"/>
        <v>ID0302-02 = {"id":"ID0302-02", "name":"処方データマート作成SQL（外来EFファイル分）", "params":{}, "files":{}, "thread":"10", "memory":"1GB"}</v>
      </c>
    </row>
    <row r="16" spans="2:70" ht="34.5" customHeight="1" x14ac:dyDescent="0.15">
      <c r="B16" s="129" t="s">
        <v>43</v>
      </c>
      <c r="C16" s="130"/>
      <c r="D16" s="130"/>
      <c r="E16" s="131"/>
      <c r="F16" s="144" t="s">
        <v>215</v>
      </c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6"/>
      <c r="R16" s="135" t="s">
        <v>216</v>
      </c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7"/>
      <c r="AK16" s="135" t="s">
        <v>19</v>
      </c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7"/>
      <c r="BA16" s="99">
        <v>10</v>
      </c>
      <c r="BB16" s="100"/>
      <c r="BC16" s="101"/>
      <c r="BD16" s="99" t="s">
        <v>1903</v>
      </c>
      <c r="BE16" s="100"/>
      <c r="BF16" s="101"/>
      <c r="BG16" s="99" t="s">
        <v>207</v>
      </c>
      <c r="BH16" s="100"/>
      <c r="BI16" s="100"/>
      <c r="BJ16" s="100"/>
      <c r="BK16" s="101"/>
      <c r="BO16" s="23" t="str">
        <f t="shared" si="0"/>
        <v>{}</v>
      </c>
      <c r="BP16" s="23" t="s">
        <v>106</v>
      </c>
      <c r="BQ16" s="23" t="str">
        <f t="shared" si="1"/>
        <v>ID0303-01 = sql/job/ID0303-01.sql</v>
      </c>
      <c r="BR16" s="23" t="str">
        <f t="shared" si="4"/>
        <v>ID0303-01 = {"id":"ID0303-01", "name":"診療行為データマート作成SQL（入院EFファイル分）", "params":{}, "files":{}, "thread":"10", "memory":"1GB"}</v>
      </c>
    </row>
    <row r="17" spans="2:70" ht="34.5" customHeight="1" x14ac:dyDescent="0.15">
      <c r="B17" s="129" t="s">
        <v>214</v>
      </c>
      <c r="C17" s="130"/>
      <c r="D17" s="130"/>
      <c r="E17" s="131"/>
      <c r="F17" s="144" t="s">
        <v>218</v>
      </c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6"/>
      <c r="R17" s="135" t="s">
        <v>217</v>
      </c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7"/>
      <c r="AK17" s="135" t="s">
        <v>19</v>
      </c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7"/>
      <c r="BA17" s="99">
        <v>10</v>
      </c>
      <c r="BB17" s="100"/>
      <c r="BC17" s="101"/>
      <c r="BD17" s="99" t="s">
        <v>1903</v>
      </c>
      <c r="BE17" s="100"/>
      <c r="BF17" s="101"/>
      <c r="BG17" s="99" t="s">
        <v>207</v>
      </c>
      <c r="BH17" s="100"/>
      <c r="BI17" s="100"/>
      <c r="BJ17" s="100"/>
      <c r="BK17" s="101"/>
      <c r="BO17" s="23" t="str">
        <f t="shared" si="0"/>
        <v>{}</v>
      </c>
      <c r="BP17" s="23" t="s">
        <v>106</v>
      </c>
      <c r="BQ17" s="23" t="str">
        <f t="shared" si="1"/>
        <v>ID0303-02 = sql/job/ID0303-02.sql</v>
      </c>
      <c r="BR17" s="23" t="str">
        <f t="shared" si="4"/>
        <v>ID0303-02 = {"id":"ID0303-02", "name":"診療行為データマート作成SQL（外来EFファイル分）", "params":{}, "files":{}, "thread":"10", "memory":"1GB"}</v>
      </c>
    </row>
    <row r="18" spans="2:70" ht="34.5" customHeight="1" x14ac:dyDescent="0.15">
      <c r="B18" s="129" t="s">
        <v>221</v>
      </c>
      <c r="C18" s="130"/>
      <c r="D18" s="130"/>
      <c r="E18" s="131"/>
      <c r="F18" s="144" t="s">
        <v>219</v>
      </c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6"/>
      <c r="R18" s="135" t="s">
        <v>220</v>
      </c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7"/>
      <c r="AK18" s="135" t="s">
        <v>19</v>
      </c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7"/>
      <c r="BA18" s="99" t="s">
        <v>207</v>
      </c>
      <c r="BB18" s="100"/>
      <c r="BC18" s="101"/>
      <c r="BD18" s="99" t="s">
        <v>207</v>
      </c>
      <c r="BE18" s="100"/>
      <c r="BF18" s="101"/>
      <c r="BG18" s="99" t="s">
        <v>207</v>
      </c>
      <c r="BH18" s="100"/>
      <c r="BI18" s="100"/>
      <c r="BJ18" s="100"/>
      <c r="BK18" s="101"/>
      <c r="BO18" s="23" t="str">
        <f t="shared" si="0"/>
        <v>{}</v>
      </c>
      <c r="BP18" s="23" t="s">
        <v>106</v>
      </c>
      <c r="BQ18" s="23" t="str">
        <f t="shared" si="1"/>
        <v>CD0304-01 = sql/job/CD0304-01.sql</v>
      </c>
      <c r="BR18" s="23" t="str">
        <f t="shared" si="4"/>
        <v>CD0304-01 = {"id":"CD0304-01", "name":"疾患データマート用シーケンス作成SQL", "params":{}, "files":{}}</v>
      </c>
    </row>
    <row r="19" spans="2:70" ht="34.5" customHeight="1" x14ac:dyDescent="0.15">
      <c r="B19" s="129" t="s">
        <v>222</v>
      </c>
      <c r="C19" s="130"/>
      <c r="D19" s="130"/>
      <c r="E19" s="131"/>
      <c r="F19" s="144" t="s">
        <v>21</v>
      </c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6"/>
      <c r="R19" s="135" t="s">
        <v>23</v>
      </c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7"/>
      <c r="AK19" s="135" t="s">
        <v>19</v>
      </c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7"/>
      <c r="BA19" s="99">
        <v>10</v>
      </c>
      <c r="BB19" s="100"/>
      <c r="BC19" s="101"/>
      <c r="BD19" s="99" t="s">
        <v>1903</v>
      </c>
      <c r="BE19" s="100"/>
      <c r="BF19" s="101"/>
      <c r="BG19" s="99" t="s">
        <v>207</v>
      </c>
      <c r="BH19" s="100"/>
      <c r="BI19" s="100"/>
      <c r="BJ19" s="100"/>
      <c r="BK19" s="101"/>
      <c r="BO19" s="23" t="str">
        <f t="shared" si="0"/>
        <v>{}</v>
      </c>
      <c r="BP19" s="23" t="s">
        <v>106</v>
      </c>
      <c r="BQ19" s="23" t="str">
        <f t="shared" si="1"/>
        <v>ID0304-02 = sql/job/ID0304-02.sql</v>
      </c>
      <c r="BR19" s="23" t="str">
        <f t="shared" si="4"/>
        <v>ID0304-02 = {"id":"ID0304-02", "name":"疾患データマート作成SQL", "params":{}, "files":{}, "thread":"10", "memory":"1GB"}</v>
      </c>
    </row>
    <row r="20" spans="2:70" ht="34.5" customHeight="1" x14ac:dyDescent="0.15">
      <c r="B20" s="129" t="s">
        <v>223</v>
      </c>
      <c r="C20" s="130"/>
      <c r="D20" s="130"/>
      <c r="E20" s="131"/>
      <c r="F20" s="144" t="s">
        <v>688</v>
      </c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6"/>
      <c r="R20" s="135" t="s">
        <v>690</v>
      </c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7"/>
      <c r="AK20" s="135" t="s">
        <v>19</v>
      </c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7"/>
      <c r="BA20" s="99" t="s">
        <v>207</v>
      </c>
      <c r="BB20" s="100"/>
      <c r="BC20" s="101"/>
      <c r="BD20" s="99" t="s">
        <v>1903</v>
      </c>
      <c r="BE20" s="100"/>
      <c r="BF20" s="101"/>
      <c r="BG20" s="99" t="s">
        <v>207</v>
      </c>
      <c r="BH20" s="100"/>
      <c r="BI20" s="100"/>
      <c r="BJ20" s="100"/>
      <c r="BK20" s="101"/>
      <c r="BO20" s="23" t="str">
        <f t="shared" si="0"/>
        <v>{}</v>
      </c>
      <c r="BP20" s="23" t="s">
        <v>106</v>
      </c>
      <c r="BQ20" s="23" t="str">
        <f t="shared" si="1"/>
        <v>ID0304-03 = sql/job/ID0304-03.sql</v>
      </c>
      <c r="BR20" s="23" t="str">
        <f t="shared" si="4"/>
        <v>ID0304-03 = {"id":"ID0304-03", "name":"疾患診療科データマート作成SQL（医科レセプト分）", "params":{}, "files":{}, "memory":"1GB"}</v>
      </c>
    </row>
    <row r="21" spans="2:70" ht="34.5" customHeight="1" x14ac:dyDescent="0.15">
      <c r="B21" s="129" t="s">
        <v>687</v>
      </c>
      <c r="C21" s="130"/>
      <c r="D21" s="130"/>
      <c r="E21" s="131"/>
      <c r="F21" s="144" t="s">
        <v>689</v>
      </c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6"/>
      <c r="R21" s="135" t="s">
        <v>691</v>
      </c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7"/>
      <c r="AK21" s="135" t="s">
        <v>19</v>
      </c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7"/>
      <c r="BA21" s="99" t="s">
        <v>207</v>
      </c>
      <c r="BB21" s="100"/>
      <c r="BC21" s="101"/>
      <c r="BD21" s="99" t="s">
        <v>1903</v>
      </c>
      <c r="BE21" s="100"/>
      <c r="BF21" s="101"/>
      <c r="BG21" s="99" t="s">
        <v>207</v>
      </c>
      <c r="BH21" s="100"/>
      <c r="BI21" s="100"/>
      <c r="BJ21" s="100"/>
      <c r="BK21" s="101"/>
      <c r="BO21" s="23" t="str">
        <f t="shared" si="0"/>
        <v>{}</v>
      </c>
      <c r="BP21" s="23" t="s">
        <v>106</v>
      </c>
      <c r="BQ21" s="23" t="str">
        <f t="shared" si="1"/>
        <v>ID0304-04 = sql/job/ID0304-04.sql</v>
      </c>
      <c r="BR21" s="23" t="str">
        <f t="shared" si="4"/>
        <v>ID0304-04 = {"id":"ID0304-04", "name":"疾患診療科データマート作成SQL（DPCレセプト分）", "params":{}, "files":{}, "memory":"1GB"}</v>
      </c>
    </row>
    <row r="22" spans="2:70" ht="34.5" customHeight="1" x14ac:dyDescent="0.15">
      <c r="B22" s="129" t="s">
        <v>44</v>
      </c>
      <c r="C22" s="130"/>
      <c r="D22" s="130"/>
      <c r="E22" s="131"/>
      <c r="F22" s="144" t="s">
        <v>22</v>
      </c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6"/>
      <c r="R22" s="135" t="s">
        <v>24</v>
      </c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7"/>
      <c r="AK22" s="135" t="s">
        <v>19</v>
      </c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7"/>
      <c r="BA22" s="99">
        <v>10</v>
      </c>
      <c r="BB22" s="100"/>
      <c r="BC22" s="101"/>
      <c r="BD22" s="99" t="s">
        <v>207</v>
      </c>
      <c r="BE22" s="100"/>
      <c r="BF22" s="101"/>
      <c r="BG22" s="99" t="s">
        <v>207</v>
      </c>
      <c r="BH22" s="100"/>
      <c r="BI22" s="100"/>
      <c r="BJ22" s="100"/>
      <c r="BK22" s="101"/>
      <c r="BO22" s="23" t="str">
        <f t="shared" si="0"/>
        <v>{}</v>
      </c>
      <c r="BP22" s="23" t="s">
        <v>106</v>
      </c>
      <c r="BQ22" s="23" t="str">
        <f t="shared" si="1"/>
        <v>ID0305-01 = sql/job/ID0305-01.sql</v>
      </c>
      <c r="BR22" s="23" t="str">
        <f t="shared" si="4"/>
        <v>ID0305-01 = {"id":"ID0305-01", "name":"入院退院データマート作成SQL", "params":{}, "files":{}, "thread":"10"}</v>
      </c>
    </row>
    <row r="23" spans="2:70" ht="34.5" customHeight="1" x14ac:dyDescent="0.15">
      <c r="B23" s="129" t="s">
        <v>233</v>
      </c>
      <c r="C23" s="130"/>
      <c r="D23" s="130"/>
      <c r="E23" s="131"/>
      <c r="F23" s="144" t="s">
        <v>234</v>
      </c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6"/>
      <c r="R23" s="135" t="s">
        <v>235</v>
      </c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7"/>
      <c r="AK23" s="135" t="s">
        <v>19</v>
      </c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7"/>
      <c r="BA23" s="99" t="s">
        <v>207</v>
      </c>
      <c r="BB23" s="100"/>
      <c r="BC23" s="101"/>
      <c r="BD23" s="99" t="s">
        <v>1903</v>
      </c>
      <c r="BE23" s="100"/>
      <c r="BF23" s="101"/>
      <c r="BG23" s="99" t="s">
        <v>207</v>
      </c>
      <c r="BH23" s="100"/>
      <c r="BI23" s="100"/>
      <c r="BJ23" s="100"/>
      <c r="BK23" s="101"/>
      <c r="BO23" s="23" t="str">
        <f t="shared" si="0"/>
        <v>{}</v>
      </c>
      <c r="BP23" s="23" t="s">
        <v>106</v>
      </c>
      <c r="BQ23" s="23" t="str">
        <f t="shared" si="1"/>
        <v>ID0306-01 = sql/job/ID0306-01.sql</v>
      </c>
      <c r="BR23" s="23" t="str">
        <f t="shared" si="4"/>
        <v>ID0306-01 = {"id":"ID0306-01", "name":"二次利用DB登録患者データ作成SQL(DPC調査データ分)", "params":{}, "files":{}, "memory":"1GB"}</v>
      </c>
    </row>
    <row r="24" spans="2:70" ht="34.5" customHeight="1" x14ac:dyDescent="0.15">
      <c r="B24" s="129" t="s">
        <v>236</v>
      </c>
      <c r="C24" s="130"/>
      <c r="D24" s="130"/>
      <c r="E24" s="131"/>
      <c r="F24" s="144" t="s">
        <v>237</v>
      </c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6"/>
      <c r="R24" s="135" t="s">
        <v>238</v>
      </c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7"/>
      <c r="AK24" s="135" t="s">
        <v>19</v>
      </c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7"/>
      <c r="BA24" s="99" t="s">
        <v>207</v>
      </c>
      <c r="BB24" s="100"/>
      <c r="BC24" s="101"/>
      <c r="BD24" s="99" t="s">
        <v>1903</v>
      </c>
      <c r="BE24" s="100"/>
      <c r="BF24" s="101"/>
      <c r="BG24" s="99" t="s">
        <v>207</v>
      </c>
      <c r="BH24" s="100"/>
      <c r="BI24" s="100"/>
      <c r="BJ24" s="100"/>
      <c r="BK24" s="101"/>
      <c r="BO24" s="23" t="str">
        <f t="shared" si="0"/>
        <v>{}</v>
      </c>
      <c r="BP24" s="23" t="s">
        <v>106</v>
      </c>
      <c r="BQ24" s="23" t="str">
        <f t="shared" si="1"/>
        <v>ID0306-02 = sql/job/ID0306-02.sql</v>
      </c>
      <c r="BR24" s="23" t="str">
        <f t="shared" si="4"/>
        <v>ID0306-02 = {"id":"ID0306-02", "name":"二次利用DB登録患者データ作成SQL(レセプト分)", "params":{}, "files":{}, "memory":"1GB"}</v>
      </c>
    </row>
    <row r="25" spans="2:70" ht="34.5" customHeight="1" x14ac:dyDescent="0.15">
      <c r="B25" s="129" t="s">
        <v>1838</v>
      </c>
      <c r="C25" s="130"/>
      <c r="D25" s="130"/>
      <c r="E25" s="131"/>
      <c r="F25" s="144" t="s">
        <v>239</v>
      </c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6"/>
      <c r="R25" s="135" t="s">
        <v>240</v>
      </c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7"/>
      <c r="AK25" s="135" t="s">
        <v>19</v>
      </c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7"/>
      <c r="BA25" s="99" t="s">
        <v>207</v>
      </c>
      <c r="BB25" s="100"/>
      <c r="BC25" s="101"/>
      <c r="BD25" s="99" t="s">
        <v>1903</v>
      </c>
      <c r="BE25" s="100"/>
      <c r="BF25" s="101"/>
      <c r="BG25" s="99" t="s">
        <v>207</v>
      </c>
      <c r="BH25" s="100"/>
      <c r="BI25" s="100"/>
      <c r="BJ25" s="100"/>
      <c r="BK25" s="101"/>
      <c r="BO25" s="23" t="str">
        <f t="shared" si="0"/>
        <v>{}</v>
      </c>
      <c r="BP25" s="23" t="s">
        <v>106</v>
      </c>
      <c r="BQ25" s="23" t="str">
        <f t="shared" si="1"/>
        <v>ID0306-03 = sql/job/ID0306-03.sql</v>
      </c>
      <c r="BR25" s="23" t="str">
        <f t="shared" si="4"/>
        <v>ID0306-03 = {"id":"ID0306-03", "name":"二次利用DB登録患者データ作成SQL(MML分)", "params":{}, "files":{}, "memory":"1GB"}</v>
      </c>
    </row>
    <row r="26" spans="2:70" ht="34.5" customHeight="1" x14ac:dyDescent="0.15">
      <c r="B26" s="108" t="s">
        <v>45</v>
      </c>
      <c r="C26" s="109"/>
      <c r="D26" s="109"/>
      <c r="E26" s="110"/>
      <c r="F26" s="111" t="s">
        <v>26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3"/>
      <c r="R26" s="114" t="s">
        <v>698</v>
      </c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6"/>
      <c r="AK26" s="114" t="s">
        <v>711</v>
      </c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6"/>
      <c r="BA26" s="102" t="s">
        <v>207</v>
      </c>
      <c r="BB26" s="103"/>
      <c r="BC26" s="104"/>
      <c r="BD26" s="102" t="s">
        <v>207</v>
      </c>
      <c r="BE26" s="103"/>
      <c r="BF26" s="104"/>
      <c r="BG26" s="102" t="s">
        <v>207</v>
      </c>
      <c r="BH26" s="103"/>
      <c r="BI26" s="103"/>
      <c r="BJ26" s="103"/>
      <c r="BK26" s="104"/>
      <c r="BO26" s="23" t="str">
        <f t="shared" si="0"/>
        <v>{"output_ym_y1": "出力年月日の1年前のYYYYMM形式"}</v>
      </c>
      <c r="BP26" s="23" t="s">
        <v>106</v>
      </c>
      <c r="BQ26" s="23" t="str">
        <f t="shared" si="1"/>
        <v>ID0401-01 = sql/job/ID0401-01.sql</v>
      </c>
      <c r="BR26" s="23" t="str">
        <f t="shared" si="4"/>
        <v>ID0401-01 = {"id":"ID0401-01", "name":"レセプト疾患別患者数作成SQL", "params":{"output_ym_y1": "出力年月日の1年前のYYYYMM形式"}, "files":{}}</v>
      </c>
    </row>
    <row r="27" spans="2:70" ht="34.5" customHeight="1" x14ac:dyDescent="0.15">
      <c r="B27" s="108" t="s">
        <v>46</v>
      </c>
      <c r="C27" s="109"/>
      <c r="D27" s="109"/>
      <c r="E27" s="110"/>
      <c r="F27" s="111" t="s">
        <v>27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3"/>
      <c r="R27" s="114" t="s">
        <v>699</v>
      </c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6"/>
      <c r="AK27" s="114" t="s">
        <v>711</v>
      </c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  <c r="BA27" s="102" t="s">
        <v>207</v>
      </c>
      <c r="BB27" s="103"/>
      <c r="BC27" s="104"/>
      <c r="BD27" s="102" t="s">
        <v>207</v>
      </c>
      <c r="BE27" s="103"/>
      <c r="BF27" s="104"/>
      <c r="BG27" s="102" t="s">
        <v>207</v>
      </c>
      <c r="BH27" s="103"/>
      <c r="BI27" s="103"/>
      <c r="BJ27" s="103"/>
      <c r="BK27" s="104"/>
      <c r="BO27" s="23" t="str">
        <f t="shared" si="0"/>
        <v>{"output_ym_y1": "出力年月日の1年前のYYYYMM形式"}</v>
      </c>
      <c r="BP27" s="23" t="s">
        <v>106</v>
      </c>
      <c r="BQ27" s="23" t="str">
        <f t="shared" si="1"/>
        <v>ID0401-02 = sql/job/ID0401-02.sql</v>
      </c>
      <c r="BR27" s="23" t="str">
        <f t="shared" si="4"/>
        <v>ID0401-02 = {"id":"ID0401-02", "name":"ICD10細分類別患者数作成SQL", "params":{"output_ym_y1": "出力年月日の1年前のYYYYMM形式"}, "files":{}}</v>
      </c>
    </row>
    <row r="28" spans="2:70" ht="34.5" customHeight="1" x14ac:dyDescent="0.15">
      <c r="B28" s="108" t="s">
        <v>47</v>
      </c>
      <c r="C28" s="109"/>
      <c r="D28" s="109"/>
      <c r="E28" s="110"/>
      <c r="F28" s="111" t="s">
        <v>25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3"/>
      <c r="R28" s="114" t="s">
        <v>700</v>
      </c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6"/>
      <c r="AK28" s="114" t="s">
        <v>711</v>
      </c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6"/>
      <c r="BA28" s="102" t="s">
        <v>207</v>
      </c>
      <c r="BB28" s="103"/>
      <c r="BC28" s="104"/>
      <c r="BD28" s="102" t="s">
        <v>207</v>
      </c>
      <c r="BE28" s="103"/>
      <c r="BF28" s="104"/>
      <c r="BG28" s="102" t="s">
        <v>207</v>
      </c>
      <c r="BH28" s="103"/>
      <c r="BI28" s="103"/>
      <c r="BJ28" s="103"/>
      <c r="BK28" s="104"/>
      <c r="BO28" s="23" t="str">
        <f t="shared" si="0"/>
        <v>{"output_ym_y1": "出力年月日の1年前のYYYYMM形式"}</v>
      </c>
      <c r="BP28" s="23" t="s">
        <v>106</v>
      </c>
      <c r="BQ28" s="23" t="str">
        <f t="shared" si="1"/>
        <v>ID0401-03 = sql/job/ID0401-03.sql</v>
      </c>
      <c r="BR28" s="23" t="str">
        <f t="shared" si="4"/>
        <v>ID0401-03 = {"id":"ID0401-03", "name":"ICD10小分類別患者数作成SQL", "params":{"output_ym_y1": "出力年月日の1年前のYYYYMM形式"}, "files":{}}</v>
      </c>
    </row>
    <row r="29" spans="2:70" ht="34.5" customHeight="1" x14ac:dyDescent="0.15">
      <c r="B29" s="108" t="s">
        <v>48</v>
      </c>
      <c r="C29" s="109"/>
      <c r="D29" s="109"/>
      <c r="E29" s="110"/>
      <c r="F29" s="111" t="s">
        <v>28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3"/>
      <c r="R29" s="114" t="s">
        <v>34</v>
      </c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6"/>
      <c r="AK29" s="114" t="s">
        <v>109</v>
      </c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6"/>
      <c r="BA29" s="102" t="s">
        <v>207</v>
      </c>
      <c r="BB29" s="103"/>
      <c r="BC29" s="104"/>
      <c r="BD29" s="102" t="s">
        <v>207</v>
      </c>
      <c r="BE29" s="103"/>
      <c r="BF29" s="104"/>
      <c r="BG29" s="102" t="s">
        <v>207</v>
      </c>
      <c r="BH29" s="103"/>
      <c r="BI29" s="103"/>
      <c r="BJ29" s="103"/>
      <c r="BK29" s="104"/>
      <c r="BO29" s="23" t="str">
        <f t="shared" si="0"/>
        <v>{"output_ymd": "出力年月日", "output_ymd_y1": "出力年月日の1年前"}</v>
      </c>
      <c r="BP29" s="23" t="s">
        <v>106</v>
      </c>
      <c r="BQ29" s="23" t="str">
        <f t="shared" si="1"/>
        <v>ID0402-01 = sql/job/ID0402-01.sql</v>
      </c>
      <c r="BR29" s="23" t="str">
        <f t="shared" si="4"/>
        <v>ID0402-01 = {"id":"ID0402-01", "name":"DPC別患者数作成SQL", "params":{"output_ymd": "出力年月日", "output_ymd_y1": "出力年月日の1年前"}, "files":{}}</v>
      </c>
    </row>
    <row r="30" spans="2:70" ht="34.5" customHeight="1" x14ac:dyDescent="0.15">
      <c r="B30" s="108" t="s">
        <v>49</v>
      </c>
      <c r="C30" s="109"/>
      <c r="D30" s="109"/>
      <c r="E30" s="110"/>
      <c r="F30" s="111" t="s">
        <v>38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3"/>
      <c r="R30" s="114" t="s">
        <v>705</v>
      </c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6"/>
      <c r="AK30" s="114" t="s">
        <v>711</v>
      </c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6"/>
      <c r="BA30" s="102" t="s">
        <v>207</v>
      </c>
      <c r="BB30" s="103"/>
      <c r="BC30" s="104"/>
      <c r="BD30" s="102" t="s">
        <v>207</v>
      </c>
      <c r="BE30" s="103"/>
      <c r="BF30" s="104"/>
      <c r="BG30" s="102" t="s">
        <v>207</v>
      </c>
      <c r="BH30" s="103"/>
      <c r="BI30" s="103"/>
      <c r="BJ30" s="103"/>
      <c r="BK30" s="104"/>
      <c r="BO30" s="23" t="str">
        <f t="shared" si="0"/>
        <v>{"output_ym_y1": "出力年月日の1年前のYYYYMM形式"}</v>
      </c>
      <c r="BP30" s="23" t="s">
        <v>106</v>
      </c>
      <c r="BQ30" s="23" t="str">
        <f t="shared" si="1"/>
        <v>ID0403-01 = sql/job/ID0403-01.sql</v>
      </c>
      <c r="BR30" s="23" t="str">
        <f t="shared" si="4"/>
        <v>ID0403-01 = {"id":"ID0403-01", "name":"医薬品別患者数作成SQL", "params":{"output_ym_y1": "出力年月日の1年前のYYYYMM形式"}, "files":{}}</v>
      </c>
    </row>
    <row r="31" spans="2:70" ht="34.5" customHeight="1" x14ac:dyDescent="0.15">
      <c r="B31" s="108" t="s">
        <v>50</v>
      </c>
      <c r="C31" s="109"/>
      <c r="D31" s="109"/>
      <c r="E31" s="110"/>
      <c r="F31" s="111" t="s">
        <v>206</v>
      </c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3"/>
      <c r="R31" s="114" t="s">
        <v>706</v>
      </c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6"/>
      <c r="AK31" s="114" t="s">
        <v>711</v>
      </c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6"/>
      <c r="BA31" s="102" t="s">
        <v>207</v>
      </c>
      <c r="BB31" s="103"/>
      <c r="BC31" s="104"/>
      <c r="BD31" s="102" t="s">
        <v>207</v>
      </c>
      <c r="BE31" s="103"/>
      <c r="BF31" s="104"/>
      <c r="BG31" s="102" t="s">
        <v>207</v>
      </c>
      <c r="BH31" s="103"/>
      <c r="BI31" s="103"/>
      <c r="BJ31" s="103"/>
      <c r="BK31" s="104"/>
      <c r="BO31" s="23" t="str">
        <f t="shared" si="0"/>
        <v>{"output_ym_y1": "出力年月日の1年前のYYYYMM形式"}</v>
      </c>
      <c r="BP31" s="23" t="s">
        <v>106</v>
      </c>
      <c r="BQ31" s="23" t="str">
        <f t="shared" si="1"/>
        <v>ID0403-02 = sql/job/ID0403-02.sql</v>
      </c>
      <c r="BR31" s="23" t="str">
        <f t="shared" si="4"/>
        <v>ID0403-02 = {"id":"ID0403-02", "name":"ブランド名別患者数作成SQL", "params":{"output_ym_y1": "出力年月日の1年前のYYYYMM形式"}, "files":{}}</v>
      </c>
    </row>
    <row r="32" spans="2:70" ht="34.5" customHeight="1" x14ac:dyDescent="0.15">
      <c r="B32" s="108" t="s">
        <v>51</v>
      </c>
      <c r="C32" s="109"/>
      <c r="D32" s="109"/>
      <c r="E32" s="110"/>
      <c r="F32" s="111" t="s">
        <v>39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3"/>
      <c r="R32" s="114" t="s">
        <v>707</v>
      </c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6"/>
      <c r="AK32" s="114" t="s">
        <v>711</v>
      </c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6"/>
      <c r="BA32" s="102" t="s">
        <v>207</v>
      </c>
      <c r="BB32" s="103"/>
      <c r="BC32" s="104"/>
      <c r="BD32" s="102" t="s">
        <v>207</v>
      </c>
      <c r="BE32" s="103"/>
      <c r="BF32" s="104"/>
      <c r="BG32" s="102" t="s">
        <v>207</v>
      </c>
      <c r="BH32" s="103"/>
      <c r="BI32" s="103"/>
      <c r="BJ32" s="103"/>
      <c r="BK32" s="104"/>
      <c r="BO32" s="23" t="str">
        <f t="shared" si="0"/>
        <v>{"output_ym_y1": "出力年月日の1年前のYYYYMM形式"}</v>
      </c>
      <c r="BP32" s="23" t="s">
        <v>106</v>
      </c>
      <c r="BQ32" s="23" t="str">
        <f t="shared" si="1"/>
        <v>ID0403-03 = sql/job/ID0403-03.sql</v>
      </c>
      <c r="BR32" s="23" t="str">
        <f t="shared" si="4"/>
        <v>ID0403-03 = {"id":"ID0403-03", "name":"一般名別患者数作成SQL", "params":{"output_ym_y1": "出力年月日の1年前のYYYYMM形式"}, "files":{}}</v>
      </c>
    </row>
    <row r="33" spans="2:70" ht="34.5" customHeight="1" x14ac:dyDescent="0.15">
      <c r="B33" s="108" t="s">
        <v>52</v>
      </c>
      <c r="C33" s="109"/>
      <c r="D33" s="109"/>
      <c r="E33" s="110"/>
      <c r="F33" s="111" t="s">
        <v>29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3"/>
      <c r="R33" s="114" t="s">
        <v>708</v>
      </c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6"/>
      <c r="AK33" s="114" t="s">
        <v>711</v>
      </c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6"/>
      <c r="BA33" s="102" t="s">
        <v>207</v>
      </c>
      <c r="BB33" s="103"/>
      <c r="BC33" s="104"/>
      <c r="BD33" s="102" t="s">
        <v>207</v>
      </c>
      <c r="BE33" s="103"/>
      <c r="BF33" s="104"/>
      <c r="BG33" s="102" t="s">
        <v>207</v>
      </c>
      <c r="BH33" s="103"/>
      <c r="BI33" s="103"/>
      <c r="BJ33" s="103"/>
      <c r="BK33" s="104"/>
      <c r="BO33" s="23" t="str">
        <f t="shared" si="0"/>
        <v>{"output_ym_y1": "出力年月日の1年前のYYYYMM形式"}</v>
      </c>
      <c r="BP33" s="23" t="s">
        <v>106</v>
      </c>
      <c r="BQ33" s="23" t="str">
        <f t="shared" si="1"/>
        <v>ID0403-04 = sql/job/ID0403-04.sql</v>
      </c>
      <c r="BR33" s="23" t="str">
        <f t="shared" si="4"/>
        <v>ID0403-04 = {"id":"ID0403-04", "name":"ATC5別患者数作成SQL", "params":{"output_ym_y1": "出力年月日の1年前のYYYYMM形式"}, "files":{}}</v>
      </c>
    </row>
    <row r="34" spans="2:70" ht="34.5" customHeight="1" x14ac:dyDescent="0.15">
      <c r="B34" s="108" t="s">
        <v>53</v>
      </c>
      <c r="C34" s="109"/>
      <c r="D34" s="109"/>
      <c r="E34" s="110"/>
      <c r="F34" s="111" t="s">
        <v>30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114" t="s">
        <v>709</v>
      </c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6"/>
      <c r="AK34" s="114" t="s">
        <v>711</v>
      </c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6"/>
      <c r="BA34" s="102" t="s">
        <v>207</v>
      </c>
      <c r="BB34" s="103"/>
      <c r="BC34" s="104"/>
      <c r="BD34" s="102" t="s">
        <v>207</v>
      </c>
      <c r="BE34" s="103"/>
      <c r="BF34" s="104"/>
      <c r="BG34" s="102" t="s">
        <v>207</v>
      </c>
      <c r="BH34" s="103"/>
      <c r="BI34" s="103"/>
      <c r="BJ34" s="103"/>
      <c r="BK34" s="104"/>
      <c r="BO34" s="23" t="str">
        <f t="shared" si="0"/>
        <v>{"output_ym_y1": "出力年月日の1年前のYYYYMM形式"}</v>
      </c>
      <c r="BP34" s="23" t="s">
        <v>106</v>
      </c>
      <c r="BQ34" s="23" t="str">
        <f t="shared" si="1"/>
        <v>ID0403-05 = sql/job/ID0403-05.sql</v>
      </c>
      <c r="BR34" s="23" t="str">
        <f t="shared" si="4"/>
        <v>ID0403-05 = {"id":"ID0403-05", "name":"ATC4別患者数作成SQL", "params":{"output_ym_y1": "出力年月日の1年前のYYYYMM形式"}, "files":{}}</v>
      </c>
    </row>
    <row r="35" spans="2:70" ht="34.5" customHeight="1" x14ac:dyDescent="0.15">
      <c r="B35" s="108" t="s">
        <v>54</v>
      </c>
      <c r="C35" s="109"/>
      <c r="D35" s="109"/>
      <c r="E35" s="110"/>
      <c r="F35" s="111" t="s">
        <v>31</v>
      </c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3"/>
      <c r="R35" s="114" t="s">
        <v>710</v>
      </c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6"/>
      <c r="AK35" s="114" t="s">
        <v>711</v>
      </c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6"/>
      <c r="BA35" s="102" t="s">
        <v>207</v>
      </c>
      <c r="BB35" s="103"/>
      <c r="BC35" s="104"/>
      <c r="BD35" s="102" t="s">
        <v>207</v>
      </c>
      <c r="BE35" s="103"/>
      <c r="BF35" s="104"/>
      <c r="BG35" s="102" t="s">
        <v>207</v>
      </c>
      <c r="BH35" s="103"/>
      <c r="BI35" s="103"/>
      <c r="BJ35" s="103"/>
      <c r="BK35" s="104"/>
      <c r="BO35" s="23" t="str">
        <f t="shared" si="0"/>
        <v>{"output_ym_y1": "出力年月日の1年前のYYYYMM形式"}</v>
      </c>
      <c r="BP35" s="23" t="s">
        <v>106</v>
      </c>
      <c r="BQ35" s="23" t="str">
        <f t="shared" si="1"/>
        <v>ID0403-06 = sql/job/ID0403-06.sql</v>
      </c>
      <c r="BR35" s="23" t="str">
        <f t="shared" si="4"/>
        <v>ID0403-06 = {"id":"ID0403-06", "name":"ATC3別患者数作成SQL", "params":{"output_ym_y1": "出力年月日の1年前のYYYYMM形式"}, "files":{}}</v>
      </c>
    </row>
    <row r="36" spans="2:70" ht="34.5" customHeight="1" x14ac:dyDescent="0.15">
      <c r="B36" s="108" t="s">
        <v>55</v>
      </c>
      <c r="C36" s="109"/>
      <c r="D36" s="109"/>
      <c r="E36" s="110"/>
      <c r="F36" s="111" t="s">
        <v>33</v>
      </c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3"/>
      <c r="R36" s="114" t="s">
        <v>32</v>
      </c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6"/>
      <c r="AK36" s="114" t="s">
        <v>109</v>
      </c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6"/>
      <c r="BA36" s="102" t="s">
        <v>207</v>
      </c>
      <c r="BB36" s="103"/>
      <c r="BC36" s="104"/>
      <c r="BD36" s="102" t="s">
        <v>1903</v>
      </c>
      <c r="BE36" s="103"/>
      <c r="BF36" s="104"/>
      <c r="BG36" s="102" t="s">
        <v>207</v>
      </c>
      <c r="BH36" s="103"/>
      <c r="BI36" s="103"/>
      <c r="BJ36" s="103"/>
      <c r="BK36" s="104"/>
      <c r="BO36" s="23" t="str">
        <f t="shared" si="0"/>
        <v>{"output_ymd": "出力年月日", "output_ymd_y1": "出力年月日の1年前"}</v>
      </c>
      <c r="BP36" s="23" t="s">
        <v>106</v>
      </c>
      <c r="BQ36" s="23" t="str">
        <f t="shared" si="1"/>
        <v>ID0404-01 = sql/job/ID0404-01.sql</v>
      </c>
      <c r="BR36" s="23" t="str">
        <f t="shared" si="4"/>
        <v>ID0404-01 = {"id":"ID0404-01", "name":"診療行為別患者数作成SQL", "params":{"output_ymd": "出力年月日", "output_ymd_y1": "出力年月日の1年前"}, "files":{}, "memory":"1GB"}</v>
      </c>
    </row>
    <row r="37" spans="2:70" ht="34.5" customHeight="1" x14ac:dyDescent="0.15">
      <c r="B37" s="129" t="s">
        <v>56</v>
      </c>
      <c r="C37" s="130"/>
      <c r="D37" s="130"/>
      <c r="E37" s="131"/>
      <c r="F37" s="144" t="s">
        <v>35</v>
      </c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6"/>
      <c r="R37" s="135" t="s">
        <v>36</v>
      </c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7"/>
      <c r="AK37" s="135" t="s">
        <v>100</v>
      </c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7"/>
      <c r="BA37" s="99" t="s">
        <v>207</v>
      </c>
      <c r="BB37" s="100"/>
      <c r="BC37" s="101"/>
      <c r="BD37" s="99" t="s">
        <v>207</v>
      </c>
      <c r="BE37" s="100"/>
      <c r="BF37" s="101"/>
      <c r="BG37" s="99" t="s">
        <v>207</v>
      </c>
      <c r="BH37" s="100"/>
      <c r="BI37" s="100"/>
      <c r="BJ37" s="100"/>
      <c r="BK37" s="101"/>
      <c r="BO37" s="23" t="str">
        <f t="shared" si="0"/>
        <v>{"output_ym": "出力年月"}</v>
      </c>
      <c r="BP37" s="23" t="s">
        <v>106</v>
      </c>
      <c r="BQ37" s="23" t="str">
        <f t="shared" si="1"/>
        <v>ID0405-01 = sql/job/ID0405-01.sql</v>
      </c>
      <c r="BR37" s="23" t="str">
        <f t="shared" si="4"/>
        <v>ID0405-01 = {"id":"ID0405-01", "name":"施設リスト作成SQL", "params":{"output_ym": "出力年月"}, "files":{}}</v>
      </c>
    </row>
    <row r="38" spans="2:70" ht="34.5" customHeight="1" x14ac:dyDescent="0.15">
      <c r="B38" s="108" t="s">
        <v>57</v>
      </c>
      <c r="C38" s="109"/>
      <c r="D38" s="109"/>
      <c r="E38" s="110"/>
      <c r="F38" s="111" t="s">
        <v>37</v>
      </c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3"/>
      <c r="R38" s="114" t="s">
        <v>231</v>
      </c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6"/>
      <c r="AK38" s="114" t="s">
        <v>100</v>
      </c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6"/>
      <c r="BA38" s="102" t="s">
        <v>207</v>
      </c>
      <c r="BB38" s="103"/>
      <c r="BC38" s="104"/>
      <c r="BD38" s="102" t="s">
        <v>207</v>
      </c>
      <c r="BE38" s="103"/>
      <c r="BF38" s="104"/>
      <c r="BG38" s="102" t="s">
        <v>207</v>
      </c>
      <c r="BH38" s="103"/>
      <c r="BI38" s="103"/>
      <c r="BJ38" s="103"/>
      <c r="BK38" s="104"/>
      <c r="BO38" s="23" t="str">
        <f t="shared" si="0"/>
        <v>{"output_ym": "出力年月"}</v>
      </c>
      <c r="BP38" s="23" t="s">
        <v>106</v>
      </c>
      <c r="BQ38" s="23" t="str">
        <f t="shared" si="1"/>
        <v>ID0406-01 = sql/job/ID0406-01.sql</v>
      </c>
      <c r="BR38" s="23" t="str">
        <f t="shared" si="4"/>
        <v>ID0406-01 = {"id":"ID0406-01", "name":"施設別登録データリスト作成SQL", "params":{"output_ym": "出力年月"}, "files":{}}</v>
      </c>
    </row>
    <row r="39" spans="2:70" ht="34.5" customHeight="1" x14ac:dyDescent="0.15">
      <c r="B39" s="108" t="s">
        <v>692</v>
      </c>
      <c r="C39" s="109"/>
      <c r="D39" s="109"/>
      <c r="E39" s="110"/>
      <c r="F39" s="111" t="s">
        <v>693</v>
      </c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3"/>
      <c r="R39" s="114" t="s">
        <v>694</v>
      </c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6"/>
      <c r="AK39" s="114" t="s">
        <v>19</v>
      </c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6"/>
      <c r="BA39" s="102" t="s">
        <v>207</v>
      </c>
      <c r="BB39" s="103"/>
      <c r="BC39" s="104"/>
      <c r="BD39" s="102" t="s">
        <v>207</v>
      </c>
      <c r="BE39" s="103"/>
      <c r="BF39" s="104"/>
      <c r="BG39" s="102" t="s">
        <v>207</v>
      </c>
      <c r="BH39" s="103"/>
      <c r="BI39" s="103"/>
      <c r="BJ39" s="103"/>
      <c r="BK39" s="104"/>
      <c r="BO39" s="23" t="str">
        <f t="shared" ref="BO39" si="12">IF(AK39&lt;&gt;"なし",AK39,"{}")</f>
        <v>{}</v>
      </c>
      <c r="BP39" s="23" t="s">
        <v>106</v>
      </c>
      <c r="BQ39" s="23" t="str">
        <f t="shared" ref="BQ39" si="13">B39&amp;" = sql/job/"&amp;B39&amp;".sql"</f>
        <v>ID0406-02 = sql/job/ID0406-02.sql</v>
      </c>
      <c r="BR39" s="23" t="str">
        <f t="shared" si="4"/>
        <v>ID0406-02 = {"id":"ID0406-02", "name":"施設リスト作成SQL", "params":{}, "files":{}}</v>
      </c>
    </row>
    <row r="40" spans="2:70" ht="34.5" customHeight="1" x14ac:dyDescent="0.15">
      <c r="B40" s="108" t="s">
        <v>230</v>
      </c>
      <c r="C40" s="109"/>
      <c r="D40" s="109"/>
      <c r="E40" s="110"/>
      <c r="F40" s="111" t="s">
        <v>224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3"/>
      <c r="R40" s="114" t="s">
        <v>232</v>
      </c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6"/>
      <c r="AK40" s="114" t="s">
        <v>100</v>
      </c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6"/>
      <c r="BA40" s="102" t="s">
        <v>207</v>
      </c>
      <c r="BB40" s="103"/>
      <c r="BC40" s="104"/>
      <c r="BD40" s="102" t="s">
        <v>207</v>
      </c>
      <c r="BE40" s="103"/>
      <c r="BF40" s="104"/>
      <c r="BG40" s="102" t="s">
        <v>207</v>
      </c>
      <c r="BH40" s="103"/>
      <c r="BI40" s="103"/>
      <c r="BJ40" s="103"/>
      <c r="BK40" s="104"/>
      <c r="BO40" s="23" t="str">
        <f t="shared" ref="BO40" si="14">IF(AK40&lt;&gt;"なし",AK40,"{}")</f>
        <v>{"output_ym": "出力年月"}</v>
      </c>
      <c r="BP40" s="23" t="s">
        <v>228</v>
      </c>
      <c r="BQ40" s="23" t="str">
        <f t="shared" ref="BQ40" si="15">B40&amp;" = sql/job/"&amp;B40&amp;".sql"</f>
        <v>XD0407-01 = sql/job/XD0407-01.sql</v>
      </c>
      <c r="BR40" s="23" t="str">
        <f t="shared" si="4"/>
        <v>XD0407-01 = {"id":"XD0407-01", "name":"未コード化傷病名データリスト作成SQL", "params":{"output_ym": "出力年月"}, "files":{"fileKbn": "output", "filePath": "uncoded/codeList.tsv", "fileparams":{"type": "tsv", "encoding": "utf_8"}}}</v>
      </c>
    </row>
    <row r="41" spans="2:70" ht="34.5" customHeight="1" x14ac:dyDescent="0.15">
      <c r="B41" s="108" t="s">
        <v>227</v>
      </c>
      <c r="C41" s="109"/>
      <c r="D41" s="109"/>
      <c r="E41" s="110"/>
      <c r="F41" s="111" t="s">
        <v>225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3"/>
      <c r="R41" s="114" t="s">
        <v>226</v>
      </c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6"/>
      <c r="AK41" s="114" t="s">
        <v>100</v>
      </c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6"/>
      <c r="BA41" s="102" t="s">
        <v>207</v>
      </c>
      <c r="BB41" s="103"/>
      <c r="BC41" s="104"/>
      <c r="BD41" s="102" t="s">
        <v>207</v>
      </c>
      <c r="BE41" s="103"/>
      <c r="BF41" s="104"/>
      <c r="BG41" s="102" t="s">
        <v>207</v>
      </c>
      <c r="BH41" s="103"/>
      <c r="BI41" s="103"/>
      <c r="BJ41" s="103"/>
      <c r="BK41" s="104"/>
      <c r="BO41" s="23" t="str">
        <f t="shared" ref="BO41" si="16">IF(AK41&lt;&gt;"なし",AK41,"{}")</f>
        <v>{"output_ym": "出力年月"}</v>
      </c>
      <c r="BP41" s="23" t="s">
        <v>229</v>
      </c>
      <c r="BQ41" s="23" t="str">
        <f t="shared" ref="BQ41" si="17">B41&amp;" = sql/job/"&amp;B41&amp;".sql"</f>
        <v>XD0407-02 = sql/job/XD0407-02.sql</v>
      </c>
      <c r="BR41" s="23" t="str">
        <f t="shared" si="4"/>
        <v>XD0407-02 = {"id":"XD0407-02", "name":"傷病名別未コード化傷病名データリスト作成SQL", "params":{"output_ym": "出力年月"}, "files":{"fileKbn": "output", "filePath": "uncoded/codeByNameList.tsv", "fileparams":{"type": "tsv", "encoding": "utf_8"}}}</v>
      </c>
    </row>
    <row r="42" spans="2:70" ht="30" customHeight="1" x14ac:dyDescent="0.15">
      <c r="B42" s="117" t="s">
        <v>241</v>
      </c>
      <c r="C42" s="118"/>
      <c r="D42" s="118"/>
      <c r="E42" s="119"/>
      <c r="F42" s="120" t="s">
        <v>242</v>
      </c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2"/>
      <c r="R42" s="123" t="s">
        <v>243</v>
      </c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5"/>
      <c r="AK42" s="123" t="s">
        <v>395</v>
      </c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5"/>
      <c r="BA42" s="126" t="s">
        <v>207</v>
      </c>
      <c r="BB42" s="127"/>
      <c r="BC42" s="128"/>
      <c r="BD42" s="126" t="s">
        <v>207</v>
      </c>
      <c r="BE42" s="127"/>
      <c r="BF42" s="128"/>
      <c r="BG42" s="99" t="s">
        <v>207</v>
      </c>
      <c r="BH42" s="100"/>
      <c r="BI42" s="100"/>
      <c r="BJ42" s="100"/>
      <c r="BK42" s="101"/>
      <c r="BO42" s="23" t="str">
        <f t="shared" ref="BO42" si="18">IF(AK42&lt;&gt;"なし",AK42,"{}")</f>
        <v>{"output_ym": "出力年月", "data_type": "データ種別"}</v>
      </c>
      <c r="BP42" s="23" t="s">
        <v>106</v>
      </c>
      <c r="BQ42" s="23" t="str">
        <f t="shared" ref="BQ42" si="19">B42&amp;" = sql/job/"&amp;B42&amp;".sql"</f>
        <v>RD0500-01 = sql/job/RD0500-01.sql</v>
      </c>
      <c r="BR42" s="23" t="str">
        <f t="shared" si="4"/>
        <v>RD0500-01 = {"id":"RD0500-01", "name":"二次利用DB登録患者データ取得SQL", "params":{"output_ym": "出力年月", "data_type": "データ種別"}, "files":{}}</v>
      </c>
    </row>
    <row r="43" spans="2:70" ht="15" customHeight="1" x14ac:dyDescent="0.15">
      <c r="B43" s="108" t="s">
        <v>156</v>
      </c>
      <c r="C43" s="109"/>
      <c r="D43" s="109"/>
      <c r="E43" s="110"/>
      <c r="F43" s="111" t="s">
        <v>152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3"/>
      <c r="R43" s="114" t="s">
        <v>154</v>
      </c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6"/>
      <c r="AK43" s="114" t="s">
        <v>19</v>
      </c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6"/>
      <c r="BA43" s="102" t="s">
        <v>207</v>
      </c>
      <c r="BB43" s="103"/>
      <c r="BC43" s="104"/>
      <c r="BD43" s="102" t="s">
        <v>207</v>
      </c>
      <c r="BE43" s="103"/>
      <c r="BF43" s="104"/>
      <c r="BG43" s="102" t="s">
        <v>207</v>
      </c>
      <c r="BH43" s="103"/>
      <c r="BI43" s="103"/>
      <c r="BJ43" s="103"/>
      <c r="BK43" s="104"/>
      <c r="BO43" s="23" t="str">
        <f>IF(AK43&lt;&gt;"なし",AK43,"{}")</f>
        <v>{}</v>
      </c>
      <c r="BP43" s="23" t="s">
        <v>106</v>
      </c>
      <c r="BQ43" s="23" t="str">
        <f>B43&amp;" = sql/job/"&amp;B43&amp;".sql"</f>
        <v>CD0521-01 = sql/job/CD0521-01.sql</v>
      </c>
      <c r="BR43" s="23" t="str">
        <f t="shared" si="4"/>
        <v>CD0521-01 = {"id":"CD0521-01", "name":"最新施設情報ビュー削除SQL", "params":{}, "files":{}}</v>
      </c>
    </row>
    <row r="44" spans="2:70" ht="15" customHeight="1" x14ac:dyDescent="0.15">
      <c r="B44" s="108" t="s">
        <v>151</v>
      </c>
      <c r="C44" s="109"/>
      <c r="D44" s="109"/>
      <c r="E44" s="110"/>
      <c r="F44" s="111" t="s">
        <v>153</v>
      </c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  <c r="R44" s="114" t="s">
        <v>155</v>
      </c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6"/>
      <c r="AK44" s="114" t="s">
        <v>99</v>
      </c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6"/>
      <c r="BA44" s="102" t="s">
        <v>207</v>
      </c>
      <c r="BB44" s="103"/>
      <c r="BC44" s="104"/>
      <c r="BD44" s="102" t="s">
        <v>207</v>
      </c>
      <c r="BE44" s="103"/>
      <c r="BF44" s="104"/>
      <c r="BG44" s="102" t="s">
        <v>207</v>
      </c>
      <c r="BH44" s="103"/>
      <c r="BI44" s="103"/>
      <c r="BJ44" s="103"/>
      <c r="BK44" s="104"/>
      <c r="BO44" s="23" t="str">
        <f>IF(AK44&lt;&gt;"なし",AK44,"{}")</f>
        <v>{"output_ymd": "出力年月日"}</v>
      </c>
      <c r="BP44" s="23" t="s">
        <v>106</v>
      </c>
      <c r="BQ44" s="23" t="str">
        <f>B44&amp;" = sql/job/"&amp;B44&amp;".sql"</f>
        <v>CD0521-02 = sql/job/CD0521-02.sql</v>
      </c>
      <c r="BR44" s="23" t="str">
        <f t="shared" si="4"/>
        <v>CD0521-02 = {"id":"CD0521-02", "name":"最新施設情報ビュー作成SQL", "params":{"output_ymd": "出力年月日"}, "files":{}}</v>
      </c>
    </row>
    <row r="45" spans="2:70" ht="34.5" customHeight="1" x14ac:dyDescent="0.15">
      <c r="B45" s="108" t="s">
        <v>770</v>
      </c>
      <c r="C45" s="109"/>
      <c r="D45" s="109"/>
      <c r="E45" s="110"/>
      <c r="F45" s="111" t="s">
        <v>769</v>
      </c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3"/>
      <c r="R45" s="114" t="s">
        <v>771</v>
      </c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6"/>
      <c r="AK45" s="114" t="s">
        <v>19</v>
      </c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6"/>
      <c r="BA45" s="102" t="s">
        <v>207</v>
      </c>
      <c r="BB45" s="103"/>
      <c r="BC45" s="104"/>
      <c r="BD45" s="102" t="s">
        <v>207</v>
      </c>
      <c r="BE45" s="103"/>
      <c r="BF45" s="104"/>
      <c r="BG45" s="102" t="s">
        <v>207</v>
      </c>
      <c r="BH45" s="103"/>
      <c r="BI45" s="103"/>
      <c r="BJ45" s="103"/>
      <c r="BK45" s="104"/>
      <c r="BO45" s="23" t="str">
        <f t="shared" ref="BO45:BO46" si="20">IF(AK45&lt;&gt;"なし",AK45,"{}")</f>
        <v>{}</v>
      </c>
      <c r="BP45" s="23" t="s">
        <v>106</v>
      </c>
      <c r="BQ45" s="23" t="str">
        <f t="shared" ref="BQ45:BQ46" si="21">B45&amp;" = sql/job/"&amp;B45&amp;".sql"</f>
        <v>CD0521-05 = sql/job/CD0521-05.sql</v>
      </c>
      <c r="BR45" s="23" t="str">
        <f t="shared" si="4"/>
        <v>CD0521-05 = {"id":"CD0521-05", "name":"最新施設情報ビュー作成（出力年月指定なし）SQL", "params":{}, "files":{}}</v>
      </c>
    </row>
    <row r="46" spans="2:70" ht="15" customHeight="1" x14ac:dyDescent="0.15">
      <c r="B46" s="108" t="s">
        <v>785</v>
      </c>
      <c r="C46" s="109"/>
      <c r="D46" s="109"/>
      <c r="E46" s="110"/>
      <c r="F46" s="111" t="s">
        <v>781</v>
      </c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R46" s="114" t="s">
        <v>783</v>
      </c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6"/>
      <c r="AK46" s="114" t="s">
        <v>19</v>
      </c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6"/>
      <c r="BA46" s="102" t="s">
        <v>207</v>
      </c>
      <c r="BB46" s="103"/>
      <c r="BC46" s="104"/>
      <c r="BD46" s="102" t="s">
        <v>207</v>
      </c>
      <c r="BE46" s="103"/>
      <c r="BF46" s="104"/>
      <c r="BG46" s="102" t="s">
        <v>207</v>
      </c>
      <c r="BH46" s="103"/>
      <c r="BI46" s="103"/>
      <c r="BJ46" s="103"/>
      <c r="BK46" s="104"/>
      <c r="BO46" s="23" t="str">
        <f t="shared" si="20"/>
        <v>{}</v>
      </c>
      <c r="BP46" s="23" t="s">
        <v>106</v>
      </c>
      <c r="BQ46" s="23" t="str">
        <f t="shared" si="21"/>
        <v>CD0521-06 = sql/job/CD0521-06.sql</v>
      </c>
      <c r="BR46" s="23" t="str">
        <f t="shared" si="4"/>
        <v>CD0521-06 = {"id":"CD0521-06", "name":"最新施設情報ビュー（システム用）削除SQL", "params":{}, "files":{}}</v>
      </c>
    </row>
    <row r="47" spans="2:70" ht="34.5" customHeight="1" x14ac:dyDescent="0.15">
      <c r="B47" s="108" t="s">
        <v>786</v>
      </c>
      <c r="C47" s="109"/>
      <c r="D47" s="109"/>
      <c r="E47" s="110"/>
      <c r="F47" s="111" t="s">
        <v>782</v>
      </c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3"/>
      <c r="R47" s="114" t="s">
        <v>784</v>
      </c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6"/>
      <c r="AK47" s="114" t="s">
        <v>19</v>
      </c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6"/>
      <c r="BA47" s="102" t="s">
        <v>207</v>
      </c>
      <c r="BB47" s="103"/>
      <c r="BC47" s="104"/>
      <c r="BD47" s="102" t="s">
        <v>207</v>
      </c>
      <c r="BE47" s="103"/>
      <c r="BF47" s="104"/>
      <c r="BG47" s="102" t="s">
        <v>207</v>
      </c>
      <c r="BH47" s="103"/>
      <c r="BI47" s="103"/>
      <c r="BJ47" s="103"/>
      <c r="BK47" s="104"/>
      <c r="BO47" s="23" t="str">
        <f t="shared" ref="BO47" si="22">IF(AK47&lt;&gt;"なし",AK47,"{}")</f>
        <v>{}</v>
      </c>
      <c r="BP47" s="23" t="s">
        <v>106</v>
      </c>
      <c r="BQ47" s="23" t="str">
        <f t="shared" ref="BQ47" si="23">B47&amp;" = sql/job/"&amp;B47&amp;".sql"</f>
        <v>CD0521-07 = sql/job/CD0521-07.sql</v>
      </c>
      <c r="BR47" s="23" t="str">
        <f t="shared" si="4"/>
        <v>CD0521-07 = {"id":"CD0521-07", "name":"最新施設情報ビュー（システム用）作成（出力年月指定なし）SQL", "params":{}, "files":{}}</v>
      </c>
    </row>
    <row r="48" spans="2:70" ht="15" customHeight="1" x14ac:dyDescent="0.15">
      <c r="B48" s="156" t="s">
        <v>162</v>
      </c>
      <c r="C48" s="157"/>
      <c r="D48" s="157"/>
      <c r="E48" s="158"/>
      <c r="F48" s="153" t="s">
        <v>163</v>
      </c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5"/>
      <c r="R48" s="132" t="s">
        <v>164</v>
      </c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4"/>
      <c r="AK48" s="132" t="s">
        <v>100</v>
      </c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4"/>
      <c r="BA48" s="141" t="s">
        <v>207</v>
      </c>
      <c r="BB48" s="142"/>
      <c r="BC48" s="143"/>
      <c r="BD48" s="141" t="s">
        <v>207</v>
      </c>
      <c r="BE48" s="142"/>
      <c r="BF48" s="143"/>
      <c r="BG48" s="99" t="s">
        <v>207</v>
      </c>
      <c r="BH48" s="100"/>
      <c r="BI48" s="100"/>
      <c r="BJ48" s="100"/>
      <c r="BK48" s="101"/>
      <c r="BO48" s="23" t="str">
        <f t="shared" ref="BO48:BO54" si="24">IF(AK48&lt;&gt;"なし",AK48,"{}")</f>
        <v>{"output_ym": "出力年月"}</v>
      </c>
      <c r="BP48" s="23" t="s">
        <v>178</v>
      </c>
      <c r="BQ48" s="23" t="str">
        <f t="shared" ref="BQ48:BQ54" si="25">B48&amp;" = sql/job/"&amp;B48&amp;".sql"</f>
        <v>XD0521-03 = sql/job/XD0521-03.sql</v>
      </c>
      <c r="BR48" s="23" t="str">
        <f t="shared" si="4"/>
        <v>XD0521-03 = {"id":"XD0521-03", "name":"最新施設情報ビュー出力SQL", "params":{"output_ym": "出力年月"}, "files":{"fileKbn": "output", "filePath": "validation/%%(output_ym)s/db_shisetsu.tsv", "fileparams":{"type": "tsv", "encoding": "utf_8"}}}</v>
      </c>
    </row>
    <row r="49" spans="2:70" ht="45" customHeight="1" x14ac:dyDescent="0.15">
      <c r="B49" s="117" t="s">
        <v>157</v>
      </c>
      <c r="C49" s="118"/>
      <c r="D49" s="118"/>
      <c r="E49" s="119"/>
      <c r="F49" s="120" t="s">
        <v>158</v>
      </c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  <c r="R49" s="123" t="s">
        <v>165</v>
      </c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5"/>
      <c r="AK49" s="123" t="s">
        <v>149</v>
      </c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5"/>
      <c r="BA49" s="126" t="s">
        <v>207</v>
      </c>
      <c r="BB49" s="127"/>
      <c r="BC49" s="128"/>
      <c r="BD49" s="126" t="s">
        <v>207</v>
      </c>
      <c r="BE49" s="127"/>
      <c r="BF49" s="128"/>
      <c r="BG49" s="99" t="s">
        <v>207</v>
      </c>
      <c r="BH49" s="100"/>
      <c r="BI49" s="100"/>
      <c r="BJ49" s="100"/>
      <c r="BK49" s="101"/>
      <c r="BO49" s="23" t="str">
        <f t="shared" si="24"/>
        <v>{"output_ymd_+m1": "出力年月日の１ヵ月後", "output_ymd": "出力年月日", "output_ym": "出力年月"}</v>
      </c>
      <c r="BP49" s="23" t="s">
        <v>179</v>
      </c>
      <c r="BQ49" s="23" t="str">
        <f t="shared" si="25"/>
        <v>XD0521-04 = sql/job/XD0521-04.sql</v>
      </c>
      <c r="BR49" s="23" t="str">
        <f t="shared" si="4"/>
        <v>XD0521-04 = {"id":"XD0521-04", "name":"各施設のエラー患者情報出力SQL", "params":{"output_ymd_+m1": "出力年月日の１ヵ月後", "output_ymd": "出力年月日", "output_ym": "出力年月"}, "files":{"fileKbn": "output", "filePath": "validation/%%(output_ym)s/db_error.tsv", "fileparams":{"type": "tsv", "encoding": "utf_8"}}}</v>
      </c>
    </row>
    <row r="50" spans="2:70" ht="44.25" customHeight="1" x14ac:dyDescent="0.15">
      <c r="B50" s="117" t="s">
        <v>159</v>
      </c>
      <c r="C50" s="118"/>
      <c r="D50" s="118"/>
      <c r="E50" s="119"/>
      <c r="F50" s="120" t="s">
        <v>160</v>
      </c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2"/>
      <c r="R50" s="123" t="s">
        <v>166</v>
      </c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5"/>
      <c r="AK50" s="123" t="s">
        <v>161</v>
      </c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5"/>
      <c r="BA50" s="126" t="s">
        <v>207</v>
      </c>
      <c r="BB50" s="127"/>
      <c r="BC50" s="128"/>
      <c r="BD50" s="126" t="s">
        <v>207</v>
      </c>
      <c r="BE50" s="127"/>
      <c r="BF50" s="128"/>
      <c r="BG50" s="99" t="s">
        <v>207</v>
      </c>
      <c r="BH50" s="100"/>
      <c r="BI50" s="100"/>
      <c r="BJ50" s="100"/>
      <c r="BK50" s="101"/>
      <c r="BO50" s="23" t="str">
        <f t="shared" si="24"/>
        <v>{"output_ym": "出力年月"}</v>
      </c>
      <c r="BP50" s="23" t="s">
        <v>180</v>
      </c>
      <c r="BQ50" s="23" t="str">
        <f t="shared" si="25"/>
        <v>XD0522-01 = sql/job/XD0522-01.sql</v>
      </c>
      <c r="BR50" s="23" t="str">
        <f t="shared" si="4"/>
        <v>XD0522-01 = {"id":"XD0522-01", "name":"各施設のMMLデータ件数出力SQL", "params":{"output_ym": "出力年月"}, "files":{"fileKbn": "output", "filePath": "validation/%%(output_ym)s/db_mml.tsv", "fileparams":{"type": "tsv", "encoding": "utf_8"}}}</v>
      </c>
    </row>
    <row r="51" spans="2:70" ht="44.25" customHeight="1" x14ac:dyDescent="0.15">
      <c r="B51" s="117" t="s">
        <v>167</v>
      </c>
      <c r="C51" s="118"/>
      <c r="D51" s="118"/>
      <c r="E51" s="119"/>
      <c r="F51" s="120" t="s">
        <v>170</v>
      </c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2"/>
      <c r="R51" s="123" t="s">
        <v>173</v>
      </c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5"/>
      <c r="AK51" s="123" t="s">
        <v>161</v>
      </c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5"/>
      <c r="BA51" s="126" t="s">
        <v>207</v>
      </c>
      <c r="BB51" s="127"/>
      <c r="BC51" s="128"/>
      <c r="BD51" s="126" t="s">
        <v>207</v>
      </c>
      <c r="BE51" s="127"/>
      <c r="BF51" s="128"/>
      <c r="BG51" s="99" t="s">
        <v>207</v>
      </c>
      <c r="BH51" s="100"/>
      <c r="BI51" s="100"/>
      <c r="BJ51" s="100"/>
      <c r="BK51" s="101"/>
      <c r="BO51" s="23" t="str">
        <f t="shared" si="24"/>
        <v>{"output_ym": "出力年月"}</v>
      </c>
      <c r="BP51" s="23" t="s">
        <v>181</v>
      </c>
      <c r="BQ51" s="23" t="str">
        <f t="shared" si="25"/>
        <v>XD0523-01 = sql/job/XD0523-01.sql</v>
      </c>
      <c r="BR51" s="23" t="str">
        <f t="shared" si="4"/>
        <v>XD0523-01 = {"id":"XD0523-01", "name":"各施設のDPC調査データ件数出力SQL", "params":{"output_ym": "出力年月"}, "files":{"fileKbn": "output", "filePath": "validation/%%(output_ym)s/db_dpc.tsv", "fileparams":{"type": "tsv", "encoding": "utf_8"}}}</v>
      </c>
    </row>
    <row r="52" spans="2:70" ht="44.25" customHeight="1" x14ac:dyDescent="0.15">
      <c r="B52" s="117" t="s">
        <v>168</v>
      </c>
      <c r="C52" s="118"/>
      <c r="D52" s="118"/>
      <c r="E52" s="119"/>
      <c r="F52" s="120" t="s">
        <v>171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2"/>
      <c r="R52" s="123" t="s">
        <v>174</v>
      </c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5"/>
      <c r="AK52" s="123" t="s">
        <v>161</v>
      </c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5"/>
      <c r="BA52" s="126" t="s">
        <v>207</v>
      </c>
      <c r="BB52" s="127"/>
      <c r="BC52" s="128"/>
      <c r="BD52" s="126" t="s">
        <v>207</v>
      </c>
      <c r="BE52" s="127"/>
      <c r="BF52" s="128"/>
      <c r="BG52" s="99" t="s">
        <v>207</v>
      </c>
      <c r="BH52" s="100"/>
      <c r="BI52" s="100"/>
      <c r="BJ52" s="100"/>
      <c r="BK52" s="101"/>
      <c r="BO52" s="23" t="str">
        <f t="shared" si="24"/>
        <v>{"output_ym": "出力年月"}</v>
      </c>
      <c r="BP52" s="23" t="s">
        <v>182</v>
      </c>
      <c r="BQ52" s="23" t="str">
        <f t="shared" si="25"/>
        <v>XD0524-01 = sql/job/XD0524-01.sql</v>
      </c>
      <c r="BR52" s="23" t="str">
        <f t="shared" si="4"/>
        <v>XD0524-01 = {"id":"XD0524-01", "name":"各施設の医科レセプト件数出力SQL", "params":{"output_ym": "出力年月"}, "files":{"fileKbn": "output", "filePath": "validation/%%(output_ym)s/db_receiptc.tsv", "fileparams":{"type": "tsv", "encoding": "utf_8"}}}</v>
      </c>
    </row>
    <row r="53" spans="2:70" ht="44.25" customHeight="1" x14ac:dyDescent="0.15">
      <c r="B53" s="117" t="s">
        <v>169</v>
      </c>
      <c r="C53" s="118"/>
      <c r="D53" s="118"/>
      <c r="E53" s="119"/>
      <c r="F53" s="120" t="s">
        <v>172</v>
      </c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2"/>
      <c r="R53" s="123" t="s">
        <v>175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5"/>
      <c r="AK53" s="123" t="s">
        <v>161</v>
      </c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5"/>
      <c r="BA53" s="126" t="s">
        <v>207</v>
      </c>
      <c r="BB53" s="127"/>
      <c r="BC53" s="128"/>
      <c r="BD53" s="126" t="s">
        <v>207</v>
      </c>
      <c r="BE53" s="127"/>
      <c r="BF53" s="128"/>
      <c r="BG53" s="99" t="s">
        <v>207</v>
      </c>
      <c r="BH53" s="100"/>
      <c r="BI53" s="100"/>
      <c r="BJ53" s="100"/>
      <c r="BK53" s="101"/>
      <c r="BO53" s="23" t="str">
        <f t="shared" si="24"/>
        <v>{"output_ym": "出力年月"}</v>
      </c>
      <c r="BP53" s="23" t="s">
        <v>183</v>
      </c>
      <c r="BQ53" s="23" t="str">
        <f t="shared" si="25"/>
        <v>XD0524-02 = sql/job/XD0524-02.sql</v>
      </c>
      <c r="BR53" s="23" t="str">
        <f t="shared" si="4"/>
        <v>XD0524-02 = {"id":"XD0524-02", "name":"各施設のDPCレセプト件数出力SQL", "params":{"output_ym": "出力年月"}, "files":{"fileKbn": "output", "filePath": "validation/%%(output_ym)s/db_receiptd.tsv", "fileparams":{"type": "tsv", "encoding": "utf_8"}}}</v>
      </c>
    </row>
    <row r="54" spans="2:70" ht="15" customHeight="1" x14ac:dyDescent="0.15">
      <c r="B54" s="117" t="s">
        <v>396</v>
      </c>
      <c r="C54" s="118"/>
      <c r="D54" s="118"/>
      <c r="E54" s="119"/>
      <c r="F54" s="120" t="s">
        <v>176</v>
      </c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2"/>
      <c r="R54" s="123" t="s">
        <v>177</v>
      </c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5"/>
      <c r="AK54" s="123" t="s">
        <v>397</v>
      </c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5"/>
      <c r="BA54" s="126" t="s">
        <v>398</v>
      </c>
      <c r="BB54" s="127"/>
      <c r="BC54" s="128"/>
      <c r="BD54" s="126" t="s">
        <v>398</v>
      </c>
      <c r="BE54" s="127"/>
      <c r="BF54" s="128"/>
      <c r="BG54" s="99" t="s">
        <v>207</v>
      </c>
      <c r="BH54" s="100"/>
      <c r="BI54" s="100"/>
      <c r="BJ54" s="100"/>
      <c r="BK54" s="101"/>
      <c r="BO54" s="23" t="str">
        <f t="shared" si="24"/>
        <v>{}</v>
      </c>
      <c r="BP54" s="23" t="s">
        <v>188</v>
      </c>
      <c r="BQ54" s="23" t="str">
        <f t="shared" si="25"/>
        <v>XD0600-01 = sql/job/XD0600-01.sql</v>
      </c>
      <c r="BR54" s="23" t="str">
        <f t="shared" si="4"/>
        <v>XD0600-01 = {"id":"XD0600-01", "name":"オプトアウト対象患者（MML）出力SQL", "params":{}, "files":{"fileKbn": "input", "filePath": "text_data/file_opt_out.tsv", "fileparams":{"type": "tsv", "encoding": "utf_8"}}}</v>
      </c>
    </row>
    <row r="55" spans="2:70" ht="15" customHeight="1" x14ac:dyDescent="0.15">
      <c r="B55" s="108" t="s">
        <v>399</v>
      </c>
      <c r="C55" s="109"/>
      <c r="D55" s="109"/>
      <c r="E55" s="110"/>
      <c r="F55" s="111" t="s">
        <v>400</v>
      </c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3"/>
      <c r="R55" s="114" t="s">
        <v>401</v>
      </c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6"/>
      <c r="AK55" s="114" t="s">
        <v>402</v>
      </c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6"/>
      <c r="BA55" s="102" t="s">
        <v>207</v>
      </c>
      <c r="BB55" s="103"/>
      <c r="BC55" s="104"/>
      <c r="BD55" s="102" t="s">
        <v>207</v>
      </c>
      <c r="BE55" s="103"/>
      <c r="BF55" s="104"/>
      <c r="BG55" s="102" t="s">
        <v>207</v>
      </c>
      <c r="BH55" s="103"/>
      <c r="BI55" s="103"/>
      <c r="BJ55" s="103"/>
      <c r="BK55" s="104"/>
      <c r="BO55" s="23" t="str">
        <f t="shared" ref="BO55:BO57" si="26">IF(AK55&lt;&gt;"なし",AK55,"{}")</f>
        <v>{}</v>
      </c>
      <c r="BP55" s="23" t="s">
        <v>106</v>
      </c>
      <c r="BQ55" s="23" t="str">
        <f t="shared" ref="BQ55:BQ57" si="27">B55&amp;" = sql/job/"&amp;B55&amp;".sql"</f>
        <v>RD0600-01 = sql/job/RD0600-01.sql</v>
      </c>
      <c r="BR55" s="23" t="str">
        <f t="shared" si="4"/>
        <v>RD0600-01 = {"id":"RD0600-01", "name":"最新患者情報（MML）取得SQL", "params":{}, "files":{}}</v>
      </c>
    </row>
    <row r="56" spans="2:70" ht="13.5" customHeight="1" x14ac:dyDescent="0.15">
      <c r="B56" s="117" t="s">
        <v>415</v>
      </c>
      <c r="C56" s="118"/>
      <c r="D56" s="118"/>
      <c r="E56" s="119"/>
      <c r="F56" s="120" t="s">
        <v>403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2"/>
      <c r="R56" s="123" t="str">
        <f>SUBSTITUTE(F56,"取得SQL","")&amp;"を取得するSQL"</f>
        <v>Zipファイル一覧を取得するSQL</v>
      </c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5"/>
      <c r="AK56" s="123" t="s">
        <v>416</v>
      </c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5"/>
      <c r="BA56" s="126" t="s">
        <v>417</v>
      </c>
      <c r="BB56" s="127"/>
      <c r="BC56" s="128"/>
      <c r="BD56" s="126" t="s">
        <v>417</v>
      </c>
      <c r="BE56" s="127"/>
      <c r="BF56" s="128"/>
      <c r="BG56" s="99" t="s">
        <v>207</v>
      </c>
      <c r="BH56" s="100"/>
      <c r="BI56" s="100"/>
      <c r="BJ56" s="100"/>
      <c r="BK56" s="101"/>
      <c r="BO56" s="23" t="str">
        <f t="shared" ref="BO56" si="28">IF(AK56&lt;&gt;"なし",AK56,"{}")</f>
        <v>{}</v>
      </c>
      <c r="BP56" s="23" t="s">
        <v>106</v>
      </c>
      <c r="BQ56" s="23" t="str">
        <f t="shared" ref="BQ56" si="29">B56&amp;" = sql/job/"&amp;B56&amp;".sql"</f>
        <v>RD0603-01 = sql/job/RD0603-01.sql</v>
      </c>
      <c r="BR56" s="23" t="str">
        <f t="shared" si="4"/>
        <v>RD0603-01 = {"id":"RD0603-01", "name":"Zipファイル一覧取得SQL", "params":{}, "files":{}}</v>
      </c>
    </row>
    <row r="57" spans="2:70" ht="13.5" customHeight="1" x14ac:dyDescent="0.15">
      <c r="B57" s="117" t="s">
        <v>626</v>
      </c>
      <c r="C57" s="118"/>
      <c r="D57" s="118"/>
      <c r="E57" s="119"/>
      <c r="F57" s="120" t="s">
        <v>404</v>
      </c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2"/>
      <c r="R57" s="123" t="str">
        <f>SUBSTITUTE(F57,"取得SQL","")&amp;"を取得するSQL"</f>
        <v>未処理Zipファイル一覧を取得するSQL</v>
      </c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5"/>
      <c r="AK57" s="123" t="s">
        <v>622</v>
      </c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5"/>
      <c r="BA57" s="126" t="s">
        <v>623</v>
      </c>
      <c r="BB57" s="127"/>
      <c r="BC57" s="128"/>
      <c r="BD57" s="126" t="s">
        <v>623</v>
      </c>
      <c r="BE57" s="127"/>
      <c r="BF57" s="128"/>
      <c r="BG57" s="99" t="s">
        <v>207</v>
      </c>
      <c r="BH57" s="100"/>
      <c r="BI57" s="100"/>
      <c r="BJ57" s="100"/>
      <c r="BK57" s="101"/>
      <c r="BO57" s="23" t="str">
        <f t="shared" si="26"/>
        <v>{}</v>
      </c>
      <c r="BP57" s="23" t="s">
        <v>106</v>
      </c>
      <c r="BQ57" s="23" t="str">
        <f t="shared" si="27"/>
        <v>RD0612-01 = sql/job/RD0612-01.sql</v>
      </c>
      <c r="BR57" s="23" t="str">
        <f t="shared" si="4"/>
        <v>RD0612-01 = {"id":"RD0612-01", "name":"未処理Zipファイル一覧取得SQL", "params":{}, "files":{}}</v>
      </c>
    </row>
    <row r="58" spans="2:70" ht="13.5" customHeight="1" x14ac:dyDescent="0.15">
      <c r="B58" s="117" t="s">
        <v>621</v>
      </c>
      <c r="C58" s="118"/>
      <c r="D58" s="118"/>
      <c r="E58" s="119"/>
      <c r="F58" s="120" t="s">
        <v>405</v>
      </c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2"/>
      <c r="R58" s="123" t="str">
        <f>SUBSTITUTE(F58,"更新SQL","")&amp;"を更新するSQL"</f>
        <v>Zipファイル一覧処理済みを更新するSQL</v>
      </c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5"/>
      <c r="AK58" s="123" t="s">
        <v>624</v>
      </c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5"/>
      <c r="BA58" s="126" t="s">
        <v>625</v>
      </c>
      <c r="BB58" s="127"/>
      <c r="BC58" s="128"/>
      <c r="BD58" s="126" t="s">
        <v>625</v>
      </c>
      <c r="BE58" s="127"/>
      <c r="BF58" s="128"/>
      <c r="BG58" s="99" t="s">
        <v>207</v>
      </c>
      <c r="BH58" s="100"/>
      <c r="BI58" s="100"/>
      <c r="BJ58" s="100"/>
      <c r="BK58" s="101"/>
      <c r="BO58" s="23" t="str">
        <f t="shared" ref="BO58" si="30">IF(AK58&lt;&gt;"なし",AK58,"{}")</f>
        <v>{}</v>
      </c>
      <c r="BP58" s="23" t="s">
        <v>106</v>
      </c>
      <c r="BQ58" s="23" t="str">
        <f t="shared" ref="BQ58" si="31">B58&amp;" = sql/job/"&amp;B58&amp;".sql"</f>
        <v>UD0612-02 = sql/job/UD0612-02.sql</v>
      </c>
      <c r="BR58" s="23" t="str">
        <f t="shared" si="4"/>
        <v>UD0612-02 = {"id":"UD0612-02", "name":"Zipファイル一覧処理済み更新SQL", "params":{}, "files":{}}</v>
      </c>
    </row>
    <row r="59" spans="2:70" ht="30" customHeight="1" x14ac:dyDescent="0.15">
      <c r="B59" s="108" t="s">
        <v>406</v>
      </c>
      <c r="C59" s="109"/>
      <c r="D59" s="109"/>
      <c r="E59" s="110"/>
      <c r="F59" s="111" t="s">
        <v>408</v>
      </c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3"/>
      <c r="R59" s="114" t="s">
        <v>409</v>
      </c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6"/>
      <c r="AK59" s="114" t="s">
        <v>410</v>
      </c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6"/>
      <c r="BA59" s="102" t="s">
        <v>411</v>
      </c>
      <c r="BB59" s="103"/>
      <c r="BC59" s="104"/>
      <c r="BD59" s="102" t="s">
        <v>412</v>
      </c>
      <c r="BE59" s="103"/>
      <c r="BF59" s="104"/>
      <c r="BG59" s="102" t="s">
        <v>207</v>
      </c>
      <c r="BH59" s="103"/>
      <c r="BI59" s="103"/>
      <c r="BJ59" s="103"/>
      <c r="BK59" s="104"/>
      <c r="BO59" s="23" t="str">
        <f t="shared" ref="BO59" si="32">IF(AK59&lt;&gt;"なし",AK59,"{}")</f>
        <v>{}</v>
      </c>
      <c r="BP59" s="23" t="s">
        <v>106</v>
      </c>
      <c r="BQ59" s="23" t="str">
        <f t="shared" ref="BQ59" si="33">B59&amp;" = sql/job/"&amp;B59&amp;".sql"</f>
        <v>UD0613-01 = sql/job/UD0613-01.sql</v>
      </c>
      <c r="BR59" s="23" t="str">
        <f t="shared" si="4"/>
        <v>UD0613-01 = {"id":"UD0613-01", "name":"MML_UID重複論理削除事前更新SQL", "params":{}, "files":{}}</v>
      </c>
    </row>
    <row r="60" spans="2:70" ht="30" customHeight="1" x14ac:dyDescent="0.15">
      <c r="B60" s="108" t="s">
        <v>413</v>
      </c>
      <c r="C60" s="109"/>
      <c r="D60" s="109"/>
      <c r="E60" s="110"/>
      <c r="F60" s="111" t="s">
        <v>407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3"/>
      <c r="R60" s="114" t="s">
        <v>414</v>
      </c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6"/>
      <c r="AK60" s="114" t="s">
        <v>410</v>
      </c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6"/>
      <c r="BA60" s="102" t="s">
        <v>207</v>
      </c>
      <c r="BB60" s="103"/>
      <c r="BC60" s="104"/>
      <c r="BD60" s="102" t="s">
        <v>1903</v>
      </c>
      <c r="BE60" s="103"/>
      <c r="BF60" s="104"/>
      <c r="BG60" s="102" t="s">
        <v>207</v>
      </c>
      <c r="BH60" s="103"/>
      <c r="BI60" s="103"/>
      <c r="BJ60" s="103"/>
      <c r="BK60" s="104"/>
      <c r="BO60" s="23" t="str">
        <f t="shared" ref="BO60" si="34">IF(AK60&lt;&gt;"なし",AK60,"{}")</f>
        <v>{}</v>
      </c>
      <c r="BP60" s="23" t="s">
        <v>106</v>
      </c>
      <c r="BQ60" s="23" t="str">
        <f t="shared" ref="BQ60" si="35">B60&amp;" = sql/job/"&amp;B60&amp;".sql"</f>
        <v>UD0613-02 = sql/job/UD0613-02.sql</v>
      </c>
      <c r="BR60" s="23" t="str">
        <f t="shared" si="4"/>
        <v>UD0613-02 = {"id":"UD0613-02", "name":"MML_UID重複論理削除更新SQL", "params":{}, "files":{}, "memory":"1GB"}</v>
      </c>
    </row>
    <row r="61" spans="2:70" ht="30" customHeight="1" x14ac:dyDescent="0.15">
      <c r="B61" s="117" t="s">
        <v>189</v>
      </c>
      <c r="C61" s="118"/>
      <c r="D61" s="118"/>
      <c r="E61" s="119"/>
      <c r="F61" s="120" t="s">
        <v>191</v>
      </c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2"/>
      <c r="R61" s="123" t="s">
        <v>192</v>
      </c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5"/>
      <c r="AK61" s="123" t="s">
        <v>99</v>
      </c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5"/>
      <c r="BA61" s="126" t="s">
        <v>207</v>
      </c>
      <c r="BB61" s="127"/>
      <c r="BC61" s="128"/>
      <c r="BD61" s="126" t="s">
        <v>207</v>
      </c>
      <c r="BE61" s="127"/>
      <c r="BF61" s="128"/>
      <c r="BG61" s="99" t="s">
        <v>207</v>
      </c>
      <c r="BH61" s="100"/>
      <c r="BI61" s="100"/>
      <c r="BJ61" s="100"/>
      <c r="BK61" s="101"/>
      <c r="BO61" s="23" t="str">
        <f>IF(AK61&lt;&gt;"なし",AK61,"{}")</f>
        <v>{"output_ymd": "出力年月日"}</v>
      </c>
      <c r="BP61" s="23" t="s">
        <v>106</v>
      </c>
      <c r="BQ61" s="23" t="str">
        <f>B61&amp;" = sql/job/"&amp;B61&amp;".sql"</f>
        <v>RD0701-01 = sql/job/RD0701-01.sql</v>
      </c>
      <c r="BR61" s="23" t="str">
        <f t="shared" si="4"/>
        <v>RD0701-01 = {"id":"RD0701-01", "name":"患者ID紐付け用施設データ取得SQL", "params":{"output_ymd": "出力年月日"}, "files":{}}</v>
      </c>
    </row>
    <row r="62" spans="2:70" ht="30" customHeight="1" x14ac:dyDescent="0.15">
      <c r="B62" s="156" t="s">
        <v>193</v>
      </c>
      <c r="C62" s="157"/>
      <c r="D62" s="157"/>
      <c r="E62" s="158"/>
      <c r="F62" s="153" t="s">
        <v>194</v>
      </c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5"/>
      <c r="R62" s="132" t="s">
        <v>195</v>
      </c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4"/>
      <c r="AK62" s="132" t="s">
        <v>196</v>
      </c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133"/>
      <c r="AW62" s="133"/>
      <c r="AX62" s="133"/>
      <c r="AY62" s="133"/>
      <c r="AZ62" s="134"/>
      <c r="BA62" s="141" t="s">
        <v>207</v>
      </c>
      <c r="BB62" s="142"/>
      <c r="BC62" s="143"/>
      <c r="BD62" s="141" t="s">
        <v>207</v>
      </c>
      <c r="BE62" s="142"/>
      <c r="BF62" s="143"/>
      <c r="BG62" s="99" t="s">
        <v>207</v>
      </c>
      <c r="BH62" s="100"/>
      <c r="BI62" s="100"/>
      <c r="BJ62" s="100"/>
      <c r="BK62" s="101"/>
      <c r="BO62" s="23" t="str">
        <f>IF(AK62&lt;&gt;"なし",AK62,"{}")</f>
        <v>{"facility_id": "施設ID"}</v>
      </c>
      <c r="BP62" s="23" t="s">
        <v>106</v>
      </c>
      <c r="BQ62" s="23" t="str">
        <f>B62&amp;" = sql/job/"&amp;B62&amp;".sql"</f>
        <v>RD0701-02 = sql/job/RD0701-02.sql</v>
      </c>
      <c r="BR62" s="23" t="str">
        <f t="shared" si="4"/>
        <v>RD0701-02 = {"id":"RD0701-02", "name":"患者ID紐付け用患者データ取得SQL", "params":{"facility_id": "施設ID"}, "files":{}}</v>
      </c>
    </row>
    <row r="63" spans="2:70" ht="30" customHeight="1" x14ac:dyDescent="0.15">
      <c r="B63" s="156" t="s">
        <v>197</v>
      </c>
      <c r="C63" s="157"/>
      <c r="D63" s="157"/>
      <c r="E63" s="158"/>
      <c r="F63" s="153" t="s">
        <v>198</v>
      </c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5"/>
      <c r="R63" s="132" t="s">
        <v>199</v>
      </c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  <c r="AF63" s="133"/>
      <c r="AG63" s="133"/>
      <c r="AH63" s="133"/>
      <c r="AI63" s="133"/>
      <c r="AJ63" s="134"/>
      <c r="AK63" s="132" t="s">
        <v>100</v>
      </c>
      <c r="AL63" s="133"/>
      <c r="AM63" s="133"/>
      <c r="AN63" s="133"/>
      <c r="AO63" s="133"/>
      <c r="AP63" s="133"/>
      <c r="AQ63" s="133"/>
      <c r="AR63" s="133"/>
      <c r="AS63" s="133"/>
      <c r="AT63" s="133"/>
      <c r="AU63" s="133"/>
      <c r="AV63" s="133"/>
      <c r="AW63" s="133"/>
      <c r="AX63" s="133"/>
      <c r="AY63" s="133"/>
      <c r="AZ63" s="134"/>
      <c r="BA63" s="141" t="s">
        <v>207</v>
      </c>
      <c r="BB63" s="142"/>
      <c r="BC63" s="143"/>
      <c r="BD63" s="141" t="s">
        <v>207</v>
      </c>
      <c r="BE63" s="142"/>
      <c r="BF63" s="143"/>
      <c r="BG63" s="99" t="s">
        <v>207</v>
      </c>
      <c r="BH63" s="100"/>
      <c r="BI63" s="100"/>
      <c r="BJ63" s="100"/>
      <c r="BK63" s="101"/>
      <c r="BO63" s="23" t="str">
        <f>IF(AK63&lt;&gt;"なし",AK63,"{}")</f>
        <v>{"output_ym": "出力年月"}</v>
      </c>
      <c r="BP63" s="23" t="s">
        <v>106</v>
      </c>
      <c r="BQ63" s="23" t="str">
        <f>B63&amp;" = sql/job/"&amp;B63&amp;".sql"</f>
        <v>DD0701-01 = sql/job/DD0701-01.sql</v>
      </c>
      <c r="BR63" s="23" t="str">
        <f t="shared" si="4"/>
        <v>DD0701-01 = {"id":"DD0701-01", "name":"患者ID紐付け集計結果テーブルの当月分データ削除SQL", "params":{"output_ym": "出力年月"}, "files":{}}</v>
      </c>
    </row>
    <row r="64" spans="2:70" ht="30" customHeight="1" x14ac:dyDescent="0.15">
      <c r="B64" s="108" t="s">
        <v>695</v>
      </c>
      <c r="C64" s="109"/>
      <c r="D64" s="109"/>
      <c r="E64" s="110"/>
      <c r="F64" s="111" t="s">
        <v>696</v>
      </c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3"/>
      <c r="R64" s="114" t="s">
        <v>697</v>
      </c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6"/>
      <c r="AK64" s="114" t="s">
        <v>99</v>
      </c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6"/>
      <c r="BA64" s="102" t="s">
        <v>207</v>
      </c>
      <c r="BB64" s="103"/>
      <c r="BC64" s="104"/>
      <c r="BD64" s="102" t="s">
        <v>1903</v>
      </c>
      <c r="BE64" s="103"/>
      <c r="BF64" s="104"/>
      <c r="BG64" s="102" t="s">
        <v>207</v>
      </c>
      <c r="BH64" s="103"/>
      <c r="BI64" s="103"/>
      <c r="BJ64" s="103"/>
      <c r="BK64" s="104"/>
      <c r="BO64" s="23" t="str">
        <f>IF(AK64&lt;&gt;"なし",AK64,"{}")</f>
        <v>{"output_ymd": "出力年月日"}</v>
      </c>
      <c r="BP64" s="23" t="s">
        <v>106</v>
      </c>
      <c r="BQ64" s="23" t="str">
        <f t="shared" ref="BQ64" si="36">B64&amp;" = sql/job/"&amp;B64&amp;".sql"</f>
        <v>ID0903-01 = sql/job/ID0903-01.sql</v>
      </c>
      <c r="BR64" s="23" t="str">
        <f t="shared" si="4"/>
        <v>ID0903-01 = {"id":"ID0903-01", "name":"レセプト疾患別患者一覧_ワーク作成SQL", "params":{"output_ymd": "出力年月日"}, "files":{}, "memory":"1GB"}</v>
      </c>
    </row>
    <row r="65" spans="2:70" ht="30" customHeight="1" x14ac:dyDescent="0.15">
      <c r="B65" s="108" t="s">
        <v>701</v>
      </c>
      <c r="C65" s="109"/>
      <c r="D65" s="109"/>
      <c r="E65" s="110"/>
      <c r="F65" s="111" t="s">
        <v>702</v>
      </c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3"/>
      <c r="R65" s="114" t="s">
        <v>703</v>
      </c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6"/>
      <c r="AK65" s="114" t="s">
        <v>704</v>
      </c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6"/>
      <c r="BA65" s="102" t="s">
        <v>207</v>
      </c>
      <c r="BB65" s="103"/>
      <c r="BC65" s="104"/>
      <c r="BD65" s="102" t="s">
        <v>1903</v>
      </c>
      <c r="BE65" s="103"/>
      <c r="BF65" s="104"/>
      <c r="BG65" s="102" t="s">
        <v>207</v>
      </c>
      <c r="BH65" s="103"/>
      <c r="BI65" s="103"/>
      <c r="BJ65" s="103"/>
      <c r="BK65" s="104"/>
      <c r="BO65" s="23" t="str">
        <f t="shared" ref="BO65" si="37">IF(AK65&lt;&gt;"なし",AK65,"{}")</f>
        <v>{"output_ymd": "出力年月日"}</v>
      </c>
      <c r="BP65" s="23" t="s">
        <v>106</v>
      </c>
      <c r="BQ65" s="23" t="str">
        <f t="shared" ref="BQ65" si="38">B65&amp;" = sql/job/"&amp;B65&amp;".sql"</f>
        <v>ID0904-01 = sql/job/ID0904-01.sql</v>
      </c>
      <c r="BR65" s="23" t="str">
        <f t="shared" si="4"/>
        <v>ID0904-01 = {"id":"ID0904-01", "name":"医薬品別患者一覧_ワーク作成SQL", "params":{"output_ymd": "出力年月日"}, "files":{}, "memory":"1GB"}</v>
      </c>
    </row>
    <row r="66" spans="2:70" ht="15" customHeight="1" x14ac:dyDescent="0.15">
      <c r="B66" s="21"/>
      <c r="C66" s="31"/>
      <c r="D66" s="31"/>
      <c r="E66" s="32"/>
      <c r="F66" s="111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3"/>
      <c r="R66" s="22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114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6"/>
      <c r="BA66" s="138"/>
      <c r="BB66" s="139"/>
      <c r="BC66" s="140"/>
      <c r="BD66" s="138"/>
      <c r="BE66" s="139"/>
      <c r="BF66" s="140"/>
      <c r="BG66" s="102"/>
      <c r="BH66" s="103"/>
      <c r="BI66" s="103"/>
      <c r="BJ66" s="103"/>
      <c r="BK66" s="104"/>
    </row>
  </sheetData>
  <mergeCells count="437">
    <mergeCell ref="BG10:BK10"/>
    <mergeCell ref="B59:E59"/>
    <mergeCell ref="B58:E58"/>
    <mergeCell ref="B50:E50"/>
    <mergeCell ref="R50:AJ50"/>
    <mergeCell ref="B46:E46"/>
    <mergeCell ref="F46:Q46"/>
    <mergeCell ref="R46:AJ46"/>
    <mergeCell ref="F49:Q49"/>
    <mergeCell ref="B57:E57"/>
    <mergeCell ref="BD54:BF54"/>
    <mergeCell ref="B18:E18"/>
    <mergeCell ref="R20:AJ20"/>
    <mergeCell ref="R19:AJ19"/>
    <mergeCell ref="AK20:AZ20"/>
    <mergeCell ref="AK19:AZ19"/>
    <mergeCell ref="F35:Q35"/>
    <mergeCell ref="F36:Q36"/>
    <mergeCell ref="F37:Q37"/>
    <mergeCell ref="F44:Q44"/>
    <mergeCell ref="F41:Q41"/>
    <mergeCell ref="R45:AJ45"/>
    <mergeCell ref="AK18:AZ18"/>
    <mergeCell ref="F24:Q24"/>
    <mergeCell ref="B65:E65"/>
    <mergeCell ref="F48:Q48"/>
    <mergeCell ref="R47:AJ47"/>
    <mergeCell ref="AK47:AZ47"/>
    <mergeCell ref="B48:E48"/>
    <mergeCell ref="B49:E49"/>
    <mergeCell ref="AK53:AZ53"/>
    <mergeCell ref="AK54:AZ54"/>
    <mergeCell ref="R60:AJ60"/>
    <mergeCell ref="B62:E62"/>
    <mergeCell ref="B51:E51"/>
    <mergeCell ref="R51:AJ51"/>
    <mergeCell ref="B52:E52"/>
    <mergeCell ref="R52:AJ52"/>
    <mergeCell ref="B53:E53"/>
    <mergeCell ref="R53:AJ53"/>
    <mergeCell ref="F62:Q62"/>
    <mergeCell ref="F47:Q47"/>
    <mergeCell ref="B47:E47"/>
    <mergeCell ref="B64:E64"/>
    <mergeCell ref="B63:E63"/>
    <mergeCell ref="B61:E61"/>
    <mergeCell ref="B54:E54"/>
    <mergeCell ref="B55:E55"/>
    <mergeCell ref="BA43:BC43"/>
    <mergeCell ref="F59:Q59"/>
    <mergeCell ref="R59:AJ59"/>
    <mergeCell ref="R56:AJ56"/>
    <mergeCell ref="F58:Q58"/>
    <mergeCell ref="F57:Q57"/>
    <mergeCell ref="AK55:AZ55"/>
    <mergeCell ref="R54:AJ54"/>
    <mergeCell ref="AK44:AZ44"/>
    <mergeCell ref="F43:Q43"/>
    <mergeCell ref="BD57:BF57"/>
    <mergeCell ref="BD58:BF58"/>
    <mergeCell ref="BD59:BF59"/>
    <mergeCell ref="BD46:BF46"/>
    <mergeCell ref="BD56:BF56"/>
    <mergeCell ref="BD64:BF64"/>
    <mergeCell ref="BD61:BF61"/>
    <mergeCell ref="F50:Q50"/>
    <mergeCell ref="F51:Q51"/>
    <mergeCell ref="F52:Q52"/>
    <mergeCell ref="F53:Q53"/>
    <mergeCell ref="F54:Q54"/>
    <mergeCell ref="F61:Q61"/>
    <mergeCell ref="BA54:BC54"/>
    <mergeCell ref="BA47:BC47"/>
    <mergeCell ref="BA49:BC49"/>
    <mergeCell ref="BA50:BC50"/>
    <mergeCell ref="BA51:BC51"/>
    <mergeCell ref="BA11:BC11"/>
    <mergeCell ref="BD11:BF11"/>
    <mergeCell ref="R12:AJ12"/>
    <mergeCell ref="AK12:AZ12"/>
    <mergeCell ref="BA12:BC12"/>
    <mergeCell ref="BD12:BF12"/>
    <mergeCell ref="BD66:BF66"/>
    <mergeCell ref="BD38:BF38"/>
    <mergeCell ref="BD43:BF43"/>
    <mergeCell ref="BD44:BF44"/>
    <mergeCell ref="BD48:BF48"/>
    <mergeCell ref="BD49:BF49"/>
    <mergeCell ref="BD50:BF50"/>
    <mergeCell ref="BD51:BF51"/>
    <mergeCell ref="BD52:BF52"/>
    <mergeCell ref="BD53:BF53"/>
    <mergeCell ref="BD40:BF40"/>
    <mergeCell ref="BD62:BF62"/>
    <mergeCell ref="BD63:BF63"/>
    <mergeCell ref="BD41:BF41"/>
    <mergeCell ref="BD55:BF55"/>
    <mergeCell ref="BD45:BF45"/>
    <mergeCell ref="BD60:BF60"/>
    <mergeCell ref="BD47:BF47"/>
    <mergeCell ref="BD8:BF8"/>
    <mergeCell ref="BD9:BF9"/>
    <mergeCell ref="BD20:BF20"/>
    <mergeCell ref="BD22:BF22"/>
    <mergeCell ref="BD15:BF15"/>
    <mergeCell ref="BD17:BF17"/>
    <mergeCell ref="BD19:BF19"/>
    <mergeCell ref="BD13:BF13"/>
    <mergeCell ref="BD14:BF14"/>
    <mergeCell ref="BD16:BF16"/>
    <mergeCell ref="BD18:BF18"/>
    <mergeCell ref="B9:E9"/>
    <mergeCell ref="F15:Q15"/>
    <mergeCell ref="F22:Q22"/>
    <mergeCell ref="B13:E13"/>
    <mergeCell ref="B14:E14"/>
    <mergeCell ref="B16:E16"/>
    <mergeCell ref="B12:E12"/>
    <mergeCell ref="F12:Q12"/>
    <mergeCell ref="R18:AJ18"/>
    <mergeCell ref="F18:Q18"/>
    <mergeCell ref="F19:Q19"/>
    <mergeCell ref="F66:Q66"/>
    <mergeCell ref="F63:Q63"/>
    <mergeCell ref="F55:Q55"/>
    <mergeCell ref="R57:AJ57"/>
    <mergeCell ref="AK64:AZ64"/>
    <mergeCell ref="AK66:AZ66"/>
    <mergeCell ref="AK63:AZ63"/>
    <mergeCell ref="F65:Q65"/>
    <mergeCell ref="R65:AJ65"/>
    <mergeCell ref="AK65:AZ65"/>
    <mergeCell ref="F64:Q64"/>
    <mergeCell ref="AK60:AZ60"/>
    <mergeCell ref="AK57:AZ57"/>
    <mergeCell ref="AK58:AZ58"/>
    <mergeCell ref="AK59:AZ59"/>
    <mergeCell ref="AK56:AZ56"/>
    <mergeCell ref="R62:AJ62"/>
    <mergeCell ref="R55:AJ55"/>
    <mergeCell ref="R64:AJ64"/>
    <mergeCell ref="R63:AJ63"/>
    <mergeCell ref="R61:AJ61"/>
    <mergeCell ref="AJ2:AO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AK17:AZ17"/>
    <mergeCell ref="B11:E11"/>
    <mergeCell ref="F11:Q11"/>
    <mergeCell ref="R11:AJ11"/>
    <mergeCell ref="AK11:AZ11"/>
    <mergeCell ref="B10:E10"/>
    <mergeCell ref="F10:Q10"/>
    <mergeCell ref="R10:AJ10"/>
    <mergeCell ref="AK10:AZ10"/>
    <mergeCell ref="R14:AJ14"/>
    <mergeCell ref="R16:AJ16"/>
    <mergeCell ref="R13:AJ13"/>
    <mergeCell ref="R15:AJ15"/>
    <mergeCell ref="F16:Q16"/>
    <mergeCell ref="F17:Q17"/>
    <mergeCell ref="R17:AJ17"/>
    <mergeCell ref="F13:Q13"/>
    <mergeCell ref="F14:Q14"/>
    <mergeCell ref="AK15:AZ15"/>
    <mergeCell ref="B15:E15"/>
    <mergeCell ref="B17:E17"/>
    <mergeCell ref="R23:AJ23"/>
    <mergeCell ref="B44:E44"/>
    <mergeCell ref="B19:E19"/>
    <mergeCell ref="AK23:AZ23"/>
    <mergeCell ref="BA23:BC23"/>
    <mergeCell ref="F33:Q33"/>
    <mergeCell ref="F34:Q34"/>
    <mergeCell ref="F20:Q20"/>
    <mergeCell ref="F21:Q21"/>
    <mergeCell ref="F29:Q29"/>
    <mergeCell ref="F30:Q30"/>
    <mergeCell ref="B31:E31"/>
    <mergeCell ref="B21:E21"/>
    <mergeCell ref="B41:E41"/>
    <mergeCell ref="B43:E43"/>
    <mergeCell ref="B38:E38"/>
    <mergeCell ref="B20:E20"/>
    <mergeCell ref="B23:E23"/>
    <mergeCell ref="F23:Q23"/>
    <mergeCell ref="B22:E22"/>
    <mergeCell ref="B26:E26"/>
    <mergeCell ref="B27:E27"/>
    <mergeCell ref="R24:AJ24"/>
    <mergeCell ref="AK24:AZ24"/>
    <mergeCell ref="B24:E24"/>
    <mergeCell ref="BA24:BC24"/>
    <mergeCell ref="B25:E25"/>
    <mergeCell ref="BA30:BC30"/>
    <mergeCell ref="R29:AJ29"/>
    <mergeCell ref="R30:AJ30"/>
    <mergeCell ref="B29:E29"/>
    <mergeCell ref="F26:Q26"/>
    <mergeCell ref="F27:Q27"/>
    <mergeCell ref="AK28:AZ28"/>
    <mergeCell ref="AK29:AZ29"/>
    <mergeCell ref="AK30:AZ30"/>
    <mergeCell ref="B33:E33"/>
    <mergeCell ref="F25:Q25"/>
    <mergeCell ref="F28:Q28"/>
    <mergeCell ref="AK26:AZ26"/>
    <mergeCell ref="AK27:AZ27"/>
    <mergeCell ref="R28:AJ28"/>
    <mergeCell ref="B34:E34"/>
    <mergeCell ref="B56:E56"/>
    <mergeCell ref="F56:Q56"/>
    <mergeCell ref="B28:E28"/>
    <mergeCell ref="AK31:AZ31"/>
    <mergeCell ref="AK45:AZ45"/>
    <mergeCell ref="AK41:AZ41"/>
    <mergeCell ref="F38:Q38"/>
    <mergeCell ref="R34:AJ34"/>
    <mergeCell ref="R35:AJ35"/>
    <mergeCell ref="AK37:AZ37"/>
    <mergeCell ref="R31:AJ31"/>
    <mergeCell ref="R32:AJ32"/>
    <mergeCell ref="F31:Q31"/>
    <mergeCell ref="F32:Q32"/>
    <mergeCell ref="B60:E60"/>
    <mergeCell ref="F60:Q60"/>
    <mergeCell ref="AK61:AZ61"/>
    <mergeCell ref="AK62:AZ62"/>
    <mergeCell ref="BA45:BC45"/>
    <mergeCell ref="BA53:BC53"/>
    <mergeCell ref="AK46:AZ46"/>
    <mergeCell ref="BA60:BC60"/>
    <mergeCell ref="BA57:BC57"/>
    <mergeCell ref="BA58:BC58"/>
    <mergeCell ref="BA59:BC59"/>
    <mergeCell ref="BA46:BC46"/>
    <mergeCell ref="BA56:BC56"/>
    <mergeCell ref="BA55:BC55"/>
    <mergeCell ref="BA48:BC48"/>
    <mergeCell ref="BA52:BC52"/>
    <mergeCell ref="AK48:AZ48"/>
    <mergeCell ref="AK50:AZ50"/>
    <mergeCell ref="AK51:AZ51"/>
    <mergeCell ref="B45:E45"/>
    <mergeCell ref="F45:Q45"/>
    <mergeCell ref="BA66:BC66"/>
    <mergeCell ref="AK6:AZ6"/>
    <mergeCell ref="AK8:AZ8"/>
    <mergeCell ref="AK9:AZ9"/>
    <mergeCell ref="AK13:AZ13"/>
    <mergeCell ref="AK14:AZ14"/>
    <mergeCell ref="AK16:AZ16"/>
    <mergeCell ref="BA15:BC15"/>
    <mergeCell ref="BA6:BC6"/>
    <mergeCell ref="BA8:BC8"/>
    <mergeCell ref="BA9:BC9"/>
    <mergeCell ref="BA13:BC13"/>
    <mergeCell ref="BA14:BC14"/>
    <mergeCell ref="BA16:BC16"/>
    <mergeCell ref="BA18:BC18"/>
    <mergeCell ref="BA20:BC20"/>
    <mergeCell ref="BA19:BC19"/>
    <mergeCell ref="BA17:BC17"/>
    <mergeCell ref="BA64:BC64"/>
    <mergeCell ref="BA63:BC63"/>
    <mergeCell ref="AK39:AZ39"/>
    <mergeCell ref="BA39:BC39"/>
    <mergeCell ref="BA61:BC61"/>
    <mergeCell ref="BA62:BC62"/>
    <mergeCell ref="BD23:BF23"/>
    <mergeCell ref="R21:AJ21"/>
    <mergeCell ref="AK21:AZ21"/>
    <mergeCell ref="BA21:BC21"/>
    <mergeCell ref="BD21:BF21"/>
    <mergeCell ref="BA22:BC22"/>
    <mergeCell ref="AK22:AZ22"/>
    <mergeCell ref="BD24:BF24"/>
    <mergeCell ref="R41:AJ41"/>
    <mergeCell ref="BA35:BC35"/>
    <mergeCell ref="BA36:BC36"/>
    <mergeCell ref="BA37:BC37"/>
    <mergeCell ref="BA38:BC38"/>
    <mergeCell ref="R22:AJ22"/>
    <mergeCell ref="AK38:AZ38"/>
    <mergeCell ref="BA40:BC40"/>
    <mergeCell ref="R25:AJ25"/>
    <mergeCell ref="AK25:AZ25"/>
    <mergeCell ref="BA25:BC25"/>
    <mergeCell ref="BD25:BF25"/>
    <mergeCell ref="AK34:AZ34"/>
    <mergeCell ref="AK35:AZ35"/>
    <mergeCell ref="AK36:AZ36"/>
    <mergeCell ref="R33:AJ33"/>
    <mergeCell ref="BA65:BC65"/>
    <mergeCell ref="BD65:BF65"/>
    <mergeCell ref="BA26:BC26"/>
    <mergeCell ref="BA27:BC27"/>
    <mergeCell ref="BA28:BC28"/>
    <mergeCell ref="BA29:BC29"/>
    <mergeCell ref="R43:AJ43"/>
    <mergeCell ref="R58:AJ58"/>
    <mergeCell ref="R49:AJ49"/>
    <mergeCell ref="R44:AJ44"/>
    <mergeCell ref="AK52:AZ52"/>
    <mergeCell ref="AK49:AZ49"/>
    <mergeCell ref="R48:AJ48"/>
    <mergeCell ref="R36:AJ36"/>
    <mergeCell ref="R37:AJ37"/>
    <mergeCell ref="R38:AJ38"/>
    <mergeCell ref="R27:AJ27"/>
    <mergeCell ref="BA41:BC41"/>
    <mergeCell ref="BA44:BC44"/>
    <mergeCell ref="AK43:AZ43"/>
    <mergeCell ref="BD26:BF26"/>
    <mergeCell ref="BD27:BF27"/>
    <mergeCell ref="BD29:BF29"/>
    <mergeCell ref="BD30:BF30"/>
    <mergeCell ref="BD33:BF33"/>
    <mergeCell ref="BD34:BF34"/>
    <mergeCell ref="BD35:BF35"/>
    <mergeCell ref="BA31:BC31"/>
    <mergeCell ref="BA32:BC32"/>
    <mergeCell ref="BA33:BC33"/>
    <mergeCell ref="BD36:BF36"/>
    <mergeCell ref="BD37:BF37"/>
    <mergeCell ref="AK32:AZ32"/>
    <mergeCell ref="AK33:AZ33"/>
    <mergeCell ref="BD28:BF28"/>
    <mergeCell ref="R26:AJ26"/>
    <mergeCell ref="BA34:BC34"/>
    <mergeCell ref="BD39:BF39"/>
    <mergeCell ref="B39:E39"/>
    <mergeCell ref="F39:Q39"/>
    <mergeCell ref="R39:AJ39"/>
    <mergeCell ref="B42:E42"/>
    <mergeCell ref="F42:Q42"/>
    <mergeCell ref="R42:AJ42"/>
    <mergeCell ref="AK42:AZ42"/>
    <mergeCell ref="BA42:BC42"/>
    <mergeCell ref="BD42:BF42"/>
    <mergeCell ref="B40:E40"/>
    <mergeCell ref="F40:Q40"/>
    <mergeCell ref="R40:AJ40"/>
    <mergeCell ref="AK40:AZ40"/>
    <mergeCell ref="B36:E36"/>
    <mergeCell ref="B37:E37"/>
    <mergeCell ref="B30:E30"/>
    <mergeCell ref="B32:E32"/>
    <mergeCell ref="B35:E35"/>
    <mergeCell ref="BD31:BF31"/>
    <mergeCell ref="BD32:BF32"/>
    <mergeCell ref="BG5:BK5"/>
    <mergeCell ref="BG6:BK6"/>
    <mergeCell ref="BD6:BF6"/>
    <mergeCell ref="BG8:BK8"/>
    <mergeCell ref="BG9:BK9"/>
    <mergeCell ref="BG11:BK11"/>
    <mergeCell ref="BG12:BK12"/>
    <mergeCell ref="B7:E7"/>
    <mergeCell ref="F7:Q7"/>
    <mergeCell ref="R7:AJ7"/>
    <mergeCell ref="AK7:AZ7"/>
    <mergeCell ref="BA7:BC7"/>
    <mergeCell ref="BD7:BF7"/>
    <mergeCell ref="BG7:BK7"/>
    <mergeCell ref="BA10:BC10"/>
    <mergeCell ref="BD10:BF10"/>
    <mergeCell ref="B6:E6"/>
    <mergeCell ref="R9:AJ9"/>
    <mergeCell ref="F6:Q6"/>
    <mergeCell ref="R6:AJ6"/>
    <mergeCell ref="R8:AJ8"/>
    <mergeCell ref="F8:Q8"/>
    <mergeCell ref="F9:Q9"/>
    <mergeCell ref="B8:E8"/>
    <mergeCell ref="BG13:BK13"/>
    <mergeCell ref="BG14:BK14"/>
    <mergeCell ref="BG15:BK15"/>
    <mergeCell ref="BG16:BK16"/>
    <mergeCell ref="BG17:BK17"/>
    <mergeCell ref="BG18:BK18"/>
    <mergeCell ref="BG23:BK23"/>
    <mergeCell ref="BG24:BK24"/>
    <mergeCell ref="BG25:BK25"/>
    <mergeCell ref="BG26:BK26"/>
    <mergeCell ref="BG27:BK27"/>
    <mergeCell ref="BG28:BK28"/>
    <mergeCell ref="BG29:BK29"/>
    <mergeCell ref="BG30:BK30"/>
    <mergeCell ref="BG19:BK19"/>
    <mergeCell ref="BG20:BK20"/>
    <mergeCell ref="BG21:BK21"/>
    <mergeCell ref="BG22:BK22"/>
    <mergeCell ref="BG31:BK31"/>
    <mergeCell ref="BG32:BK32"/>
    <mergeCell ref="BG33:BK33"/>
    <mergeCell ref="BG34:BK34"/>
    <mergeCell ref="BG35:BK35"/>
    <mergeCell ref="BG36:BK36"/>
    <mergeCell ref="BG37:BK37"/>
    <mergeCell ref="BG38:BK38"/>
    <mergeCell ref="BG39:BK39"/>
    <mergeCell ref="BG40:BK40"/>
    <mergeCell ref="BG41:BK41"/>
    <mergeCell ref="BG42:BK42"/>
    <mergeCell ref="BG43:BK43"/>
    <mergeCell ref="BG44:BK44"/>
    <mergeCell ref="BG45:BK45"/>
    <mergeCell ref="BG46:BK46"/>
    <mergeCell ref="BG47:BK47"/>
    <mergeCell ref="BG48:BK48"/>
    <mergeCell ref="BG49:BK49"/>
    <mergeCell ref="BG50:BK50"/>
    <mergeCell ref="BG51:BK51"/>
    <mergeCell ref="BG52:BK52"/>
    <mergeCell ref="BG53:BK53"/>
    <mergeCell ref="BG54:BK54"/>
    <mergeCell ref="BG55:BK55"/>
    <mergeCell ref="BG56:BK56"/>
    <mergeCell ref="BG57:BK57"/>
    <mergeCell ref="BG58:BK58"/>
    <mergeCell ref="BG59:BK59"/>
    <mergeCell ref="BG60:BK60"/>
    <mergeCell ref="BG61:BK61"/>
    <mergeCell ref="BG62:BK62"/>
    <mergeCell ref="BG63:BK63"/>
    <mergeCell ref="BG64:BK64"/>
    <mergeCell ref="BG65:BK65"/>
    <mergeCell ref="BG66:BK66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BR422"/>
  <sheetViews>
    <sheetView view="pageBreakPreview" topLeftCell="A7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56" t="s">
        <v>2253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70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44481</v>
      </c>
      <c r="X2" s="148"/>
      <c r="Y2" s="148"/>
      <c r="Z2" s="148"/>
      <c r="AA2" s="148"/>
      <c r="AB2" s="149"/>
      <c r="AC2" s="44" t="s">
        <v>184</v>
      </c>
      <c r="AD2" s="44"/>
      <c r="AE2" s="44"/>
      <c r="AF2" s="44"/>
      <c r="AG2" s="44"/>
      <c r="AH2" s="44"/>
      <c r="AI2" s="44"/>
      <c r="AJ2" s="147">
        <v>44966</v>
      </c>
      <c r="AK2" s="148"/>
      <c r="AL2" s="148"/>
      <c r="AM2" s="148"/>
      <c r="AN2" s="148"/>
      <c r="AO2" s="149"/>
    </row>
    <row r="3" spans="2:70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  <c r="AQ3" s="23" t="s">
        <v>1179</v>
      </c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15" customHeight="1" x14ac:dyDescent="0.15">
      <c r="B5" s="25" t="s">
        <v>794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25"/>
      <c r="BH5" s="25"/>
      <c r="BI5" s="25"/>
      <c r="BJ5" s="25"/>
      <c r="BK5" s="26"/>
    </row>
    <row r="6" spans="2:70" ht="1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6"/>
      <c r="BG6" s="25"/>
      <c r="BH6" s="25"/>
      <c r="BI6" s="25"/>
      <c r="BJ6" s="25"/>
      <c r="BK6" s="26"/>
    </row>
    <row r="7" spans="2:70" ht="27" customHeight="1" x14ac:dyDescent="0.15">
      <c r="B7" s="18" t="s">
        <v>13</v>
      </c>
      <c r="C7" s="19"/>
      <c r="D7" s="28"/>
      <c r="E7" s="28"/>
      <c r="F7" s="28"/>
      <c r="G7" s="19"/>
      <c r="H7" s="19"/>
      <c r="I7" s="20" t="s">
        <v>15</v>
      </c>
      <c r="J7" s="33"/>
      <c r="K7" s="33"/>
      <c r="L7" s="27"/>
      <c r="M7" s="27"/>
      <c r="N7" s="28"/>
      <c r="O7" s="28"/>
      <c r="P7" s="28"/>
      <c r="Q7" s="28"/>
      <c r="R7" s="28"/>
      <c r="S7" s="28"/>
      <c r="T7" s="28"/>
      <c r="U7" s="20" t="s">
        <v>16</v>
      </c>
      <c r="V7" s="29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0" t="s">
        <v>17</v>
      </c>
      <c r="AO7" s="29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0" t="s">
        <v>208</v>
      </c>
      <c r="BB7" s="28"/>
      <c r="BC7" s="30"/>
      <c r="BD7" s="20" t="s">
        <v>200</v>
      </c>
      <c r="BE7" s="28"/>
      <c r="BF7" s="30"/>
      <c r="BG7" s="105" t="s">
        <v>1906</v>
      </c>
      <c r="BH7" s="106"/>
      <c r="BI7" s="106"/>
      <c r="BJ7" s="106"/>
      <c r="BK7" s="107"/>
    </row>
    <row r="8" spans="2:70" ht="51.75" customHeight="1" x14ac:dyDescent="0.15">
      <c r="B8" s="129" t="s">
        <v>795</v>
      </c>
      <c r="C8" s="130"/>
      <c r="D8" s="130"/>
      <c r="E8" s="130"/>
      <c r="F8" s="130"/>
      <c r="G8" s="130"/>
      <c r="H8" s="131"/>
      <c r="I8" s="159" t="s">
        <v>837</v>
      </c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1"/>
      <c r="U8" s="168" t="s">
        <v>879</v>
      </c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70"/>
      <c r="AN8" s="168" t="s">
        <v>19</v>
      </c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70"/>
      <c r="BA8" s="99" t="s">
        <v>207</v>
      </c>
      <c r="BB8" s="100"/>
      <c r="BC8" s="101"/>
      <c r="BD8" s="99" t="s">
        <v>1903</v>
      </c>
      <c r="BE8" s="100"/>
      <c r="BF8" s="101"/>
      <c r="BG8" s="99" t="s">
        <v>207</v>
      </c>
      <c r="BH8" s="100"/>
      <c r="BI8" s="100"/>
      <c r="BJ8" s="100"/>
      <c r="BK8" s="101"/>
      <c r="BO8" s="23" t="str">
        <f t="shared" ref="BO8:BO10" si="0">IF(AN8&lt;&gt;"なし",AN8,"{}")</f>
        <v>{}</v>
      </c>
      <c r="BP8" s="23" t="s">
        <v>106</v>
      </c>
      <c r="BQ8" s="23" t="str">
        <f t="shared" ref="BQ8:BQ10" si="1">B8&amp;" = sql/job/merge/dpc/"&amp;B8&amp;".sql"</f>
        <v>ID0101-01-01 = sql/job/merge/dpc/ID0101-01-01.sql</v>
      </c>
      <c r="BR8" s="23" t="str">
        <f t="shared" ref="BR8:BR10" si="2">B8&amp;" = {""id"":"""&amp;B8&amp;""", ""name"":"""&amp;I8&amp;""", ""params"":"&amp;BO8&amp;", ""files"":"&amp;BP8&amp;IF(BA8&lt;&gt;"-",", ""thread"":"""&amp;BA8&amp;"""","")&amp;IF(BD8&lt;&gt;"-",", ""memory"":"""&amp;BD8&amp;"""","")&amp;IF(BG8&lt;&gt;"-",", ""uri"":""True""","")&amp;"}"</f>
        <v>ID0101-01-01 = {"id":"ID0101-01-01", "name":"DPC調査データ_Dファイル_結合テーブル作成（スキーマ2分）SQL", "params":{}, "files":{}, "memory":"1GB"}</v>
      </c>
    </row>
    <row r="9" spans="2:70" ht="51.75" customHeight="1" x14ac:dyDescent="0.15">
      <c r="B9" s="129" t="s">
        <v>796</v>
      </c>
      <c r="C9" s="130"/>
      <c r="D9" s="130"/>
      <c r="E9" s="130"/>
      <c r="F9" s="130"/>
      <c r="G9" s="130"/>
      <c r="H9" s="131"/>
      <c r="I9" s="159" t="s">
        <v>838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1"/>
      <c r="U9" s="168" t="s">
        <v>880</v>
      </c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70"/>
      <c r="AN9" s="168" t="s">
        <v>19</v>
      </c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70"/>
      <c r="BA9" s="99" t="s">
        <v>207</v>
      </c>
      <c r="BB9" s="100"/>
      <c r="BC9" s="101"/>
      <c r="BD9" s="99" t="s">
        <v>1903</v>
      </c>
      <c r="BE9" s="100"/>
      <c r="BF9" s="101"/>
      <c r="BG9" s="99" t="s">
        <v>207</v>
      </c>
      <c r="BH9" s="100"/>
      <c r="BI9" s="100"/>
      <c r="BJ9" s="100"/>
      <c r="BK9" s="101"/>
      <c r="BO9" s="23" t="str">
        <f t="shared" si="0"/>
        <v>{}</v>
      </c>
      <c r="BP9" s="23" t="s">
        <v>106</v>
      </c>
      <c r="BQ9" s="23" t="str">
        <f t="shared" si="1"/>
        <v>ID0101-01-11 = sql/job/merge/dpc/ID0101-01-11.sql</v>
      </c>
      <c r="BR9" s="23" t="str">
        <f t="shared" si="2"/>
        <v>ID0101-01-11 = {"id":"ID0101-01-11", "name":"DPC調査データ_Dファイル_結合テーブル作成（スキーマ22分）SQL", "params":{}, "files":{}, "memory":"1GB"}</v>
      </c>
    </row>
    <row r="10" spans="2:70" ht="51.75" customHeight="1" x14ac:dyDescent="0.15">
      <c r="B10" s="129" t="s">
        <v>797</v>
      </c>
      <c r="C10" s="130"/>
      <c r="D10" s="130"/>
      <c r="E10" s="130"/>
      <c r="F10" s="130"/>
      <c r="G10" s="130"/>
      <c r="H10" s="131"/>
      <c r="I10" s="159" t="s">
        <v>839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1"/>
      <c r="U10" s="168" t="s">
        <v>881</v>
      </c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70"/>
      <c r="AN10" s="168" t="s">
        <v>19</v>
      </c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70"/>
      <c r="BA10" s="99" t="s">
        <v>207</v>
      </c>
      <c r="BB10" s="100"/>
      <c r="BC10" s="101"/>
      <c r="BD10" s="99" t="s">
        <v>1903</v>
      </c>
      <c r="BE10" s="100"/>
      <c r="BF10" s="101"/>
      <c r="BG10" s="99" t="s">
        <v>207</v>
      </c>
      <c r="BH10" s="100"/>
      <c r="BI10" s="100"/>
      <c r="BJ10" s="100"/>
      <c r="BK10" s="101"/>
      <c r="BO10" s="23" t="str">
        <f t="shared" si="0"/>
        <v>{}</v>
      </c>
      <c r="BP10" s="23" t="s">
        <v>106</v>
      </c>
      <c r="BQ10" s="23" t="str">
        <f t="shared" si="1"/>
        <v>ID0101-01-12 = sql/job/merge/dpc/ID0101-01-12.sql</v>
      </c>
      <c r="BR10" s="23" t="str">
        <f t="shared" si="2"/>
        <v>ID0101-01-12 = {"id":"ID0101-01-12", "name":"DPC調査データ_Dファイル_結合テーブル作成（スキーマ12分）SQL", "params":{}, "files":{}, "memory":"1GB"}</v>
      </c>
    </row>
    <row r="11" spans="2:70" ht="51.75" customHeight="1" x14ac:dyDescent="0.15">
      <c r="B11" s="108" t="s">
        <v>2005</v>
      </c>
      <c r="C11" s="109"/>
      <c r="D11" s="109"/>
      <c r="E11" s="109"/>
      <c r="F11" s="109"/>
      <c r="G11" s="109"/>
      <c r="H11" s="110"/>
      <c r="I11" s="165" t="s">
        <v>2019</v>
      </c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7"/>
      <c r="U11" s="162" t="s">
        <v>879</v>
      </c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4"/>
      <c r="AN11" s="162" t="s">
        <v>196</v>
      </c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4"/>
      <c r="BA11" s="102" t="s">
        <v>207</v>
      </c>
      <c r="BB11" s="103"/>
      <c r="BC11" s="104"/>
      <c r="BD11" s="102" t="s">
        <v>1903</v>
      </c>
      <c r="BE11" s="103"/>
      <c r="BF11" s="104"/>
      <c r="BG11" s="102" t="s">
        <v>1907</v>
      </c>
      <c r="BH11" s="103"/>
      <c r="BI11" s="103"/>
      <c r="BJ11" s="103"/>
      <c r="BK11" s="104"/>
      <c r="BO11" s="23" t="str">
        <f t="shared" ref="BO11:BO63" si="3">IF(AN11&lt;&gt;"なし",AN11,"{}")</f>
        <v>{"facility_id": "施設ID"}</v>
      </c>
      <c r="BP11" s="23" t="s">
        <v>106</v>
      </c>
      <c r="BQ11" s="23" t="str">
        <f t="shared" ref="BQ11:BQ63" si="4">B11&amp;" = sql/job/merge/dpc/"&amp;B11&amp;".sql"</f>
        <v>ID0101-01-51 = sql/job/merge/dpc/ID0101-01-51.sql</v>
      </c>
      <c r="BR11" s="23" t="str">
        <f t="shared" ref="BR11:BR63" si="5">B11&amp;" = {""id"":"""&amp;B11&amp;""", ""name"":"""&amp;I11&amp;""", ""params"":"&amp;BO11&amp;", ""files"":"&amp;BP11&amp;IF(BA11&lt;&gt;"-",", ""thread"":"""&amp;BA11&amp;"""","")&amp;IF(BD11&lt;&gt;"-",", ""memory"":"""&amp;BD11&amp;"""","")&amp;IF(BG11&lt;&gt;"-",", ""uri"":""True""","")&amp;"}"</f>
        <v>ID0101-01-51 = {"id":"ID0101-01-51", "name":"DPC調査データ_Dファイル_結合テーブル作成SQL", "params":{"facility_id": "施設ID"}, "files":{}, "memory":"1GB"}</v>
      </c>
    </row>
    <row r="12" spans="2:70" ht="51.75" customHeight="1" x14ac:dyDescent="0.15">
      <c r="B12" s="129" t="s">
        <v>798</v>
      </c>
      <c r="C12" s="130"/>
      <c r="D12" s="130"/>
      <c r="E12" s="130"/>
      <c r="F12" s="130"/>
      <c r="G12" s="130"/>
      <c r="H12" s="131"/>
      <c r="I12" s="159" t="s">
        <v>840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1"/>
      <c r="U12" s="168" t="s">
        <v>882</v>
      </c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70"/>
      <c r="AN12" s="168" t="s">
        <v>19</v>
      </c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70"/>
      <c r="BA12" s="99" t="s">
        <v>207</v>
      </c>
      <c r="BB12" s="100"/>
      <c r="BC12" s="101"/>
      <c r="BD12" s="99" t="s">
        <v>1903</v>
      </c>
      <c r="BE12" s="100"/>
      <c r="BF12" s="101"/>
      <c r="BG12" s="99" t="s">
        <v>207</v>
      </c>
      <c r="BH12" s="100"/>
      <c r="BI12" s="100"/>
      <c r="BJ12" s="100"/>
      <c r="BK12" s="101"/>
      <c r="BO12" s="23" t="str">
        <f t="shared" si="3"/>
        <v>{}</v>
      </c>
      <c r="BP12" s="23" t="s">
        <v>106</v>
      </c>
      <c r="BQ12" s="23" t="str">
        <f t="shared" si="4"/>
        <v>ID0101-02-01 = sql/job/merge/dpc/ID0101-02-01.sql</v>
      </c>
      <c r="BR12" s="23" t="str">
        <f t="shared" si="5"/>
        <v>ID0101-02-01 = {"id":"ID0101-02-01", "name":"DPC調査データ_入院EF統合ファイル_結合テーブル作成（スキーマ2分）SQL", "params":{}, "files":{}, "memory":"1GB"}</v>
      </c>
    </row>
    <row r="13" spans="2:70" ht="51.75" customHeight="1" x14ac:dyDescent="0.15">
      <c r="B13" s="129" t="s">
        <v>799</v>
      </c>
      <c r="C13" s="130"/>
      <c r="D13" s="130"/>
      <c r="E13" s="130"/>
      <c r="F13" s="130"/>
      <c r="G13" s="130"/>
      <c r="H13" s="131"/>
      <c r="I13" s="159" t="s">
        <v>841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1"/>
      <c r="U13" s="168" t="s">
        <v>883</v>
      </c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70"/>
      <c r="AN13" s="168" t="s">
        <v>19</v>
      </c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70"/>
      <c r="BA13" s="99" t="s">
        <v>207</v>
      </c>
      <c r="BB13" s="100"/>
      <c r="BC13" s="101"/>
      <c r="BD13" s="99" t="s">
        <v>1903</v>
      </c>
      <c r="BE13" s="100"/>
      <c r="BF13" s="101"/>
      <c r="BG13" s="99" t="s">
        <v>207</v>
      </c>
      <c r="BH13" s="100"/>
      <c r="BI13" s="100"/>
      <c r="BJ13" s="100"/>
      <c r="BK13" s="101"/>
      <c r="BO13" s="23" t="str">
        <f t="shared" si="3"/>
        <v>{}</v>
      </c>
      <c r="BP13" s="23" t="s">
        <v>106</v>
      </c>
      <c r="BQ13" s="23" t="str">
        <f t="shared" si="4"/>
        <v>ID0101-02-11 = sql/job/merge/dpc/ID0101-02-11.sql</v>
      </c>
      <c r="BR13" s="23" t="str">
        <f t="shared" si="5"/>
        <v>ID0101-02-11 = {"id":"ID0101-02-11", "name":"DPC調査データ_入院EF統合ファイル_結合テーブル作成（スキーマ22分）SQL", "params":{}, "files":{}, "memory":"1GB"}</v>
      </c>
    </row>
    <row r="14" spans="2:70" ht="51.75" customHeight="1" x14ac:dyDescent="0.15">
      <c r="B14" s="129" t="s">
        <v>800</v>
      </c>
      <c r="C14" s="130"/>
      <c r="D14" s="130"/>
      <c r="E14" s="130"/>
      <c r="F14" s="130"/>
      <c r="G14" s="130"/>
      <c r="H14" s="131"/>
      <c r="I14" s="159" t="s">
        <v>842</v>
      </c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1"/>
      <c r="U14" s="168" t="s">
        <v>884</v>
      </c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70"/>
      <c r="AN14" s="168" t="s">
        <v>19</v>
      </c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70"/>
      <c r="BA14" s="99" t="s">
        <v>207</v>
      </c>
      <c r="BB14" s="100"/>
      <c r="BC14" s="101"/>
      <c r="BD14" s="99" t="s">
        <v>1903</v>
      </c>
      <c r="BE14" s="100"/>
      <c r="BF14" s="101"/>
      <c r="BG14" s="99" t="s">
        <v>207</v>
      </c>
      <c r="BH14" s="100"/>
      <c r="BI14" s="100"/>
      <c r="BJ14" s="100"/>
      <c r="BK14" s="101"/>
      <c r="BO14" s="23" t="str">
        <f t="shared" si="3"/>
        <v>{}</v>
      </c>
      <c r="BP14" s="23" t="s">
        <v>106</v>
      </c>
      <c r="BQ14" s="23" t="str">
        <f t="shared" si="4"/>
        <v>ID0101-02-12 = sql/job/merge/dpc/ID0101-02-12.sql</v>
      </c>
      <c r="BR14" s="23" t="str">
        <f t="shared" si="5"/>
        <v>ID0101-02-12 = {"id":"ID0101-02-12", "name":"DPC調査データ_入院EF統合ファイル_結合テーブル作成（スキーマ12分）SQL", "params":{}, "files":{}, "memory":"1GB"}</v>
      </c>
    </row>
    <row r="15" spans="2:70" ht="51.75" customHeight="1" x14ac:dyDescent="0.15">
      <c r="B15" s="108" t="s">
        <v>2006</v>
      </c>
      <c r="C15" s="180"/>
      <c r="D15" s="180"/>
      <c r="E15" s="180"/>
      <c r="F15" s="180"/>
      <c r="G15" s="180"/>
      <c r="H15" s="181"/>
      <c r="I15" s="165" t="s">
        <v>2020</v>
      </c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7"/>
      <c r="U15" s="162" t="s">
        <v>882</v>
      </c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4"/>
      <c r="AN15" s="162" t="s">
        <v>196</v>
      </c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4"/>
      <c r="BA15" s="102" t="s">
        <v>207</v>
      </c>
      <c r="BB15" s="103"/>
      <c r="BC15" s="104"/>
      <c r="BD15" s="102" t="s">
        <v>1903</v>
      </c>
      <c r="BE15" s="103"/>
      <c r="BF15" s="104"/>
      <c r="BG15" s="102" t="s">
        <v>1907</v>
      </c>
      <c r="BH15" s="103"/>
      <c r="BI15" s="103"/>
      <c r="BJ15" s="103"/>
      <c r="BK15" s="104"/>
      <c r="BO15" s="23" t="str">
        <f t="shared" si="3"/>
        <v>{"facility_id": "施設ID"}</v>
      </c>
      <c r="BP15" s="23" t="s">
        <v>106</v>
      </c>
      <c r="BQ15" s="23" t="str">
        <f t="shared" si="4"/>
        <v>ID0101-02-51 = sql/job/merge/dpc/ID0101-02-51.sql</v>
      </c>
      <c r="BR15" s="23" t="str">
        <f t="shared" si="5"/>
        <v>ID0101-02-51 = {"id":"ID0101-02-51", "name":"DPC調査データ_入院EF統合ファイル_結合テーブル作成SQL", "params":{"facility_id": "施設ID"}, "files":{}, "memory":"1GB"}</v>
      </c>
    </row>
    <row r="16" spans="2:70" ht="51.75" customHeight="1" x14ac:dyDescent="0.15">
      <c r="B16" s="129" t="s">
        <v>801</v>
      </c>
      <c r="C16" s="130"/>
      <c r="D16" s="130"/>
      <c r="E16" s="130"/>
      <c r="F16" s="130"/>
      <c r="G16" s="130"/>
      <c r="H16" s="131"/>
      <c r="I16" s="159" t="s">
        <v>843</v>
      </c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1"/>
      <c r="U16" s="168" t="s">
        <v>885</v>
      </c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70"/>
      <c r="AN16" s="168" t="s">
        <v>19</v>
      </c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70"/>
      <c r="BA16" s="99" t="s">
        <v>207</v>
      </c>
      <c r="BB16" s="100"/>
      <c r="BC16" s="101"/>
      <c r="BD16" s="99" t="s">
        <v>1903</v>
      </c>
      <c r="BE16" s="100"/>
      <c r="BF16" s="101"/>
      <c r="BG16" s="99" t="s">
        <v>207</v>
      </c>
      <c r="BH16" s="100"/>
      <c r="BI16" s="100"/>
      <c r="BJ16" s="100"/>
      <c r="BK16" s="101"/>
      <c r="BO16" s="23" t="str">
        <f t="shared" si="3"/>
        <v>{}</v>
      </c>
      <c r="BP16" s="23" t="s">
        <v>106</v>
      </c>
      <c r="BQ16" s="23" t="str">
        <f t="shared" si="4"/>
        <v>ID0101-03-01 = sql/job/merge/dpc/ID0101-03-01.sql</v>
      </c>
      <c r="BR16" s="23" t="str">
        <f t="shared" si="5"/>
        <v>ID0101-03-01 = {"id":"ID0101-03-01", "name":"DPC調査データ_外来EF統合ファイル_結合テーブル作成（スキーマ2分）SQL", "params":{}, "files":{}, "memory":"1GB"}</v>
      </c>
    </row>
    <row r="17" spans="2:70" ht="51.75" customHeight="1" x14ac:dyDescent="0.15">
      <c r="B17" s="129" t="s">
        <v>802</v>
      </c>
      <c r="C17" s="130"/>
      <c r="D17" s="130"/>
      <c r="E17" s="130"/>
      <c r="F17" s="130"/>
      <c r="G17" s="130"/>
      <c r="H17" s="131"/>
      <c r="I17" s="159" t="s">
        <v>844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1"/>
      <c r="U17" s="168" t="s">
        <v>886</v>
      </c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70"/>
      <c r="AN17" s="168" t="s">
        <v>19</v>
      </c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70"/>
      <c r="BA17" s="99" t="s">
        <v>207</v>
      </c>
      <c r="BB17" s="100"/>
      <c r="BC17" s="101"/>
      <c r="BD17" s="99" t="s">
        <v>1903</v>
      </c>
      <c r="BE17" s="100"/>
      <c r="BF17" s="101"/>
      <c r="BG17" s="99" t="s">
        <v>207</v>
      </c>
      <c r="BH17" s="100"/>
      <c r="BI17" s="100"/>
      <c r="BJ17" s="100"/>
      <c r="BK17" s="101"/>
      <c r="BO17" s="23" t="str">
        <f t="shared" si="3"/>
        <v>{}</v>
      </c>
      <c r="BP17" s="23" t="s">
        <v>106</v>
      </c>
      <c r="BQ17" s="23" t="str">
        <f t="shared" si="4"/>
        <v>ID0101-03-11 = sql/job/merge/dpc/ID0101-03-11.sql</v>
      </c>
      <c r="BR17" s="23" t="str">
        <f t="shared" si="5"/>
        <v>ID0101-03-11 = {"id":"ID0101-03-11", "name":"DPC調査データ_外来EF統合ファイル_結合テーブル作成（スキーマ22分）SQL", "params":{}, "files":{}, "memory":"1GB"}</v>
      </c>
    </row>
    <row r="18" spans="2:70" ht="51.75" customHeight="1" x14ac:dyDescent="0.15">
      <c r="B18" s="129" t="s">
        <v>803</v>
      </c>
      <c r="C18" s="130"/>
      <c r="D18" s="130"/>
      <c r="E18" s="130"/>
      <c r="F18" s="130"/>
      <c r="G18" s="130"/>
      <c r="H18" s="131"/>
      <c r="I18" s="159" t="s">
        <v>845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1"/>
      <c r="U18" s="168" t="s">
        <v>887</v>
      </c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70"/>
      <c r="AN18" s="168" t="s">
        <v>19</v>
      </c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70"/>
      <c r="BA18" s="99" t="s">
        <v>207</v>
      </c>
      <c r="BB18" s="100"/>
      <c r="BC18" s="101"/>
      <c r="BD18" s="99" t="s">
        <v>1903</v>
      </c>
      <c r="BE18" s="100"/>
      <c r="BF18" s="101"/>
      <c r="BG18" s="99" t="s">
        <v>207</v>
      </c>
      <c r="BH18" s="100"/>
      <c r="BI18" s="100"/>
      <c r="BJ18" s="100"/>
      <c r="BK18" s="101"/>
      <c r="BO18" s="23" t="str">
        <f t="shared" si="3"/>
        <v>{}</v>
      </c>
      <c r="BP18" s="23" t="s">
        <v>106</v>
      </c>
      <c r="BQ18" s="23" t="str">
        <f t="shared" si="4"/>
        <v>ID0101-03-12 = sql/job/merge/dpc/ID0101-03-12.sql</v>
      </c>
      <c r="BR18" s="23" t="str">
        <f t="shared" si="5"/>
        <v>ID0101-03-12 = {"id":"ID0101-03-12", "name":"DPC調査データ_外来EF統合ファイル_結合テーブル作成（スキーマ12分）SQL", "params":{}, "files":{}, "memory":"1GB"}</v>
      </c>
    </row>
    <row r="19" spans="2:70" ht="51.75" customHeight="1" x14ac:dyDescent="0.15">
      <c r="B19" s="108" t="s">
        <v>2007</v>
      </c>
      <c r="C19" s="180"/>
      <c r="D19" s="180"/>
      <c r="E19" s="180"/>
      <c r="F19" s="180"/>
      <c r="G19" s="180"/>
      <c r="H19" s="181"/>
      <c r="I19" s="165" t="s">
        <v>2021</v>
      </c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7"/>
      <c r="U19" s="162" t="s">
        <v>885</v>
      </c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4"/>
      <c r="AN19" s="162" t="s">
        <v>196</v>
      </c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4"/>
      <c r="BA19" s="102" t="s">
        <v>207</v>
      </c>
      <c r="BB19" s="103"/>
      <c r="BC19" s="104"/>
      <c r="BD19" s="102" t="s">
        <v>1903</v>
      </c>
      <c r="BE19" s="103"/>
      <c r="BF19" s="104"/>
      <c r="BG19" s="102" t="s">
        <v>1907</v>
      </c>
      <c r="BH19" s="103"/>
      <c r="BI19" s="103"/>
      <c r="BJ19" s="103"/>
      <c r="BK19" s="104"/>
      <c r="BO19" s="23" t="str">
        <f t="shared" si="3"/>
        <v>{"facility_id": "施設ID"}</v>
      </c>
      <c r="BP19" s="23" t="s">
        <v>106</v>
      </c>
      <c r="BQ19" s="23" t="str">
        <f t="shared" si="4"/>
        <v>ID0101-03-51 = sql/job/merge/dpc/ID0101-03-51.sql</v>
      </c>
      <c r="BR19" s="23" t="str">
        <f t="shared" si="5"/>
        <v>ID0101-03-51 = {"id":"ID0101-03-51", "name":"DPC調査データ_外来EF統合ファイル_結合テーブル作成SQL", "params":{"facility_id": "施設ID"}, "files":{}, "memory":"1GB"}</v>
      </c>
    </row>
    <row r="20" spans="2:70" ht="51.75" customHeight="1" x14ac:dyDescent="0.15">
      <c r="B20" s="129" t="s">
        <v>804</v>
      </c>
      <c r="C20" s="130"/>
      <c r="D20" s="130"/>
      <c r="E20" s="130"/>
      <c r="F20" s="130"/>
      <c r="G20" s="130"/>
      <c r="H20" s="131"/>
      <c r="I20" s="159" t="s">
        <v>846</v>
      </c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1"/>
      <c r="U20" s="168" t="s">
        <v>888</v>
      </c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70"/>
      <c r="AN20" s="168" t="s">
        <v>19</v>
      </c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70"/>
      <c r="BA20" s="99" t="s">
        <v>207</v>
      </c>
      <c r="BB20" s="100"/>
      <c r="BC20" s="101"/>
      <c r="BD20" s="99" t="s">
        <v>1903</v>
      </c>
      <c r="BE20" s="100"/>
      <c r="BF20" s="101"/>
      <c r="BG20" s="99" t="s">
        <v>207</v>
      </c>
      <c r="BH20" s="100"/>
      <c r="BI20" s="100"/>
      <c r="BJ20" s="100"/>
      <c r="BK20" s="101"/>
      <c r="BO20" s="23" t="str">
        <f t="shared" si="3"/>
        <v>{}</v>
      </c>
      <c r="BP20" s="23" t="s">
        <v>106</v>
      </c>
      <c r="BQ20" s="23" t="str">
        <f t="shared" si="4"/>
        <v>ID0101-04-01 = sql/job/merge/dpc/ID0101-04-01.sql</v>
      </c>
      <c r="BR20" s="23" t="str">
        <f t="shared" si="5"/>
        <v>ID0101-04-01 = {"id":"ID0101-04-01", "name":"DPC調査データ_Hファイル_結合テーブル作成（スキーマ2分）SQL", "params":{}, "files":{}, "memory":"1GB"}</v>
      </c>
    </row>
    <row r="21" spans="2:70" ht="51.75" customHeight="1" x14ac:dyDescent="0.15">
      <c r="B21" s="129" t="s">
        <v>805</v>
      </c>
      <c r="C21" s="130"/>
      <c r="D21" s="130"/>
      <c r="E21" s="130"/>
      <c r="F21" s="130"/>
      <c r="G21" s="130"/>
      <c r="H21" s="131"/>
      <c r="I21" s="159" t="s">
        <v>847</v>
      </c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1"/>
      <c r="U21" s="168" t="s">
        <v>889</v>
      </c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70"/>
      <c r="AN21" s="168" t="s">
        <v>19</v>
      </c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70"/>
      <c r="BA21" s="99" t="s">
        <v>207</v>
      </c>
      <c r="BB21" s="100"/>
      <c r="BC21" s="101"/>
      <c r="BD21" s="99" t="s">
        <v>1903</v>
      </c>
      <c r="BE21" s="100"/>
      <c r="BF21" s="101"/>
      <c r="BG21" s="99" t="s">
        <v>207</v>
      </c>
      <c r="BH21" s="100"/>
      <c r="BI21" s="100"/>
      <c r="BJ21" s="100"/>
      <c r="BK21" s="101"/>
      <c r="BO21" s="23" t="str">
        <f t="shared" si="3"/>
        <v>{}</v>
      </c>
      <c r="BP21" s="23" t="s">
        <v>106</v>
      </c>
      <c r="BQ21" s="23" t="str">
        <f t="shared" si="4"/>
        <v>ID0101-04-11 = sql/job/merge/dpc/ID0101-04-11.sql</v>
      </c>
      <c r="BR21" s="23" t="str">
        <f t="shared" si="5"/>
        <v>ID0101-04-11 = {"id":"ID0101-04-11", "name":"DPC調査データ_Hファイル_結合テーブル作成（スキーマ22分）SQL", "params":{}, "files":{}, "memory":"1GB"}</v>
      </c>
    </row>
    <row r="22" spans="2:70" ht="51.75" customHeight="1" x14ac:dyDescent="0.15">
      <c r="B22" s="129" t="s">
        <v>806</v>
      </c>
      <c r="C22" s="130"/>
      <c r="D22" s="130"/>
      <c r="E22" s="130"/>
      <c r="F22" s="130"/>
      <c r="G22" s="130"/>
      <c r="H22" s="131"/>
      <c r="I22" s="159" t="s">
        <v>848</v>
      </c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1"/>
      <c r="U22" s="168" t="s">
        <v>890</v>
      </c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70"/>
      <c r="AN22" s="168" t="s">
        <v>19</v>
      </c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70"/>
      <c r="BA22" s="99" t="s">
        <v>207</v>
      </c>
      <c r="BB22" s="100"/>
      <c r="BC22" s="101"/>
      <c r="BD22" s="99" t="s">
        <v>1903</v>
      </c>
      <c r="BE22" s="100"/>
      <c r="BF22" s="101"/>
      <c r="BG22" s="99" t="s">
        <v>207</v>
      </c>
      <c r="BH22" s="100"/>
      <c r="BI22" s="100"/>
      <c r="BJ22" s="100"/>
      <c r="BK22" s="101"/>
      <c r="BO22" s="23" t="str">
        <f t="shared" si="3"/>
        <v>{}</v>
      </c>
      <c r="BP22" s="23" t="s">
        <v>106</v>
      </c>
      <c r="BQ22" s="23" t="str">
        <f t="shared" si="4"/>
        <v>ID0101-04-12 = sql/job/merge/dpc/ID0101-04-12.sql</v>
      </c>
      <c r="BR22" s="23" t="str">
        <f t="shared" si="5"/>
        <v>ID0101-04-12 = {"id":"ID0101-04-12", "name":"DPC調査データ_Hファイル_結合テーブル作成（スキーマ12分）SQL", "params":{}, "files":{}, "memory":"1GB"}</v>
      </c>
    </row>
    <row r="23" spans="2:70" ht="51.75" customHeight="1" x14ac:dyDescent="0.15">
      <c r="B23" s="108" t="s">
        <v>2008</v>
      </c>
      <c r="C23" s="180"/>
      <c r="D23" s="180"/>
      <c r="E23" s="180"/>
      <c r="F23" s="180"/>
      <c r="G23" s="180"/>
      <c r="H23" s="181"/>
      <c r="I23" s="165" t="s">
        <v>2022</v>
      </c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7"/>
      <c r="U23" s="162" t="s">
        <v>888</v>
      </c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4"/>
      <c r="AN23" s="162" t="s">
        <v>196</v>
      </c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4"/>
      <c r="BA23" s="102" t="s">
        <v>207</v>
      </c>
      <c r="BB23" s="103"/>
      <c r="BC23" s="104"/>
      <c r="BD23" s="102" t="s">
        <v>1903</v>
      </c>
      <c r="BE23" s="103"/>
      <c r="BF23" s="104"/>
      <c r="BG23" s="102" t="s">
        <v>1907</v>
      </c>
      <c r="BH23" s="103"/>
      <c r="BI23" s="103"/>
      <c r="BJ23" s="103"/>
      <c r="BK23" s="104"/>
      <c r="BO23" s="23" t="str">
        <f t="shared" si="3"/>
        <v>{"facility_id": "施設ID"}</v>
      </c>
      <c r="BP23" s="23" t="s">
        <v>106</v>
      </c>
      <c r="BQ23" s="23" t="str">
        <f t="shared" si="4"/>
        <v>ID0101-04-51 = sql/job/merge/dpc/ID0101-04-51.sql</v>
      </c>
      <c r="BR23" s="23" t="str">
        <f t="shared" si="5"/>
        <v>ID0101-04-51 = {"id":"ID0101-04-51", "name":"DPC調査データ_Hファイル_結合テーブル作成SQL", "params":{"facility_id": "施設ID"}, "files":{}, "memory":"1GB"}</v>
      </c>
    </row>
    <row r="24" spans="2:70" ht="51.75" customHeight="1" x14ac:dyDescent="0.15">
      <c r="B24" s="129" t="s">
        <v>807</v>
      </c>
      <c r="C24" s="130"/>
      <c r="D24" s="130"/>
      <c r="E24" s="130"/>
      <c r="F24" s="130"/>
      <c r="G24" s="130"/>
      <c r="H24" s="131"/>
      <c r="I24" s="159" t="s">
        <v>849</v>
      </c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8" t="s">
        <v>891</v>
      </c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70"/>
      <c r="AN24" s="168" t="s">
        <v>19</v>
      </c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70"/>
      <c r="BA24" s="99" t="s">
        <v>207</v>
      </c>
      <c r="BB24" s="100"/>
      <c r="BC24" s="101"/>
      <c r="BD24" s="99" t="s">
        <v>1903</v>
      </c>
      <c r="BE24" s="100"/>
      <c r="BF24" s="101"/>
      <c r="BG24" s="99" t="s">
        <v>207</v>
      </c>
      <c r="BH24" s="100"/>
      <c r="BI24" s="100"/>
      <c r="BJ24" s="100"/>
      <c r="BK24" s="101"/>
      <c r="BO24" s="23" t="str">
        <f t="shared" si="3"/>
        <v>{}</v>
      </c>
      <c r="BP24" s="23" t="s">
        <v>106</v>
      </c>
      <c r="BQ24" s="23" t="str">
        <f t="shared" si="4"/>
        <v>ID0101-05-01 = sql/job/merge/dpc/ID0101-05-01.sql</v>
      </c>
      <c r="BR24" s="23" t="str">
        <f t="shared" si="5"/>
        <v>ID0101-05-01 = {"id":"ID0101-05-01", "name":"DPC調査データ_様式1_結合テーブル作成（スキーマ2分）SQL", "params":{}, "files":{}, "memory":"1GB"}</v>
      </c>
    </row>
    <row r="25" spans="2:70" ht="51.75" customHeight="1" x14ac:dyDescent="0.15">
      <c r="B25" s="129" t="s">
        <v>808</v>
      </c>
      <c r="C25" s="130"/>
      <c r="D25" s="130"/>
      <c r="E25" s="130"/>
      <c r="F25" s="130"/>
      <c r="G25" s="130"/>
      <c r="H25" s="131"/>
      <c r="I25" s="159" t="s">
        <v>850</v>
      </c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1"/>
      <c r="U25" s="168" t="s">
        <v>892</v>
      </c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70"/>
      <c r="AN25" s="168" t="s">
        <v>19</v>
      </c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70"/>
      <c r="BA25" s="99" t="s">
        <v>207</v>
      </c>
      <c r="BB25" s="100"/>
      <c r="BC25" s="101"/>
      <c r="BD25" s="99" t="s">
        <v>1903</v>
      </c>
      <c r="BE25" s="100"/>
      <c r="BF25" s="101"/>
      <c r="BG25" s="99" t="s">
        <v>207</v>
      </c>
      <c r="BH25" s="100"/>
      <c r="BI25" s="100"/>
      <c r="BJ25" s="100"/>
      <c r="BK25" s="101"/>
      <c r="BO25" s="23" t="str">
        <f t="shared" si="3"/>
        <v>{}</v>
      </c>
      <c r="BP25" s="23" t="s">
        <v>106</v>
      </c>
      <c r="BQ25" s="23" t="str">
        <f t="shared" si="4"/>
        <v>ID0101-05-11 = sql/job/merge/dpc/ID0101-05-11.sql</v>
      </c>
      <c r="BR25" s="23" t="str">
        <f t="shared" si="5"/>
        <v>ID0101-05-11 = {"id":"ID0101-05-11", "name":"DPC調査データ_様式1_結合テーブル作成（スキーマ22分）SQL", "params":{}, "files":{}, "memory":"1GB"}</v>
      </c>
    </row>
    <row r="26" spans="2:70" ht="51.75" customHeight="1" x14ac:dyDescent="0.15">
      <c r="B26" s="129" t="s">
        <v>809</v>
      </c>
      <c r="C26" s="130"/>
      <c r="D26" s="130"/>
      <c r="E26" s="130"/>
      <c r="F26" s="130"/>
      <c r="G26" s="130"/>
      <c r="H26" s="131"/>
      <c r="I26" s="159" t="s">
        <v>851</v>
      </c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1"/>
      <c r="U26" s="168" t="s">
        <v>893</v>
      </c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70"/>
      <c r="AN26" s="168" t="s">
        <v>19</v>
      </c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70"/>
      <c r="BA26" s="99" t="s">
        <v>207</v>
      </c>
      <c r="BB26" s="100"/>
      <c r="BC26" s="101"/>
      <c r="BD26" s="99" t="s">
        <v>1903</v>
      </c>
      <c r="BE26" s="100"/>
      <c r="BF26" s="101"/>
      <c r="BG26" s="99" t="s">
        <v>207</v>
      </c>
      <c r="BH26" s="100"/>
      <c r="BI26" s="100"/>
      <c r="BJ26" s="100"/>
      <c r="BK26" s="101"/>
      <c r="BO26" s="23" t="str">
        <f t="shared" si="3"/>
        <v>{}</v>
      </c>
      <c r="BP26" s="23" t="s">
        <v>106</v>
      </c>
      <c r="BQ26" s="23" t="str">
        <f t="shared" si="4"/>
        <v>ID0101-05-12 = sql/job/merge/dpc/ID0101-05-12.sql</v>
      </c>
      <c r="BR26" s="23" t="str">
        <f t="shared" si="5"/>
        <v>ID0101-05-12 = {"id":"ID0101-05-12", "name":"DPC調査データ_様式1_結合テーブル作成（スキーマ12分）SQL", "params":{}, "files":{}, "memory":"1GB"}</v>
      </c>
    </row>
    <row r="27" spans="2:70" ht="51.75" customHeight="1" x14ac:dyDescent="0.15">
      <c r="B27" s="108" t="s">
        <v>2009</v>
      </c>
      <c r="C27" s="180"/>
      <c r="D27" s="180"/>
      <c r="E27" s="180"/>
      <c r="F27" s="180"/>
      <c r="G27" s="180"/>
      <c r="H27" s="181"/>
      <c r="I27" s="165" t="s">
        <v>2023</v>
      </c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7"/>
      <c r="U27" s="162" t="s">
        <v>891</v>
      </c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4"/>
      <c r="AN27" s="162" t="s">
        <v>196</v>
      </c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4"/>
      <c r="BA27" s="102" t="s">
        <v>207</v>
      </c>
      <c r="BB27" s="103"/>
      <c r="BC27" s="104"/>
      <c r="BD27" s="102" t="s">
        <v>1903</v>
      </c>
      <c r="BE27" s="103"/>
      <c r="BF27" s="104"/>
      <c r="BG27" s="102" t="s">
        <v>1907</v>
      </c>
      <c r="BH27" s="103"/>
      <c r="BI27" s="103"/>
      <c r="BJ27" s="103"/>
      <c r="BK27" s="104"/>
      <c r="BO27" s="23" t="str">
        <f t="shared" si="3"/>
        <v>{"facility_id": "施設ID"}</v>
      </c>
      <c r="BP27" s="23" t="s">
        <v>106</v>
      </c>
      <c r="BQ27" s="23" t="str">
        <f t="shared" si="4"/>
        <v>ID0101-05-51 = sql/job/merge/dpc/ID0101-05-51.sql</v>
      </c>
      <c r="BR27" s="23" t="str">
        <f t="shared" si="5"/>
        <v>ID0101-05-51 = {"id":"ID0101-05-51", "name":"DPC調査データ_様式1_結合テーブル作成SQL", "params":{"facility_id": "施設ID"}, "files":{}, "memory":"1GB"}</v>
      </c>
    </row>
    <row r="28" spans="2:70" ht="51.75" customHeight="1" x14ac:dyDescent="0.15">
      <c r="B28" s="129" t="s">
        <v>810</v>
      </c>
      <c r="C28" s="130"/>
      <c r="D28" s="130"/>
      <c r="E28" s="130"/>
      <c r="F28" s="130"/>
      <c r="G28" s="130"/>
      <c r="H28" s="131"/>
      <c r="I28" s="159" t="s">
        <v>852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1"/>
      <c r="U28" s="168" t="s">
        <v>894</v>
      </c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70"/>
      <c r="AN28" s="168" t="s">
        <v>19</v>
      </c>
      <c r="AO28" s="169"/>
      <c r="AP28" s="169"/>
      <c r="AQ28" s="169"/>
      <c r="AR28" s="169"/>
      <c r="AS28" s="169"/>
      <c r="AT28" s="169"/>
      <c r="AU28" s="169"/>
      <c r="AV28" s="169"/>
      <c r="AW28" s="169"/>
      <c r="AX28" s="169"/>
      <c r="AY28" s="169"/>
      <c r="AZ28" s="170"/>
      <c r="BA28" s="99" t="s">
        <v>207</v>
      </c>
      <c r="BB28" s="100"/>
      <c r="BC28" s="101"/>
      <c r="BD28" s="99" t="s">
        <v>1903</v>
      </c>
      <c r="BE28" s="100"/>
      <c r="BF28" s="101"/>
      <c r="BG28" s="99" t="s">
        <v>207</v>
      </c>
      <c r="BH28" s="100"/>
      <c r="BI28" s="100"/>
      <c r="BJ28" s="100"/>
      <c r="BK28" s="101"/>
      <c r="BO28" s="23" t="str">
        <f t="shared" si="3"/>
        <v>{}</v>
      </c>
      <c r="BP28" s="23" t="s">
        <v>106</v>
      </c>
      <c r="BQ28" s="23" t="str">
        <f t="shared" si="4"/>
        <v>ID0101-06-01 = sql/job/merge/dpc/ID0101-06-01.sql</v>
      </c>
      <c r="BR28" s="23" t="str">
        <f t="shared" si="5"/>
        <v>ID0101-06-01 = {"id":"ID0101-06-01", "name":"DPC調査データ_様式1_患者プロファイル/褥瘡_結合テーブル作成（スキーマ2分）SQL", "params":{}, "files":{}, "memory":"1GB"}</v>
      </c>
    </row>
    <row r="29" spans="2:70" ht="51.75" customHeight="1" x14ac:dyDescent="0.15">
      <c r="B29" s="129" t="s">
        <v>811</v>
      </c>
      <c r="C29" s="130"/>
      <c r="D29" s="130"/>
      <c r="E29" s="130"/>
      <c r="F29" s="130"/>
      <c r="G29" s="130"/>
      <c r="H29" s="131"/>
      <c r="I29" s="159" t="s">
        <v>853</v>
      </c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1"/>
      <c r="U29" s="168" t="s">
        <v>895</v>
      </c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70"/>
      <c r="AN29" s="168" t="s">
        <v>19</v>
      </c>
      <c r="AO29" s="169"/>
      <c r="AP29" s="169"/>
      <c r="AQ29" s="169"/>
      <c r="AR29" s="169"/>
      <c r="AS29" s="169"/>
      <c r="AT29" s="169"/>
      <c r="AU29" s="169"/>
      <c r="AV29" s="169"/>
      <c r="AW29" s="169"/>
      <c r="AX29" s="169"/>
      <c r="AY29" s="169"/>
      <c r="AZ29" s="170"/>
      <c r="BA29" s="99" t="s">
        <v>207</v>
      </c>
      <c r="BB29" s="100"/>
      <c r="BC29" s="101"/>
      <c r="BD29" s="99" t="s">
        <v>1903</v>
      </c>
      <c r="BE29" s="100"/>
      <c r="BF29" s="101"/>
      <c r="BG29" s="99" t="s">
        <v>207</v>
      </c>
      <c r="BH29" s="100"/>
      <c r="BI29" s="100"/>
      <c r="BJ29" s="100"/>
      <c r="BK29" s="101"/>
      <c r="BO29" s="23" t="str">
        <f t="shared" si="3"/>
        <v>{}</v>
      </c>
      <c r="BP29" s="23" t="s">
        <v>106</v>
      </c>
      <c r="BQ29" s="23" t="str">
        <f t="shared" si="4"/>
        <v>ID0101-06-11 = sql/job/merge/dpc/ID0101-06-11.sql</v>
      </c>
      <c r="BR29" s="23" t="str">
        <f t="shared" si="5"/>
        <v>ID0101-06-11 = {"id":"ID0101-06-11", "name":"DPC調査データ_様式1_患者プロファイル/褥瘡_結合テーブル作成（スキーマ22分）SQL", "params":{}, "files":{}, "memory":"1GB"}</v>
      </c>
    </row>
    <row r="30" spans="2:70" ht="51.75" customHeight="1" x14ac:dyDescent="0.15">
      <c r="B30" s="129" t="s">
        <v>812</v>
      </c>
      <c r="C30" s="130"/>
      <c r="D30" s="130"/>
      <c r="E30" s="130"/>
      <c r="F30" s="130"/>
      <c r="G30" s="130"/>
      <c r="H30" s="131"/>
      <c r="I30" s="159" t="s">
        <v>854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1"/>
      <c r="U30" s="168" t="s">
        <v>896</v>
      </c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70"/>
      <c r="AN30" s="168" t="s">
        <v>19</v>
      </c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70"/>
      <c r="BA30" s="99" t="s">
        <v>207</v>
      </c>
      <c r="BB30" s="100"/>
      <c r="BC30" s="101"/>
      <c r="BD30" s="99" t="s">
        <v>1903</v>
      </c>
      <c r="BE30" s="100"/>
      <c r="BF30" s="101"/>
      <c r="BG30" s="99" t="s">
        <v>207</v>
      </c>
      <c r="BH30" s="100"/>
      <c r="BI30" s="100"/>
      <c r="BJ30" s="100"/>
      <c r="BK30" s="101"/>
      <c r="BO30" s="23" t="str">
        <f t="shared" si="3"/>
        <v>{}</v>
      </c>
      <c r="BP30" s="23" t="s">
        <v>106</v>
      </c>
      <c r="BQ30" s="23" t="str">
        <f t="shared" si="4"/>
        <v>ID0101-06-12 = sql/job/merge/dpc/ID0101-06-12.sql</v>
      </c>
      <c r="BR30" s="23" t="str">
        <f t="shared" si="5"/>
        <v>ID0101-06-12 = {"id":"ID0101-06-12", "name":"DPC調査データ_様式1_患者プロファイル/褥瘡_結合テーブル作成（スキーマ12分）SQL", "params":{}, "files":{}, "memory":"1GB"}</v>
      </c>
    </row>
    <row r="31" spans="2:70" ht="51.75" customHeight="1" x14ac:dyDescent="0.15">
      <c r="B31" s="129" t="s">
        <v>2010</v>
      </c>
      <c r="C31" s="180"/>
      <c r="D31" s="180"/>
      <c r="E31" s="180"/>
      <c r="F31" s="180"/>
      <c r="G31" s="180"/>
      <c r="H31" s="181"/>
      <c r="I31" s="159" t="s">
        <v>2024</v>
      </c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1"/>
      <c r="U31" s="168" t="s">
        <v>894</v>
      </c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70"/>
      <c r="AN31" s="168" t="s">
        <v>196</v>
      </c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70"/>
      <c r="BA31" s="99" t="s">
        <v>207</v>
      </c>
      <c r="BB31" s="100"/>
      <c r="BC31" s="101"/>
      <c r="BD31" s="99" t="s">
        <v>1903</v>
      </c>
      <c r="BE31" s="100"/>
      <c r="BF31" s="101"/>
      <c r="BG31" s="99" t="s">
        <v>1907</v>
      </c>
      <c r="BH31" s="100"/>
      <c r="BI31" s="100"/>
      <c r="BJ31" s="100"/>
      <c r="BK31" s="101"/>
      <c r="BO31" s="23" t="str">
        <f t="shared" si="3"/>
        <v>{"facility_id": "施設ID"}</v>
      </c>
      <c r="BP31" s="23" t="s">
        <v>106</v>
      </c>
      <c r="BQ31" s="23" t="str">
        <f t="shared" si="4"/>
        <v>ID0101-06-51 = sql/job/merge/dpc/ID0101-06-51.sql</v>
      </c>
      <c r="BR31" s="23" t="str">
        <f t="shared" si="5"/>
        <v>ID0101-06-51 = {"id":"ID0101-06-51", "name":"DPC調査データ_様式1_患者プロファイル/褥瘡_結合テーブル作成SQL", "params":{"facility_id": "施設ID"}, "files":{}, "memory":"1GB"}</v>
      </c>
    </row>
    <row r="32" spans="2:70" ht="51.75" customHeight="1" x14ac:dyDescent="0.15">
      <c r="B32" s="129" t="s">
        <v>813</v>
      </c>
      <c r="C32" s="130"/>
      <c r="D32" s="130"/>
      <c r="E32" s="130"/>
      <c r="F32" s="130"/>
      <c r="G32" s="130"/>
      <c r="H32" s="131"/>
      <c r="I32" s="159" t="s">
        <v>855</v>
      </c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1"/>
      <c r="U32" s="168" t="s">
        <v>897</v>
      </c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70"/>
      <c r="AN32" s="168" t="s">
        <v>19</v>
      </c>
      <c r="AO32" s="169"/>
      <c r="AP32" s="169"/>
      <c r="AQ32" s="169"/>
      <c r="AR32" s="169"/>
      <c r="AS32" s="169"/>
      <c r="AT32" s="169"/>
      <c r="AU32" s="169"/>
      <c r="AV32" s="169"/>
      <c r="AW32" s="169"/>
      <c r="AX32" s="169"/>
      <c r="AY32" s="169"/>
      <c r="AZ32" s="170"/>
      <c r="BA32" s="99" t="s">
        <v>207</v>
      </c>
      <c r="BB32" s="100"/>
      <c r="BC32" s="101"/>
      <c r="BD32" s="99" t="s">
        <v>1903</v>
      </c>
      <c r="BE32" s="100"/>
      <c r="BF32" s="101"/>
      <c r="BG32" s="99" t="s">
        <v>207</v>
      </c>
      <c r="BH32" s="100"/>
      <c r="BI32" s="100"/>
      <c r="BJ32" s="100"/>
      <c r="BK32" s="101"/>
      <c r="BO32" s="23" t="str">
        <f t="shared" si="3"/>
        <v>{}</v>
      </c>
      <c r="BP32" s="23" t="s">
        <v>106</v>
      </c>
      <c r="BQ32" s="23" t="str">
        <f t="shared" si="4"/>
        <v>ID0101-07-01 = sql/job/merge/dpc/ID0101-07-01.sql</v>
      </c>
      <c r="BR32" s="23" t="str">
        <f t="shared" si="5"/>
        <v>ID0101-07-01 = {"id":"ID0101-07-01", "name":"DPC調査データ_様式1_診断情報/併存症_結合テーブル作成（スキーマ2分）SQL", "params":{}, "files":{}, "memory":"1GB"}</v>
      </c>
    </row>
    <row r="33" spans="2:70" ht="51.75" customHeight="1" x14ac:dyDescent="0.15">
      <c r="B33" s="129" t="s">
        <v>814</v>
      </c>
      <c r="C33" s="130"/>
      <c r="D33" s="130"/>
      <c r="E33" s="130"/>
      <c r="F33" s="130"/>
      <c r="G33" s="130"/>
      <c r="H33" s="131"/>
      <c r="I33" s="159" t="s">
        <v>856</v>
      </c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1"/>
      <c r="U33" s="168" t="s">
        <v>898</v>
      </c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70"/>
      <c r="AN33" s="168" t="s">
        <v>19</v>
      </c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70"/>
      <c r="BA33" s="99" t="s">
        <v>207</v>
      </c>
      <c r="BB33" s="100"/>
      <c r="BC33" s="101"/>
      <c r="BD33" s="99" t="s">
        <v>1903</v>
      </c>
      <c r="BE33" s="100"/>
      <c r="BF33" s="101"/>
      <c r="BG33" s="99" t="s">
        <v>207</v>
      </c>
      <c r="BH33" s="100"/>
      <c r="BI33" s="100"/>
      <c r="BJ33" s="100"/>
      <c r="BK33" s="101"/>
      <c r="BO33" s="23" t="str">
        <f t="shared" si="3"/>
        <v>{}</v>
      </c>
      <c r="BP33" s="23" t="s">
        <v>106</v>
      </c>
      <c r="BQ33" s="23" t="str">
        <f t="shared" si="4"/>
        <v>ID0101-07-11 = sql/job/merge/dpc/ID0101-07-11.sql</v>
      </c>
      <c r="BR33" s="23" t="str">
        <f t="shared" si="5"/>
        <v>ID0101-07-11 = {"id":"ID0101-07-11", "name":"DPC調査データ_様式1_診断情報/併存症_結合テーブル作成（スキーマ22分）SQL", "params":{}, "files":{}, "memory":"1GB"}</v>
      </c>
    </row>
    <row r="34" spans="2:70" ht="51.75" customHeight="1" x14ac:dyDescent="0.15">
      <c r="B34" s="129" t="s">
        <v>815</v>
      </c>
      <c r="C34" s="130"/>
      <c r="D34" s="130"/>
      <c r="E34" s="130"/>
      <c r="F34" s="130"/>
      <c r="G34" s="130"/>
      <c r="H34" s="131"/>
      <c r="I34" s="159" t="s">
        <v>857</v>
      </c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1"/>
      <c r="U34" s="168" t="s">
        <v>899</v>
      </c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70"/>
      <c r="AN34" s="168" t="s">
        <v>19</v>
      </c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70"/>
      <c r="BA34" s="99" t="s">
        <v>207</v>
      </c>
      <c r="BB34" s="100"/>
      <c r="BC34" s="101"/>
      <c r="BD34" s="99" t="s">
        <v>1903</v>
      </c>
      <c r="BE34" s="100"/>
      <c r="BF34" s="101"/>
      <c r="BG34" s="99" t="s">
        <v>207</v>
      </c>
      <c r="BH34" s="100"/>
      <c r="BI34" s="100"/>
      <c r="BJ34" s="100"/>
      <c r="BK34" s="101"/>
      <c r="BO34" s="23" t="str">
        <f t="shared" si="3"/>
        <v>{}</v>
      </c>
      <c r="BP34" s="23" t="s">
        <v>106</v>
      </c>
      <c r="BQ34" s="23" t="str">
        <f t="shared" si="4"/>
        <v>ID0101-07-12 = sql/job/merge/dpc/ID0101-07-12.sql</v>
      </c>
      <c r="BR34" s="23" t="str">
        <f t="shared" si="5"/>
        <v>ID0101-07-12 = {"id":"ID0101-07-12", "name":"DPC調査データ_様式1_診断情報/併存症_結合テーブル作成（スキーマ12分）SQL", "params":{}, "files":{}, "memory":"1GB"}</v>
      </c>
    </row>
    <row r="35" spans="2:70" ht="51.75" customHeight="1" x14ac:dyDescent="0.15">
      <c r="B35" s="108" t="s">
        <v>2011</v>
      </c>
      <c r="C35" s="180"/>
      <c r="D35" s="180"/>
      <c r="E35" s="180"/>
      <c r="F35" s="180"/>
      <c r="G35" s="180"/>
      <c r="H35" s="181"/>
      <c r="I35" s="165" t="s">
        <v>2025</v>
      </c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7"/>
      <c r="U35" s="162" t="s">
        <v>897</v>
      </c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4"/>
      <c r="AN35" s="162" t="s">
        <v>196</v>
      </c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4"/>
      <c r="BA35" s="102" t="s">
        <v>207</v>
      </c>
      <c r="BB35" s="103"/>
      <c r="BC35" s="104"/>
      <c r="BD35" s="102" t="s">
        <v>1903</v>
      </c>
      <c r="BE35" s="103"/>
      <c r="BF35" s="104"/>
      <c r="BG35" s="102" t="s">
        <v>1907</v>
      </c>
      <c r="BH35" s="103"/>
      <c r="BI35" s="103"/>
      <c r="BJ35" s="103"/>
      <c r="BK35" s="104"/>
      <c r="BO35" s="23" t="str">
        <f t="shared" si="3"/>
        <v>{"facility_id": "施設ID"}</v>
      </c>
      <c r="BP35" s="23" t="s">
        <v>106</v>
      </c>
      <c r="BQ35" s="23" t="str">
        <f t="shared" si="4"/>
        <v>ID0101-07-51 = sql/job/merge/dpc/ID0101-07-51.sql</v>
      </c>
      <c r="BR35" s="23" t="str">
        <f t="shared" si="5"/>
        <v>ID0101-07-51 = {"id":"ID0101-07-51", "name":"DPC調査データ_様式1_診断情報/併存症_結合テーブル作成SQL", "params":{"facility_id": "施設ID"}, "files":{}, "memory":"1GB"}</v>
      </c>
    </row>
    <row r="36" spans="2:70" ht="51.75" customHeight="1" x14ac:dyDescent="0.15">
      <c r="B36" s="129" t="s">
        <v>816</v>
      </c>
      <c r="C36" s="130"/>
      <c r="D36" s="130"/>
      <c r="E36" s="130"/>
      <c r="F36" s="130"/>
      <c r="G36" s="130"/>
      <c r="H36" s="131"/>
      <c r="I36" s="159" t="s">
        <v>858</v>
      </c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1"/>
      <c r="U36" s="168" t="s">
        <v>900</v>
      </c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70"/>
      <c r="AN36" s="168" t="s">
        <v>19</v>
      </c>
      <c r="AO36" s="169"/>
      <c r="AP36" s="169"/>
      <c r="AQ36" s="169"/>
      <c r="AR36" s="169"/>
      <c r="AS36" s="169"/>
      <c r="AT36" s="169"/>
      <c r="AU36" s="169"/>
      <c r="AV36" s="169"/>
      <c r="AW36" s="169"/>
      <c r="AX36" s="169"/>
      <c r="AY36" s="169"/>
      <c r="AZ36" s="170"/>
      <c r="BA36" s="99" t="s">
        <v>207</v>
      </c>
      <c r="BB36" s="100"/>
      <c r="BC36" s="101"/>
      <c r="BD36" s="99" t="s">
        <v>1903</v>
      </c>
      <c r="BE36" s="100"/>
      <c r="BF36" s="101"/>
      <c r="BG36" s="99" t="s">
        <v>207</v>
      </c>
      <c r="BH36" s="100"/>
      <c r="BI36" s="100"/>
      <c r="BJ36" s="100"/>
      <c r="BK36" s="101"/>
      <c r="BO36" s="23" t="str">
        <f t="shared" si="3"/>
        <v>{}</v>
      </c>
      <c r="BP36" s="23" t="s">
        <v>106</v>
      </c>
      <c r="BQ36" s="23" t="str">
        <f t="shared" si="4"/>
        <v>ID0101-08-01 = sql/job/merge/dpc/ID0101-08-01.sql</v>
      </c>
      <c r="BR36" s="23" t="str">
        <f t="shared" si="5"/>
        <v>ID0101-08-01 = {"id":"ID0101-08-01", "name":"DPC調査データ_様式1_診断情報/続発症_結合テーブル作成（スキーマ2分）SQL", "params":{}, "files":{}, "memory":"1GB"}</v>
      </c>
    </row>
    <row r="37" spans="2:70" ht="51.75" customHeight="1" x14ac:dyDescent="0.15">
      <c r="B37" s="129" t="s">
        <v>817</v>
      </c>
      <c r="C37" s="130"/>
      <c r="D37" s="130"/>
      <c r="E37" s="130"/>
      <c r="F37" s="130"/>
      <c r="G37" s="130"/>
      <c r="H37" s="131"/>
      <c r="I37" s="159" t="s">
        <v>859</v>
      </c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1"/>
      <c r="U37" s="168" t="s">
        <v>901</v>
      </c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70"/>
      <c r="AN37" s="168" t="s">
        <v>19</v>
      </c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70"/>
      <c r="BA37" s="99" t="s">
        <v>207</v>
      </c>
      <c r="BB37" s="100"/>
      <c r="BC37" s="101"/>
      <c r="BD37" s="99" t="s">
        <v>1903</v>
      </c>
      <c r="BE37" s="100"/>
      <c r="BF37" s="101"/>
      <c r="BG37" s="99" t="s">
        <v>207</v>
      </c>
      <c r="BH37" s="100"/>
      <c r="BI37" s="100"/>
      <c r="BJ37" s="100"/>
      <c r="BK37" s="101"/>
      <c r="BO37" s="23" t="str">
        <f t="shared" si="3"/>
        <v>{}</v>
      </c>
      <c r="BP37" s="23" t="s">
        <v>106</v>
      </c>
      <c r="BQ37" s="23" t="str">
        <f t="shared" si="4"/>
        <v>ID0101-08-11 = sql/job/merge/dpc/ID0101-08-11.sql</v>
      </c>
      <c r="BR37" s="23" t="str">
        <f t="shared" si="5"/>
        <v>ID0101-08-11 = {"id":"ID0101-08-11", "name":"DPC調査データ_様式1_診断情報/続発症_結合テーブル作成（スキーマ22分）SQL", "params":{}, "files":{}, "memory":"1GB"}</v>
      </c>
    </row>
    <row r="38" spans="2:70" ht="51.75" customHeight="1" x14ac:dyDescent="0.15">
      <c r="B38" s="129" t="s">
        <v>818</v>
      </c>
      <c r="C38" s="130"/>
      <c r="D38" s="130"/>
      <c r="E38" s="130"/>
      <c r="F38" s="130"/>
      <c r="G38" s="130"/>
      <c r="H38" s="131"/>
      <c r="I38" s="159" t="s">
        <v>860</v>
      </c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1"/>
      <c r="U38" s="168" t="s">
        <v>902</v>
      </c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70"/>
      <c r="AN38" s="168" t="s">
        <v>19</v>
      </c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70"/>
      <c r="BA38" s="99" t="s">
        <v>207</v>
      </c>
      <c r="BB38" s="100"/>
      <c r="BC38" s="101"/>
      <c r="BD38" s="99" t="s">
        <v>1903</v>
      </c>
      <c r="BE38" s="100"/>
      <c r="BF38" s="101"/>
      <c r="BG38" s="99" t="s">
        <v>207</v>
      </c>
      <c r="BH38" s="100"/>
      <c r="BI38" s="100"/>
      <c r="BJ38" s="100"/>
      <c r="BK38" s="101"/>
      <c r="BO38" s="23" t="str">
        <f t="shared" si="3"/>
        <v>{}</v>
      </c>
      <c r="BP38" s="23" t="s">
        <v>106</v>
      </c>
      <c r="BQ38" s="23" t="str">
        <f t="shared" si="4"/>
        <v>ID0101-08-12 = sql/job/merge/dpc/ID0101-08-12.sql</v>
      </c>
      <c r="BR38" s="23" t="str">
        <f t="shared" si="5"/>
        <v>ID0101-08-12 = {"id":"ID0101-08-12", "name":"DPC調査データ_様式1_診断情報/続発症_結合テーブル作成（スキーマ12分）SQL", "params":{}, "files":{}, "memory":"1GB"}</v>
      </c>
    </row>
    <row r="39" spans="2:70" ht="51.75" customHeight="1" x14ac:dyDescent="0.15">
      <c r="B39" s="108" t="s">
        <v>2012</v>
      </c>
      <c r="C39" s="180"/>
      <c r="D39" s="180"/>
      <c r="E39" s="180"/>
      <c r="F39" s="180"/>
      <c r="G39" s="180"/>
      <c r="H39" s="181"/>
      <c r="I39" s="165" t="s">
        <v>2026</v>
      </c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7"/>
      <c r="U39" s="162" t="s">
        <v>900</v>
      </c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4"/>
      <c r="AN39" s="162" t="s">
        <v>196</v>
      </c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4"/>
      <c r="BA39" s="102" t="s">
        <v>207</v>
      </c>
      <c r="BB39" s="103"/>
      <c r="BC39" s="104"/>
      <c r="BD39" s="102" t="s">
        <v>1903</v>
      </c>
      <c r="BE39" s="103"/>
      <c r="BF39" s="104"/>
      <c r="BG39" s="102" t="s">
        <v>1907</v>
      </c>
      <c r="BH39" s="103"/>
      <c r="BI39" s="103"/>
      <c r="BJ39" s="103"/>
      <c r="BK39" s="104"/>
      <c r="BO39" s="23" t="str">
        <f t="shared" si="3"/>
        <v>{"facility_id": "施設ID"}</v>
      </c>
      <c r="BP39" s="23" t="s">
        <v>106</v>
      </c>
      <c r="BQ39" s="23" t="str">
        <f t="shared" si="4"/>
        <v>ID0101-08-51 = sql/job/merge/dpc/ID0101-08-51.sql</v>
      </c>
      <c r="BR39" s="23" t="str">
        <f t="shared" si="5"/>
        <v>ID0101-08-51 = {"id":"ID0101-08-51", "name":"DPC調査データ_様式1_診断情報/続発症_結合テーブル作成SQL", "params":{"facility_id": "施設ID"}, "files":{}, "memory":"1GB"}</v>
      </c>
    </row>
    <row r="40" spans="2:70" ht="51.75" customHeight="1" x14ac:dyDescent="0.15">
      <c r="B40" s="129" t="s">
        <v>819</v>
      </c>
      <c r="C40" s="130"/>
      <c r="D40" s="130"/>
      <c r="E40" s="130"/>
      <c r="F40" s="130"/>
      <c r="G40" s="130"/>
      <c r="H40" s="131"/>
      <c r="I40" s="159" t="s">
        <v>861</v>
      </c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1"/>
      <c r="U40" s="168" t="s">
        <v>903</v>
      </c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70"/>
      <c r="AN40" s="168" t="s">
        <v>19</v>
      </c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70"/>
      <c r="BA40" s="99" t="s">
        <v>207</v>
      </c>
      <c r="BB40" s="100"/>
      <c r="BC40" s="101"/>
      <c r="BD40" s="99" t="s">
        <v>1903</v>
      </c>
      <c r="BE40" s="100"/>
      <c r="BF40" s="101"/>
      <c r="BG40" s="99" t="s">
        <v>207</v>
      </c>
      <c r="BH40" s="100"/>
      <c r="BI40" s="100"/>
      <c r="BJ40" s="100"/>
      <c r="BK40" s="101"/>
      <c r="BO40" s="23" t="str">
        <f t="shared" si="3"/>
        <v>{}</v>
      </c>
      <c r="BP40" s="23" t="s">
        <v>106</v>
      </c>
      <c r="BQ40" s="23" t="str">
        <f t="shared" si="4"/>
        <v>ID0101-09-01 = sql/job/merge/dpc/ID0101-09-01.sql</v>
      </c>
      <c r="BR40" s="23" t="str">
        <f t="shared" si="5"/>
        <v>ID0101-09-01 = {"id":"ID0101-09-01", "name":"DPC調査データ_様式1_手術情報_結合テーブル作成（スキーマ2分）SQL", "params":{}, "files":{}, "memory":"1GB"}</v>
      </c>
    </row>
    <row r="41" spans="2:70" ht="51.75" customHeight="1" x14ac:dyDescent="0.15">
      <c r="B41" s="129" t="s">
        <v>820</v>
      </c>
      <c r="C41" s="130"/>
      <c r="D41" s="130"/>
      <c r="E41" s="130"/>
      <c r="F41" s="130"/>
      <c r="G41" s="130"/>
      <c r="H41" s="131"/>
      <c r="I41" s="159" t="s">
        <v>862</v>
      </c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1"/>
      <c r="U41" s="168" t="s">
        <v>904</v>
      </c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70"/>
      <c r="AN41" s="168" t="s">
        <v>19</v>
      </c>
      <c r="AO41" s="169"/>
      <c r="AP41" s="169"/>
      <c r="AQ41" s="169"/>
      <c r="AR41" s="169"/>
      <c r="AS41" s="169"/>
      <c r="AT41" s="169"/>
      <c r="AU41" s="169"/>
      <c r="AV41" s="169"/>
      <c r="AW41" s="169"/>
      <c r="AX41" s="169"/>
      <c r="AY41" s="169"/>
      <c r="AZ41" s="170"/>
      <c r="BA41" s="99" t="s">
        <v>207</v>
      </c>
      <c r="BB41" s="100"/>
      <c r="BC41" s="101"/>
      <c r="BD41" s="99" t="s">
        <v>1903</v>
      </c>
      <c r="BE41" s="100"/>
      <c r="BF41" s="101"/>
      <c r="BG41" s="99" t="s">
        <v>207</v>
      </c>
      <c r="BH41" s="100"/>
      <c r="BI41" s="100"/>
      <c r="BJ41" s="100"/>
      <c r="BK41" s="101"/>
      <c r="BO41" s="23" t="str">
        <f t="shared" si="3"/>
        <v>{}</v>
      </c>
      <c r="BP41" s="23" t="s">
        <v>106</v>
      </c>
      <c r="BQ41" s="23" t="str">
        <f t="shared" si="4"/>
        <v>ID0101-09-11 = sql/job/merge/dpc/ID0101-09-11.sql</v>
      </c>
      <c r="BR41" s="23" t="str">
        <f t="shared" si="5"/>
        <v>ID0101-09-11 = {"id":"ID0101-09-11", "name":"DPC調査データ_様式1_手術情報_結合テーブル作成（スキーマ22分）SQL", "params":{}, "files":{}, "memory":"1GB"}</v>
      </c>
    </row>
    <row r="42" spans="2:70" ht="51.75" customHeight="1" x14ac:dyDescent="0.15">
      <c r="B42" s="129" t="s">
        <v>821</v>
      </c>
      <c r="C42" s="130"/>
      <c r="D42" s="130"/>
      <c r="E42" s="130"/>
      <c r="F42" s="130"/>
      <c r="G42" s="130"/>
      <c r="H42" s="131"/>
      <c r="I42" s="159" t="s">
        <v>863</v>
      </c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1"/>
      <c r="U42" s="168" t="s">
        <v>905</v>
      </c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70"/>
      <c r="AN42" s="168" t="s">
        <v>19</v>
      </c>
      <c r="AO42" s="169"/>
      <c r="AP42" s="169"/>
      <c r="AQ42" s="169"/>
      <c r="AR42" s="169"/>
      <c r="AS42" s="169"/>
      <c r="AT42" s="169"/>
      <c r="AU42" s="169"/>
      <c r="AV42" s="169"/>
      <c r="AW42" s="169"/>
      <c r="AX42" s="169"/>
      <c r="AY42" s="169"/>
      <c r="AZ42" s="170"/>
      <c r="BA42" s="99" t="s">
        <v>207</v>
      </c>
      <c r="BB42" s="100"/>
      <c r="BC42" s="101"/>
      <c r="BD42" s="99" t="s">
        <v>1903</v>
      </c>
      <c r="BE42" s="100"/>
      <c r="BF42" s="101"/>
      <c r="BG42" s="99" t="s">
        <v>207</v>
      </c>
      <c r="BH42" s="100"/>
      <c r="BI42" s="100"/>
      <c r="BJ42" s="100"/>
      <c r="BK42" s="101"/>
      <c r="BO42" s="23" t="str">
        <f t="shared" si="3"/>
        <v>{}</v>
      </c>
      <c r="BP42" s="23" t="s">
        <v>106</v>
      </c>
      <c r="BQ42" s="23" t="str">
        <f t="shared" si="4"/>
        <v>ID0101-09-12 = sql/job/merge/dpc/ID0101-09-12.sql</v>
      </c>
      <c r="BR42" s="23" t="str">
        <f t="shared" si="5"/>
        <v>ID0101-09-12 = {"id":"ID0101-09-12", "name":"DPC調査データ_様式1_手術情報_結合テーブル作成（スキーマ12分）SQL", "params":{}, "files":{}, "memory":"1GB"}</v>
      </c>
    </row>
    <row r="43" spans="2:70" ht="51.75" customHeight="1" x14ac:dyDescent="0.15">
      <c r="B43" s="129" t="s">
        <v>2013</v>
      </c>
      <c r="C43" s="180"/>
      <c r="D43" s="180"/>
      <c r="E43" s="180"/>
      <c r="F43" s="180"/>
      <c r="G43" s="180"/>
      <c r="H43" s="181"/>
      <c r="I43" s="159" t="s">
        <v>2027</v>
      </c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1"/>
      <c r="U43" s="168" t="s">
        <v>903</v>
      </c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70"/>
      <c r="AN43" s="168" t="s">
        <v>196</v>
      </c>
      <c r="AO43" s="169"/>
      <c r="AP43" s="169"/>
      <c r="AQ43" s="169"/>
      <c r="AR43" s="169"/>
      <c r="AS43" s="169"/>
      <c r="AT43" s="169"/>
      <c r="AU43" s="169"/>
      <c r="AV43" s="169"/>
      <c r="AW43" s="169"/>
      <c r="AX43" s="169"/>
      <c r="AY43" s="169"/>
      <c r="AZ43" s="170"/>
      <c r="BA43" s="99" t="s">
        <v>207</v>
      </c>
      <c r="BB43" s="100"/>
      <c r="BC43" s="101"/>
      <c r="BD43" s="99" t="s">
        <v>1903</v>
      </c>
      <c r="BE43" s="100"/>
      <c r="BF43" s="101"/>
      <c r="BG43" s="99" t="s">
        <v>1907</v>
      </c>
      <c r="BH43" s="100"/>
      <c r="BI43" s="100"/>
      <c r="BJ43" s="100"/>
      <c r="BK43" s="101"/>
      <c r="BO43" s="23" t="str">
        <f t="shared" si="3"/>
        <v>{"facility_id": "施設ID"}</v>
      </c>
      <c r="BP43" s="23" t="s">
        <v>106</v>
      </c>
      <c r="BQ43" s="23" t="str">
        <f t="shared" si="4"/>
        <v>ID0101-09-51 = sql/job/merge/dpc/ID0101-09-51.sql</v>
      </c>
      <c r="BR43" s="23" t="str">
        <f t="shared" si="5"/>
        <v>ID0101-09-51 = {"id":"ID0101-09-51", "name":"DPC調査データ_様式1_手術情報_結合テーブル作成SQL", "params":{"facility_id": "施設ID"}, "files":{}, "memory":"1GB"}</v>
      </c>
    </row>
    <row r="44" spans="2:70" ht="51.75" customHeight="1" x14ac:dyDescent="0.15">
      <c r="B44" s="129" t="s">
        <v>822</v>
      </c>
      <c r="C44" s="130"/>
      <c r="D44" s="130"/>
      <c r="E44" s="130"/>
      <c r="F44" s="130"/>
      <c r="G44" s="130"/>
      <c r="H44" s="131"/>
      <c r="I44" s="159" t="s">
        <v>864</v>
      </c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1"/>
      <c r="U44" s="168" t="s">
        <v>906</v>
      </c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70"/>
      <c r="AN44" s="168" t="s">
        <v>19</v>
      </c>
      <c r="AO44" s="169"/>
      <c r="AP44" s="169"/>
      <c r="AQ44" s="169"/>
      <c r="AR44" s="169"/>
      <c r="AS44" s="169"/>
      <c r="AT44" s="169"/>
      <c r="AU44" s="169"/>
      <c r="AV44" s="169"/>
      <c r="AW44" s="169"/>
      <c r="AX44" s="169"/>
      <c r="AY44" s="169"/>
      <c r="AZ44" s="170"/>
      <c r="BA44" s="99" t="s">
        <v>207</v>
      </c>
      <c r="BB44" s="100"/>
      <c r="BC44" s="101"/>
      <c r="BD44" s="99" t="s">
        <v>1903</v>
      </c>
      <c r="BE44" s="100"/>
      <c r="BF44" s="101"/>
      <c r="BG44" s="99" t="s">
        <v>207</v>
      </c>
      <c r="BH44" s="100"/>
      <c r="BI44" s="100"/>
      <c r="BJ44" s="100"/>
      <c r="BK44" s="101"/>
      <c r="BO44" s="23" t="str">
        <f t="shared" si="3"/>
        <v>{}</v>
      </c>
      <c r="BP44" s="23" t="s">
        <v>106</v>
      </c>
      <c r="BQ44" s="23" t="str">
        <f t="shared" si="4"/>
        <v>ID0101-10-01 = sql/job/merge/dpc/ID0101-10-01.sql</v>
      </c>
      <c r="BR44" s="23" t="str">
        <f t="shared" si="5"/>
        <v>ID0101-10-01 = {"id":"ID0101-10-01", "name":"DPC調査データ_様式1_FIM_結合テーブル作成（スキーマ2分）SQL", "params":{}, "files":{}, "memory":"1GB"}</v>
      </c>
    </row>
    <row r="45" spans="2:70" ht="51.75" customHeight="1" x14ac:dyDescent="0.15">
      <c r="B45" s="129" t="s">
        <v>823</v>
      </c>
      <c r="C45" s="130"/>
      <c r="D45" s="130"/>
      <c r="E45" s="130"/>
      <c r="F45" s="130"/>
      <c r="G45" s="130"/>
      <c r="H45" s="131"/>
      <c r="I45" s="159" t="s">
        <v>865</v>
      </c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1"/>
      <c r="U45" s="168" t="s">
        <v>907</v>
      </c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70"/>
      <c r="AN45" s="168" t="s">
        <v>19</v>
      </c>
      <c r="AO45" s="169"/>
      <c r="AP45" s="169"/>
      <c r="AQ45" s="169"/>
      <c r="AR45" s="169"/>
      <c r="AS45" s="169"/>
      <c r="AT45" s="169"/>
      <c r="AU45" s="169"/>
      <c r="AV45" s="169"/>
      <c r="AW45" s="169"/>
      <c r="AX45" s="169"/>
      <c r="AY45" s="169"/>
      <c r="AZ45" s="170"/>
      <c r="BA45" s="99" t="s">
        <v>207</v>
      </c>
      <c r="BB45" s="100"/>
      <c r="BC45" s="101"/>
      <c r="BD45" s="99" t="s">
        <v>1903</v>
      </c>
      <c r="BE45" s="100"/>
      <c r="BF45" s="101"/>
      <c r="BG45" s="99" t="s">
        <v>207</v>
      </c>
      <c r="BH45" s="100"/>
      <c r="BI45" s="100"/>
      <c r="BJ45" s="100"/>
      <c r="BK45" s="101"/>
      <c r="BO45" s="23" t="str">
        <f t="shared" si="3"/>
        <v>{}</v>
      </c>
      <c r="BP45" s="23" t="s">
        <v>106</v>
      </c>
      <c r="BQ45" s="23" t="str">
        <f t="shared" si="4"/>
        <v>ID0101-10-11 = sql/job/merge/dpc/ID0101-10-11.sql</v>
      </c>
      <c r="BR45" s="23" t="str">
        <f t="shared" si="5"/>
        <v>ID0101-10-11 = {"id":"ID0101-10-11", "name":"DPC調査データ_様式1_FIM_結合テーブル作成（スキーマ22分）SQL", "params":{}, "files":{}, "memory":"1GB"}</v>
      </c>
    </row>
    <row r="46" spans="2:70" ht="51.75" customHeight="1" x14ac:dyDescent="0.15">
      <c r="B46" s="129" t="s">
        <v>824</v>
      </c>
      <c r="C46" s="130"/>
      <c r="D46" s="130"/>
      <c r="E46" s="130"/>
      <c r="F46" s="130"/>
      <c r="G46" s="130"/>
      <c r="H46" s="131"/>
      <c r="I46" s="159" t="s">
        <v>866</v>
      </c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1"/>
      <c r="U46" s="168" t="s">
        <v>908</v>
      </c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70"/>
      <c r="AN46" s="168" t="s">
        <v>19</v>
      </c>
      <c r="AO46" s="169"/>
      <c r="AP46" s="169"/>
      <c r="AQ46" s="169"/>
      <c r="AR46" s="169"/>
      <c r="AS46" s="169"/>
      <c r="AT46" s="169"/>
      <c r="AU46" s="169"/>
      <c r="AV46" s="169"/>
      <c r="AW46" s="169"/>
      <c r="AX46" s="169"/>
      <c r="AY46" s="169"/>
      <c r="AZ46" s="170"/>
      <c r="BA46" s="99" t="s">
        <v>207</v>
      </c>
      <c r="BB46" s="100"/>
      <c r="BC46" s="101"/>
      <c r="BD46" s="99" t="s">
        <v>1903</v>
      </c>
      <c r="BE46" s="100"/>
      <c r="BF46" s="101"/>
      <c r="BG46" s="99" t="s">
        <v>207</v>
      </c>
      <c r="BH46" s="100"/>
      <c r="BI46" s="100"/>
      <c r="BJ46" s="100"/>
      <c r="BK46" s="101"/>
      <c r="BO46" s="23" t="str">
        <f t="shared" si="3"/>
        <v>{}</v>
      </c>
      <c r="BP46" s="23" t="s">
        <v>106</v>
      </c>
      <c r="BQ46" s="23" t="str">
        <f t="shared" si="4"/>
        <v>ID0101-10-12 = sql/job/merge/dpc/ID0101-10-12.sql</v>
      </c>
      <c r="BR46" s="23" t="str">
        <f t="shared" si="5"/>
        <v>ID0101-10-12 = {"id":"ID0101-10-12", "name":"DPC調査データ_様式1_FIM_結合テーブル作成（スキーマ12分）SQL", "params":{}, "files":{}, "memory":"1GB"}</v>
      </c>
    </row>
    <row r="47" spans="2:70" ht="51.75" customHeight="1" x14ac:dyDescent="0.15">
      <c r="B47" s="129" t="s">
        <v>2014</v>
      </c>
      <c r="C47" s="180"/>
      <c r="D47" s="180"/>
      <c r="E47" s="180"/>
      <c r="F47" s="180"/>
      <c r="G47" s="180"/>
      <c r="H47" s="181"/>
      <c r="I47" s="159" t="s">
        <v>2028</v>
      </c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1"/>
      <c r="U47" s="168" t="s">
        <v>906</v>
      </c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70"/>
      <c r="AN47" s="168" t="s">
        <v>196</v>
      </c>
      <c r="AO47" s="169"/>
      <c r="AP47" s="169"/>
      <c r="AQ47" s="169"/>
      <c r="AR47" s="169"/>
      <c r="AS47" s="169"/>
      <c r="AT47" s="169"/>
      <c r="AU47" s="169"/>
      <c r="AV47" s="169"/>
      <c r="AW47" s="169"/>
      <c r="AX47" s="169"/>
      <c r="AY47" s="169"/>
      <c r="AZ47" s="170"/>
      <c r="BA47" s="99" t="s">
        <v>207</v>
      </c>
      <c r="BB47" s="100"/>
      <c r="BC47" s="101"/>
      <c r="BD47" s="99" t="s">
        <v>1903</v>
      </c>
      <c r="BE47" s="100"/>
      <c r="BF47" s="101"/>
      <c r="BG47" s="99" t="s">
        <v>1907</v>
      </c>
      <c r="BH47" s="100"/>
      <c r="BI47" s="100"/>
      <c r="BJ47" s="100"/>
      <c r="BK47" s="101"/>
      <c r="BO47" s="23" t="str">
        <f t="shared" si="3"/>
        <v>{"facility_id": "施設ID"}</v>
      </c>
      <c r="BP47" s="23" t="s">
        <v>106</v>
      </c>
      <c r="BQ47" s="23" t="str">
        <f t="shared" si="4"/>
        <v>ID0101-10-51 = sql/job/merge/dpc/ID0101-10-51.sql</v>
      </c>
      <c r="BR47" s="23" t="str">
        <f t="shared" si="5"/>
        <v>ID0101-10-51 = {"id":"ID0101-10-51", "name":"DPC調査データ_様式1_FIM_結合テーブル作成SQL", "params":{"facility_id": "施設ID"}, "files":{}, "memory":"1GB"}</v>
      </c>
    </row>
    <row r="48" spans="2:70" ht="51.75" customHeight="1" x14ac:dyDescent="0.15">
      <c r="B48" s="129" t="s">
        <v>825</v>
      </c>
      <c r="C48" s="130"/>
      <c r="D48" s="130"/>
      <c r="E48" s="130"/>
      <c r="F48" s="130"/>
      <c r="G48" s="130"/>
      <c r="H48" s="131"/>
      <c r="I48" s="159" t="s">
        <v>867</v>
      </c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1"/>
      <c r="U48" s="168" t="s">
        <v>909</v>
      </c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70"/>
      <c r="AN48" s="168" t="s">
        <v>19</v>
      </c>
      <c r="AO48" s="169"/>
      <c r="AP48" s="169"/>
      <c r="AQ48" s="169"/>
      <c r="AR48" s="169"/>
      <c r="AS48" s="169"/>
      <c r="AT48" s="169"/>
      <c r="AU48" s="169"/>
      <c r="AV48" s="169"/>
      <c r="AW48" s="169"/>
      <c r="AX48" s="169"/>
      <c r="AY48" s="169"/>
      <c r="AZ48" s="170"/>
      <c r="BA48" s="99" t="s">
        <v>207</v>
      </c>
      <c r="BB48" s="100"/>
      <c r="BC48" s="101"/>
      <c r="BD48" s="99" t="s">
        <v>1903</v>
      </c>
      <c r="BE48" s="100"/>
      <c r="BF48" s="101"/>
      <c r="BG48" s="99" t="s">
        <v>207</v>
      </c>
      <c r="BH48" s="100"/>
      <c r="BI48" s="100"/>
      <c r="BJ48" s="100"/>
      <c r="BK48" s="101"/>
      <c r="BO48" s="23" t="str">
        <f t="shared" si="3"/>
        <v>{}</v>
      </c>
      <c r="BP48" s="23" t="s">
        <v>106</v>
      </c>
      <c r="BQ48" s="23" t="str">
        <f t="shared" si="4"/>
        <v>ID0101-11-01 = sql/job/merge/dpc/ID0101-11-01.sql</v>
      </c>
      <c r="BR48" s="23" t="str">
        <f t="shared" si="5"/>
        <v>ID0101-11-01 = {"id":"ID0101-11-01", "name":"DPC調査データ_様式1_SOFAスコア/特定集中治療室_結合テーブル作成（スキーマ2分）SQL", "params":{}, "files":{}, "memory":"1GB"}</v>
      </c>
    </row>
    <row r="49" spans="2:70" ht="51.75" customHeight="1" x14ac:dyDescent="0.15">
      <c r="B49" s="129" t="s">
        <v>826</v>
      </c>
      <c r="C49" s="130"/>
      <c r="D49" s="130"/>
      <c r="E49" s="130"/>
      <c r="F49" s="130"/>
      <c r="G49" s="130"/>
      <c r="H49" s="131"/>
      <c r="I49" s="159" t="s">
        <v>868</v>
      </c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1"/>
      <c r="U49" s="168" t="s">
        <v>910</v>
      </c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70"/>
      <c r="AN49" s="168" t="s">
        <v>19</v>
      </c>
      <c r="AO49" s="169"/>
      <c r="AP49" s="169"/>
      <c r="AQ49" s="169"/>
      <c r="AR49" s="169"/>
      <c r="AS49" s="169"/>
      <c r="AT49" s="169"/>
      <c r="AU49" s="169"/>
      <c r="AV49" s="169"/>
      <c r="AW49" s="169"/>
      <c r="AX49" s="169"/>
      <c r="AY49" s="169"/>
      <c r="AZ49" s="170"/>
      <c r="BA49" s="99" t="s">
        <v>207</v>
      </c>
      <c r="BB49" s="100"/>
      <c r="BC49" s="101"/>
      <c r="BD49" s="99" t="s">
        <v>1903</v>
      </c>
      <c r="BE49" s="100"/>
      <c r="BF49" s="101"/>
      <c r="BG49" s="99" t="s">
        <v>207</v>
      </c>
      <c r="BH49" s="100"/>
      <c r="BI49" s="100"/>
      <c r="BJ49" s="100"/>
      <c r="BK49" s="101"/>
      <c r="BO49" s="23" t="str">
        <f t="shared" si="3"/>
        <v>{}</v>
      </c>
      <c r="BP49" s="23" t="s">
        <v>106</v>
      </c>
      <c r="BQ49" s="23" t="str">
        <f t="shared" si="4"/>
        <v>ID0101-11-11 = sql/job/merge/dpc/ID0101-11-11.sql</v>
      </c>
      <c r="BR49" s="23" t="str">
        <f t="shared" si="5"/>
        <v>ID0101-11-11 = {"id":"ID0101-11-11", "name":"DPC調査データ_様式1_SOFAスコア/特定集中治療室_結合テーブル作成（スキーマ22分）SQL", "params":{}, "files":{}, "memory":"1GB"}</v>
      </c>
    </row>
    <row r="50" spans="2:70" ht="51.75" customHeight="1" x14ac:dyDescent="0.15">
      <c r="B50" s="129" t="s">
        <v>827</v>
      </c>
      <c r="C50" s="130"/>
      <c r="D50" s="130"/>
      <c r="E50" s="130"/>
      <c r="F50" s="130"/>
      <c r="G50" s="130"/>
      <c r="H50" s="131"/>
      <c r="I50" s="159" t="s">
        <v>869</v>
      </c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1"/>
      <c r="U50" s="168" t="s">
        <v>911</v>
      </c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70"/>
      <c r="AN50" s="168" t="s">
        <v>19</v>
      </c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70"/>
      <c r="BA50" s="99" t="s">
        <v>207</v>
      </c>
      <c r="BB50" s="100"/>
      <c r="BC50" s="101"/>
      <c r="BD50" s="99" t="s">
        <v>1903</v>
      </c>
      <c r="BE50" s="100"/>
      <c r="BF50" s="101"/>
      <c r="BG50" s="99" t="s">
        <v>207</v>
      </c>
      <c r="BH50" s="100"/>
      <c r="BI50" s="100"/>
      <c r="BJ50" s="100"/>
      <c r="BK50" s="101"/>
      <c r="BO50" s="23" t="str">
        <f t="shared" si="3"/>
        <v>{}</v>
      </c>
      <c r="BP50" s="23" t="s">
        <v>106</v>
      </c>
      <c r="BQ50" s="23" t="str">
        <f t="shared" si="4"/>
        <v>ID0101-11-12 = sql/job/merge/dpc/ID0101-11-12.sql</v>
      </c>
      <c r="BR50" s="23" t="str">
        <f t="shared" si="5"/>
        <v>ID0101-11-12 = {"id":"ID0101-11-12", "name":"DPC調査データ_様式1_SOFAスコア/特定集中治療室_結合テーブル作成（スキーマ12分）SQL", "params":{}, "files":{}, "memory":"1GB"}</v>
      </c>
    </row>
    <row r="51" spans="2:70" ht="51.75" customHeight="1" x14ac:dyDescent="0.15">
      <c r="B51" s="129" t="s">
        <v>2015</v>
      </c>
      <c r="C51" s="180"/>
      <c r="D51" s="180"/>
      <c r="E51" s="180"/>
      <c r="F51" s="180"/>
      <c r="G51" s="180"/>
      <c r="H51" s="181"/>
      <c r="I51" s="159" t="s">
        <v>2029</v>
      </c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1"/>
      <c r="U51" s="168" t="s">
        <v>909</v>
      </c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70"/>
      <c r="AN51" s="168" t="s">
        <v>196</v>
      </c>
      <c r="AO51" s="169"/>
      <c r="AP51" s="169"/>
      <c r="AQ51" s="169"/>
      <c r="AR51" s="169"/>
      <c r="AS51" s="169"/>
      <c r="AT51" s="169"/>
      <c r="AU51" s="169"/>
      <c r="AV51" s="169"/>
      <c r="AW51" s="169"/>
      <c r="AX51" s="169"/>
      <c r="AY51" s="169"/>
      <c r="AZ51" s="170"/>
      <c r="BA51" s="99" t="s">
        <v>207</v>
      </c>
      <c r="BB51" s="100"/>
      <c r="BC51" s="101"/>
      <c r="BD51" s="99" t="s">
        <v>1903</v>
      </c>
      <c r="BE51" s="100"/>
      <c r="BF51" s="101"/>
      <c r="BG51" s="99" t="s">
        <v>1907</v>
      </c>
      <c r="BH51" s="100"/>
      <c r="BI51" s="100"/>
      <c r="BJ51" s="100"/>
      <c r="BK51" s="101"/>
      <c r="BO51" s="23" t="str">
        <f t="shared" si="3"/>
        <v>{"facility_id": "施設ID"}</v>
      </c>
      <c r="BP51" s="23" t="s">
        <v>106</v>
      </c>
      <c r="BQ51" s="23" t="str">
        <f t="shared" si="4"/>
        <v>ID0101-11-51 = sql/job/merge/dpc/ID0101-11-51.sql</v>
      </c>
      <c r="BR51" s="23" t="str">
        <f t="shared" si="5"/>
        <v>ID0101-11-51 = {"id":"ID0101-11-51", "name":"DPC調査データ_様式1_SOFAスコア/特定集中治療室_結合テーブル作成SQL", "params":{"facility_id": "施設ID"}, "files":{}, "memory":"1GB"}</v>
      </c>
    </row>
    <row r="52" spans="2:70" ht="51.75" customHeight="1" x14ac:dyDescent="0.15">
      <c r="B52" s="129" t="s">
        <v>828</v>
      </c>
      <c r="C52" s="130"/>
      <c r="D52" s="130"/>
      <c r="E52" s="130"/>
      <c r="F52" s="130"/>
      <c r="G52" s="130"/>
      <c r="H52" s="131"/>
      <c r="I52" s="159" t="s">
        <v>870</v>
      </c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1"/>
      <c r="U52" s="168" t="s">
        <v>912</v>
      </c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70"/>
      <c r="AN52" s="168" t="s">
        <v>19</v>
      </c>
      <c r="AO52" s="169"/>
      <c r="AP52" s="169"/>
      <c r="AQ52" s="169"/>
      <c r="AR52" s="169"/>
      <c r="AS52" s="169"/>
      <c r="AT52" s="169"/>
      <c r="AU52" s="169"/>
      <c r="AV52" s="169"/>
      <c r="AW52" s="169"/>
      <c r="AX52" s="169"/>
      <c r="AY52" s="169"/>
      <c r="AZ52" s="170"/>
      <c r="BA52" s="99" t="s">
        <v>207</v>
      </c>
      <c r="BB52" s="100"/>
      <c r="BC52" s="101"/>
      <c r="BD52" s="99" t="s">
        <v>1903</v>
      </c>
      <c r="BE52" s="100"/>
      <c r="BF52" s="101"/>
      <c r="BG52" s="99" t="s">
        <v>207</v>
      </c>
      <c r="BH52" s="100"/>
      <c r="BI52" s="100"/>
      <c r="BJ52" s="100"/>
      <c r="BK52" s="101"/>
      <c r="BO52" s="23" t="str">
        <f t="shared" si="3"/>
        <v>{}</v>
      </c>
      <c r="BP52" s="23" t="s">
        <v>106</v>
      </c>
      <c r="BQ52" s="23" t="str">
        <f t="shared" si="4"/>
        <v>ID0101-12-01 = sql/job/merge/dpc/ID0101-12-01.sql</v>
      </c>
      <c r="BR52" s="23" t="str">
        <f t="shared" si="5"/>
        <v>ID0101-12-01 = {"id":"ID0101-12-01", "name":"DPC調査データ_様式1_SOFAスコア/敗血症_結合テーブル作成（スキーマ2分）SQL", "params":{}, "files":{}, "memory":"1GB"}</v>
      </c>
    </row>
    <row r="53" spans="2:70" ht="51.75" customHeight="1" x14ac:dyDescent="0.15">
      <c r="B53" s="129" t="s">
        <v>829</v>
      </c>
      <c r="C53" s="130"/>
      <c r="D53" s="130"/>
      <c r="E53" s="130"/>
      <c r="F53" s="130"/>
      <c r="G53" s="130"/>
      <c r="H53" s="131"/>
      <c r="I53" s="159" t="s">
        <v>871</v>
      </c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1"/>
      <c r="U53" s="168" t="s">
        <v>913</v>
      </c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70"/>
      <c r="AN53" s="168" t="s">
        <v>19</v>
      </c>
      <c r="AO53" s="169"/>
      <c r="AP53" s="169"/>
      <c r="AQ53" s="169"/>
      <c r="AR53" s="169"/>
      <c r="AS53" s="169"/>
      <c r="AT53" s="169"/>
      <c r="AU53" s="169"/>
      <c r="AV53" s="169"/>
      <c r="AW53" s="169"/>
      <c r="AX53" s="169"/>
      <c r="AY53" s="169"/>
      <c r="AZ53" s="170"/>
      <c r="BA53" s="99" t="s">
        <v>207</v>
      </c>
      <c r="BB53" s="100"/>
      <c r="BC53" s="101"/>
      <c r="BD53" s="99" t="s">
        <v>1903</v>
      </c>
      <c r="BE53" s="100"/>
      <c r="BF53" s="101"/>
      <c r="BG53" s="99" t="s">
        <v>207</v>
      </c>
      <c r="BH53" s="100"/>
      <c r="BI53" s="100"/>
      <c r="BJ53" s="100"/>
      <c r="BK53" s="101"/>
      <c r="BO53" s="23" t="str">
        <f t="shared" si="3"/>
        <v>{}</v>
      </c>
      <c r="BP53" s="23" t="s">
        <v>106</v>
      </c>
      <c r="BQ53" s="23" t="str">
        <f t="shared" si="4"/>
        <v>ID0101-12-11 = sql/job/merge/dpc/ID0101-12-11.sql</v>
      </c>
      <c r="BR53" s="23" t="str">
        <f t="shared" si="5"/>
        <v>ID0101-12-11 = {"id":"ID0101-12-11", "name":"DPC調査データ_様式1_SOFAスコア/敗血症_結合テーブル作成（スキーマ22分）SQL", "params":{}, "files":{}, "memory":"1GB"}</v>
      </c>
    </row>
    <row r="54" spans="2:70" ht="51.75" customHeight="1" x14ac:dyDescent="0.15">
      <c r="B54" s="129" t="s">
        <v>830</v>
      </c>
      <c r="C54" s="130"/>
      <c r="D54" s="130"/>
      <c r="E54" s="130"/>
      <c r="F54" s="130"/>
      <c r="G54" s="130"/>
      <c r="H54" s="131"/>
      <c r="I54" s="159" t="s">
        <v>872</v>
      </c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1"/>
      <c r="U54" s="168" t="s">
        <v>914</v>
      </c>
      <c r="V54" s="169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70"/>
      <c r="AN54" s="168" t="s">
        <v>19</v>
      </c>
      <c r="AO54" s="169"/>
      <c r="AP54" s="169"/>
      <c r="AQ54" s="169"/>
      <c r="AR54" s="169"/>
      <c r="AS54" s="169"/>
      <c r="AT54" s="169"/>
      <c r="AU54" s="169"/>
      <c r="AV54" s="169"/>
      <c r="AW54" s="169"/>
      <c r="AX54" s="169"/>
      <c r="AY54" s="169"/>
      <c r="AZ54" s="170"/>
      <c r="BA54" s="99" t="s">
        <v>207</v>
      </c>
      <c r="BB54" s="100"/>
      <c r="BC54" s="101"/>
      <c r="BD54" s="99" t="s">
        <v>1903</v>
      </c>
      <c r="BE54" s="100"/>
      <c r="BF54" s="101"/>
      <c r="BG54" s="99" t="s">
        <v>207</v>
      </c>
      <c r="BH54" s="100"/>
      <c r="BI54" s="100"/>
      <c r="BJ54" s="100"/>
      <c r="BK54" s="101"/>
      <c r="BO54" s="23" t="str">
        <f t="shared" si="3"/>
        <v>{}</v>
      </c>
      <c r="BP54" s="23" t="s">
        <v>106</v>
      </c>
      <c r="BQ54" s="23" t="str">
        <f t="shared" si="4"/>
        <v>ID0101-12-12 = sql/job/merge/dpc/ID0101-12-12.sql</v>
      </c>
      <c r="BR54" s="23" t="str">
        <f t="shared" si="5"/>
        <v>ID0101-12-12 = {"id":"ID0101-12-12", "name":"DPC調査データ_様式1_SOFAスコア/敗血症_結合テーブル作成（スキーマ12分）SQL", "params":{}, "files":{}, "memory":"1GB"}</v>
      </c>
    </row>
    <row r="55" spans="2:70" ht="51.75" customHeight="1" x14ac:dyDescent="0.15">
      <c r="B55" s="129" t="s">
        <v>2016</v>
      </c>
      <c r="C55" s="180"/>
      <c r="D55" s="180"/>
      <c r="E55" s="180"/>
      <c r="F55" s="180"/>
      <c r="G55" s="180"/>
      <c r="H55" s="181"/>
      <c r="I55" s="159" t="s">
        <v>2030</v>
      </c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1"/>
      <c r="U55" s="168" t="s">
        <v>912</v>
      </c>
      <c r="V55" s="169"/>
      <c r="W55" s="169"/>
      <c r="X55" s="169"/>
      <c r="Y55" s="169"/>
      <c r="Z55" s="169"/>
      <c r="AA55" s="169"/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70"/>
      <c r="AN55" s="168" t="s">
        <v>196</v>
      </c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70"/>
      <c r="BA55" s="99" t="s">
        <v>207</v>
      </c>
      <c r="BB55" s="100"/>
      <c r="BC55" s="101"/>
      <c r="BD55" s="99" t="s">
        <v>1903</v>
      </c>
      <c r="BE55" s="100"/>
      <c r="BF55" s="101"/>
      <c r="BG55" s="99" t="s">
        <v>1907</v>
      </c>
      <c r="BH55" s="100"/>
      <c r="BI55" s="100"/>
      <c r="BJ55" s="100"/>
      <c r="BK55" s="101"/>
      <c r="BO55" s="23" t="str">
        <f t="shared" si="3"/>
        <v>{"facility_id": "施設ID"}</v>
      </c>
      <c r="BP55" s="23" t="s">
        <v>106</v>
      </c>
      <c r="BQ55" s="23" t="str">
        <f t="shared" si="4"/>
        <v>ID0101-12-51 = sql/job/merge/dpc/ID0101-12-51.sql</v>
      </c>
      <c r="BR55" s="23" t="str">
        <f t="shared" si="5"/>
        <v>ID0101-12-51 = {"id":"ID0101-12-51", "name":"DPC調査データ_様式1_SOFAスコア/敗血症_結合テーブル作成SQL", "params":{"facility_id": "施設ID"}, "files":{}, "memory":"1GB"}</v>
      </c>
    </row>
    <row r="56" spans="2:70" ht="51.75" customHeight="1" x14ac:dyDescent="0.15">
      <c r="B56" s="129" t="s">
        <v>831</v>
      </c>
      <c r="C56" s="130"/>
      <c r="D56" s="130"/>
      <c r="E56" s="130"/>
      <c r="F56" s="130"/>
      <c r="G56" s="130"/>
      <c r="H56" s="131"/>
      <c r="I56" s="159" t="s">
        <v>873</v>
      </c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1"/>
      <c r="U56" s="168" t="s">
        <v>915</v>
      </c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70"/>
      <c r="AN56" s="168" t="s">
        <v>19</v>
      </c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70"/>
      <c r="BA56" s="99" t="s">
        <v>207</v>
      </c>
      <c r="BB56" s="100"/>
      <c r="BC56" s="101"/>
      <c r="BD56" s="99" t="s">
        <v>1903</v>
      </c>
      <c r="BE56" s="100"/>
      <c r="BF56" s="101"/>
      <c r="BG56" s="99" t="s">
        <v>207</v>
      </c>
      <c r="BH56" s="100"/>
      <c r="BI56" s="100"/>
      <c r="BJ56" s="100"/>
      <c r="BK56" s="101"/>
      <c r="BO56" s="23" t="str">
        <f t="shared" si="3"/>
        <v>{}</v>
      </c>
      <c r="BP56" s="23" t="s">
        <v>106</v>
      </c>
      <c r="BQ56" s="23" t="str">
        <f t="shared" si="4"/>
        <v>ID0101-13-01 = sql/job/merge/dpc/ID0101-13-01.sql</v>
      </c>
      <c r="BR56" s="23" t="str">
        <f t="shared" si="5"/>
        <v>ID0101-13-01 = {"id":"ID0101-13-01", "name":"DPC調査データ_様式1_pSOFAスコア/特定集中治療室_結合テーブル作成（スキーマ2分）SQL", "params":{}, "files":{}, "memory":"1GB"}</v>
      </c>
    </row>
    <row r="57" spans="2:70" ht="51.75" customHeight="1" x14ac:dyDescent="0.15">
      <c r="B57" s="129" t="s">
        <v>832</v>
      </c>
      <c r="C57" s="130"/>
      <c r="D57" s="130"/>
      <c r="E57" s="130"/>
      <c r="F57" s="130"/>
      <c r="G57" s="130"/>
      <c r="H57" s="131"/>
      <c r="I57" s="159" t="s">
        <v>874</v>
      </c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1"/>
      <c r="U57" s="168" t="s">
        <v>916</v>
      </c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70"/>
      <c r="AN57" s="168" t="s">
        <v>19</v>
      </c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70"/>
      <c r="BA57" s="99" t="s">
        <v>207</v>
      </c>
      <c r="BB57" s="100"/>
      <c r="BC57" s="101"/>
      <c r="BD57" s="99" t="s">
        <v>1903</v>
      </c>
      <c r="BE57" s="100"/>
      <c r="BF57" s="101"/>
      <c r="BG57" s="99" t="s">
        <v>207</v>
      </c>
      <c r="BH57" s="100"/>
      <c r="BI57" s="100"/>
      <c r="BJ57" s="100"/>
      <c r="BK57" s="101"/>
      <c r="BO57" s="23" t="str">
        <f t="shared" si="3"/>
        <v>{}</v>
      </c>
      <c r="BP57" s="23" t="s">
        <v>106</v>
      </c>
      <c r="BQ57" s="23" t="str">
        <f t="shared" si="4"/>
        <v>ID0101-13-11 = sql/job/merge/dpc/ID0101-13-11.sql</v>
      </c>
      <c r="BR57" s="23" t="str">
        <f t="shared" si="5"/>
        <v>ID0101-13-11 = {"id":"ID0101-13-11", "name":"DPC調査データ_様式1_pSOFAスコア/特定集中治療室_結合テーブル作成（スキーマ22分）SQL", "params":{}, "files":{}, "memory":"1GB"}</v>
      </c>
    </row>
    <row r="58" spans="2:70" ht="51.75" customHeight="1" x14ac:dyDescent="0.15">
      <c r="B58" s="129" t="s">
        <v>833</v>
      </c>
      <c r="C58" s="130"/>
      <c r="D58" s="130"/>
      <c r="E58" s="130"/>
      <c r="F58" s="130"/>
      <c r="G58" s="130"/>
      <c r="H58" s="131"/>
      <c r="I58" s="159" t="s">
        <v>875</v>
      </c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1"/>
      <c r="U58" s="168" t="s">
        <v>917</v>
      </c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70"/>
      <c r="AN58" s="168" t="s">
        <v>19</v>
      </c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70"/>
      <c r="BA58" s="99" t="s">
        <v>207</v>
      </c>
      <c r="BB58" s="100"/>
      <c r="BC58" s="101"/>
      <c r="BD58" s="99" t="s">
        <v>1903</v>
      </c>
      <c r="BE58" s="100"/>
      <c r="BF58" s="101"/>
      <c r="BG58" s="99" t="s">
        <v>207</v>
      </c>
      <c r="BH58" s="100"/>
      <c r="BI58" s="100"/>
      <c r="BJ58" s="100"/>
      <c r="BK58" s="101"/>
      <c r="BO58" s="23" t="str">
        <f t="shared" si="3"/>
        <v>{}</v>
      </c>
      <c r="BP58" s="23" t="s">
        <v>106</v>
      </c>
      <c r="BQ58" s="23" t="str">
        <f t="shared" si="4"/>
        <v>ID0101-13-12 = sql/job/merge/dpc/ID0101-13-12.sql</v>
      </c>
      <c r="BR58" s="23" t="str">
        <f t="shared" si="5"/>
        <v>ID0101-13-12 = {"id":"ID0101-13-12", "name":"DPC調査データ_様式1_pSOFAスコア/特定集中治療室_結合テーブル作成（スキーマ12分）SQL", "params":{}, "files":{}, "memory":"1GB"}</v>
      </c>
    </row>
    <row r="59" spans="2:70" ht="51.75" customHeight="1" x14ac:dyDescent="0.15">
      <c r="B59" s="129" t="s">
        <v>2017</v>
      </c>
      <c r="C59" s="180"/>
      <c r="D59" s="180"/>
      <c r="E59" s="180"/>
      <c r="F59" s="180"/>
      <c r="G59" s="180"/>
      <c r="H59" s="181"/>
      <c r="I59" s="159" t="s">
        <v>2031</v>
      </c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1"/>
      <c r="U59" s="168" t="s">
        <v>915</v>
      </c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70"/>
      <c r="AN59" s="168" t="s">
        <v>196</v>
      </c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70"/>
      <c r="BA59" s="99" t="s">
        <v>207</v>
      </c>
      <c r="BB59" s="100"/>
      <c r="BC59" s="101"/>
      <c r="BD59" s="99" t="s">
        <v>1903</v>
      </c>
      <c r="BE59" s="100"/>
      <c r="BF59" s="101"/>
      <c r="BG59" s="99" t="s">
        <v>1907</v>
      </c>
      <c r="BH59" s="100"/>
      <c r="BI59" s="100"/>
      <c r="BJ59" s="100"/>
      <c r="BK59" s="101"/>
      <c r="BO59" s="23" t="str">
        <f t="shared" si="3"/>
        <v>{"facility_id": "施設ID"}</v>
      </c>
      <c r="BP59" s="23" t="s">
        <v>106</v>
      </c>
      <c r="BQ59" s="23" t="str">
        <f t="shared" si="4"/>
        <v>ID0101-13-51 = sql/job/merge/dpc/ID0101-13-51.sql</v>
      </c>
      <c r="BR59" s="23" t="str">
        <f t="shared" si="5"/>
        <v>ID0101-13-51 = {"id":"ID0101-13-51", "name":"DPC調査データ_様式1_pSOFAスコア/特定集中治療室_結合テーブル作成SQL", "params":{"facility_id": "施設ID"}, "files":{}, "memory":"1GB"}</v>
      </c>
    </row>
    <row r="60" spans="2:70" ht="51.75" customHeight="1" x14ac:dyDescent="0.15">
      <c r="B60" s="129" t="s">
        <v>834</v>
      </c>
      <c r="C60" s="130"/>
      <c r="D60" s="130"/>
      <c r="E60" s="130"/>
      <c r="F60" s="130"/>
      <c r="G60" s="130"/>
      <c r="H60" s="131"/>
      <c r="I60" s="159" t="s">
        <v>876</v>
      </c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1"/>
      <c r="U60" s="168" t="s">
        <v>918</v>
      </c>
      <c r="V60" s="169"/>
      <c r="W60" s="169"/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70"/>
      <c r="AN60" s="168" t="s">
        <v>19</v>
      </c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70"/>
      <c r="BA60" s="99" t="s">
        <v>207</v>
      </c>
      <c r="BB60" s="100"/>
      <c r="BC60" s="101"/>
      <c r="BD60" s="99" t="s">
        <v>1903</v>
      </c>
      <c r="BE60" s="100"/>
      <c r="BF60" s="101"/>
      <c r="BG60" s="99" t="s">
        <v>207</v>
      </c>
      <c r="BH60" s="100"/>
      <c r="BI60" s="100"/>
      <c r="BJ60" s="100"/>
      <c r="BK60" s="101"/>
      <c r="BO60" s="23" t="str">
        <f t="shared" si="3"/>
        <v>{}</v>
      </c>
      <c r="BP60" s="23" t="s">
        <v>106</v>
      </c>
      <c r="BQ60" s="23" t="str">
        <f t="shared" si="4"/>
        <v>ID0101-14-01 = sql/job/merge/dpc/ID0101-14-01.sql</v>
      </c>
      <c r="BR60" s="23" t="str">
        <f t="shared" si="5"/>
        <v>ID0101-14-01 = {"id":"ID0101-14-01", "name":"DPC調査データ_様式1_pSOFAスコア/敗血症_結合テーブル作成（スキーマ2分）SQL", "params":{}, "files":{}, "memory":"1GB"}</v>
      </c>
    </row>
    <row r="61" spans="2:70" ht="51.75" customHeight="1" x14ac:dyDescent="0.15">
      <c r="B61" s="129" t="s">
        <v>835</v>
      </c>
      <c r="C61" s="130"/>
      <c r="D61" s="130"/>
      <c r="E61" s="130"/>
      <c r="F61" s="130"/>
      <c r="G61" s="130"/>
      <c r="H61" s="131"/>
      <c r="I61" s="159" t="s">
        <v>877</v>
      </c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1"/>
      <c r="U61" s="168" t="s">
        <v>919</v>
      </c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70"/>
      <c r="AN61" s="168" t="s">
        <v>19</v>
      </c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70"/>
      <c r="BA61" s="99" t="s">
        <v>207</v>
      </c>
      <c r="BB61" s="100"/>
      <c r="BC61" s="101"/>
      <c r="BD61" s="99" t="s">
        <v>1903</v>
      </c>
      <c r="BE61" s="100"/>
      <c r="BF61" s="101"/>
      <c r="BG61" s="99" t="s">
        <v>207</v>
      </c>
      <c r="BH61" s="100"/>
      <c r="BI61" s="100"/>
      <c r="BJ61" s="100"/>
      <c r="BK61" s="101"/>
      <c r="BO61" s="23" t="str">
        <f t="shared" si="3"/>
        <v>{}</v>
      </c>
      <c r="BP61" s="23" t="s">
        <v>106</v>
      </c>
      <c r="BQ61" s="23" t="str">
        <f t="shared" si="4"/>
        <v>ID0101-14-11 = sql/job/merge/dpc/ID0101-14-11.sql</v>
      </c>
      <c r="BR61" s="23" t="str">
        <f t="shared" si="5"/>
        <v>ID0101-14-11 = {"id":"ID0101-14-11", "name":"DPC調査データ_様式1_pSOFAスコア/敗血症_結合テーブル作成（スキーマ22分）SQL", "params":{}, "files":{}, "memory":"1GB"}</v>
      </c>
    </row>
    <row r="62" spans="2:70" ht="51.75" customHeight="1" x14ac:dyDescent="0.15">
      <c r="B62" s="129" t="s">
        <v>836</v>
      </c>
      <c r="C62" s="130"/>
      <c r="D62" s="130"/>
      <c r="E62" s="130"/>
      <c r="F62" s="130"/>
      <c r="G62" s="130"/>
      <c r="H62" s="131"/>
      <c r="I62" s="159" t="s">
        <v>878</v>
      </c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1"/>
      <c r="U62" s="168" t="s">
        <v>920</v>
      </c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70"/>
      <c r="AN62" s="168" t="s">
        <v>19</v>
      </c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70"/>
      <c r="BA62" s="99" t="s">
        <v>207</v>
      </c>
      <c r="BB62" s="100"/>
      <c r="BC62" s="101"/>
      <c r="BD62" s="99" t="s">
        <v>1903</v>
      </c>
      <c r="BE62" s="100"/>
      <c r="BF62" s="101"/>
      <c r="BG62" s="99" t="s">
        <v>207</v>
      </c>
      <c r="BH62" s="100"/>
      <c r="BI62" s="100"/>
      <c r="BJ62" s="100"/>
      <c r="BK62" s="101"/>
      <c r="BO62" s="23" t="str">
        <f t="shared" si="3"/>
        <v>{}</v>
      </c>
      <c r="BP62" s="23" t="s">
        <v>106</v>
      </c>
      <c r="BQ62" s="23" t="str">
        <f t="shared" si="4"/>
        <v>ID0101-14-12 = sql/job/merge/dpc/ID0101-14-12.sql</v>
      </c>
      <c r="BR62" s="23" t="str">
        <f t="shared" si="5"/>
        <v>ID0101-14-12 = {"id":"ID0101-14-12", "name":"DPC調査データ_様式1_pSOFAスコア/敗血症_結合テーブル作成（スキーマ12分）SQL", "params":{}, "files":{}, "memory":"1GB"}</v>
      </c>
    </row>
    <row r="63" spans="2:70" ht="51.75" customHeight="1" x14ac:dyDescent="0.15">
      <c r="B63" s="129" t="s">
        <v>2018</v>
      </c>
      <c r="C63" s="180"/>
      <c r="D63" s="180"/>
      <c r="E63" s="180"/>
      <c r="F63" s="180"/>
      <c r="G63" s="180"/>
      <c r="H63" s="181"/>
      <c r="I63" s="159" t="s">
        <v>2032</v>
      </c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1"/>
      <c r="U63" s="168" t="s">
        <v>918</v>
      </c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70"/>
      <c r="AN63" s="168" t="s">
        <v>196</v>
      </c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70"/>
      <c r="BA63" s="99" t="s">
        <v>207</v>
      </c>
      <c r="BB63" s="100"/>
      <c r="BC63" s="101"/>
      <c r="BD63" s="99" t="s">
        <v>1903</v>
      </c>
      <c r="BE63" s="100"/>
      <c r="BF63" s="101"/>
      <c r="BG63" s="99" t="s">
        <v>1907</v>
      </c>
      <c r="BH63" s="100"/>
      <c r="BI63" s="100"/>
      <c r="BJ63" s="100"/>
      <c r="BK63" s="101"/>
      <c r="BO63" s="23" t="str">
        <f t="shared" si="3"/>
        <v>{"facility_id": "施設ID"}</v>
      </c>
      <c r="BP63" s="23" t="s">
        <v>106</v>
      </c>
      <c r="BQ63" s="23" t="str">
        <f t="shared" si="4"/>
        <v>ID0101-14-51 = sql/job/merge/dpc/ID0101-14-51.sql</v>
      </c>
      <c r="BR63" s="23" t="str">
        <f t="shared" si="5"/>
        <v>ID0101-14-51 = {"id":"ID0101-14-51", "name":"DPC調査データ_様式1_pSOFAスコア/敗血症_結合テーブル作成SQL", "params":{"facility_id": "施設ID"}, "files":{}, "memory":"1GB"}</v>
      </c>
    </row>
    <row r="66" spans="2:70" ht="15" customHeight="1" x14ac:dyDescent="0.15">
      <c r="B66" s="25" t="s">
        <v>921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6"/>
      <c r="BG66" s="25"/>
      <c r="BH66" s="25"/>
      <c r="BI66" s="25"/>
      <c r="BJ66" s="25"/>
      <c r="BK66" s="26"/>
    </row>
    <row r="67" spans="2:70" ht="15" customHeight="1" x14ac:dyDescent="0.1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6"/>
      <c r="BG67" s="25"/>
      <c r="BH67" s="25"/>
      <c r="BI67" s="25"/>
      <c r="BJ67" s="25"/>
      <c r="BK67" s="26"/>
    </row>
    <row r="68" spans="2:70" ht="27" customHeight="1" x14ac:dyDescent="0.15">
      <c r="B68" s="18" t="s">
        <v>13</v>
      </c>
      <c r="C68" s="19"/>
      <c r="D68" s="28"/>
      <c r="E68" s="28"/>
      <c r="F68" s="28"/>
      <c r="G68" s="19"/>
      <c r="H68" s="19"/>
      <c r="I68" s="20" t="s">
        <v>15</v>
      </c>
      <c r="J68" s="33"/>
      <c r="K68" s="33"/>
      <c r="L68" s="27"/>
      <c r="M68" s="27"/>
      <c r="N68" s="28"/>
      <c r="O68" s="28"/>
      <c r="P68" s="28"/>
      <c r="Q68" s="28"/>
      <c r="R68" s="28"/>
      <c r="S68" s="28"/>
      <c r="T68" s="28"/>
      <c r="U68" s="20" t="s">
        <v>16</v>
      </c>
      <c r="V68" s="29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0" t="s">
        <v>17</v>
      </c>
      <c r="AO68" s="29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0" t="s">
        <v>208</v>
      </c>
      <c r="BB68" s="28"/>
      <c r="BC68" s="30"/>
      <c r="BD68" s="20" t="s">
        <v>200</v>
      </c>
      <c r="BE68" s="28"/>
      <c r="BF68" s="30"/>
      <c r="BG68" s="105" t="s">
        <v>1906</v>
      </c>
      <c r="BH68" s="106"/>
      <c r="BI68" s="106"/>
      <c r="BJ68" s="106"/>
      <c r="BK68" s="107"/>
    </row>
    <row r="69" spans="2:70" ht="51.75" customHeight="1" x14ac:dyDescent="0.15">
      <c r="B69" s="129" t="s">
        <v>922</v>
      </c>
      <c r="C69" s="130"/>
      <c r="D69" s="130"/>
      <c r="E69" s="130"/>
      <c r="F69" s="130"/>
      <c r="G69" s="130"/>
      <c r="H69" s="131"/>
      <c r="I69" s="159" t="s">
        <v>1180</v>
      </c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1"/>
      <c r="U69" s="168" t="s">
        <v>1234</v>
      </c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70"/>
      <c r="AN69" s="168" t="s">
        <v>19</v>
      </c>
      <c r="AO69" s="169"/>
      <c r="AP69" s="169"/>
      <c r="AQ69" s="169"/>
      <c r="AR69" s="169"/>
      <c r="AS69" s="169"/>
      <c r="AT69" s="169"/>
      <c r="AU69" s="169"/>
      <c r="AV69" s="169"/>
      <c r="AW69" s="169"/>
      <c r="AX69" s="169"/>
      <c r="AY69" s="169"/>
      <c r="AZ69" s="170"/>
      <c r="BA69" s="99" t="s">
        <v>207</v>
      </c>
      <c r="BB69" s="100"/>
      <c r="BC69" s="101"/>
      <c r="BD69" s="99" t="s">
        <v>1903</v>
      </c>
      <c r="BE69" s="100"/>
      <c r="BF69" s="101"/>
      <c r="BG69" s="99" t="s">
        <v>207</v>
      </c>
      <c r="BH69" s="100"/>
      <c r="BI69" s="100"/>
      <c r="BJ69" s="100"/>
      <c r="BK69" s="101"/>
      <c r="BO69" s="23" t="str">
        <f t="shared" ref="BO69:BO71" si="6">IF(AN69&lt;&gt;"なし",AN69,"{}")</f>
        <v>{}</v>
      </c>
      <c r="BP69" s="23" t="s">
        <v>106</v>
      </c>
      <c r="BQ69" s="23" t="str">
        <f t="shared" ref="BQ69:BQ71" si="7">B69&amp;" = sql/job/merge/receiptc/"&amp;B69&amp;".sql"</f>
        <v>ID0102-01-01 = sql/job/merge/receiptc/ID0102-01-01.sql</v>
      </c>
      <c r="BR69" s="23" t="str">
        <f t="shared" ref="BR69:BR71" si="8">B69&amp;" = {""id"":"""&amp;B69&amp;""", ""name"":"""&amp;I69&amp;""", ""params"":"&amp;BO69&amp;", ""files"":"&amp;BP69&amp;IF(BA69&lt;&gt;"-",", ""thread"":"""&amp;BA69&amp;"""","")&amp;IF(BD69&lt;&gt;"-",", ""memory"":"""&amp;BD69&amp;"""","")&amp;IF(BG69&lt;&gt;"-",", ""uri"":""True""","")&amp;"}"</f>
        <v>ID0102-01-01 = {"id":"ID0102-01-01", "name":"医科レセプト_医療機関情報レコード_結合テーブル作成（スキーマ2分）SQL", "params":{}, "files":{}, "memory":"1GB"}</v>
      </c>
    </row>
    <row r="70" spans="2:70" ht="51.75" customHeight="1" x14ac:dyDescent="0.15">
      <c r="B70" s="129" t="s">
        <v>923</v>
      </c>
      <c r="C70" s="130"/>
      <c r="D70" s="130"/>
      <c r="E70" s="130"/>
      <c r="F70" s="130"/>
      <c r="G70" s="130"/>
      <c r="H70" s="131"/>
      <c r="I70" s="159" t="s">
        <v>1181</v>
      </c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1"/>
      <c r="U70" s="168" t="s">
        <v>1235</v>
      </c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70"/>
      <c r="AN70" s="168" t="s">
        <v>19</v>
      </c>
      <c r="AO70" s="169"/>
      <c r="AP70" s="169"/>
      <c r="AQ70" s="169"/>
      <c r="AR70" s="169"/>
      <c r="AS70" s="169"/>
      <c r="AT70" s="169"/>
      <c r="AU70" s="169"/>
      <c r="AV70" s="169"/>
      <c r="AW70" s="169"/>
      <c r="AX70" s="169"/>
      <c r="AY70" s="169"/>
      <c r="AZ70" s="170"/>
      <c r="BA70" s="99" t="s">
        <v>207</v>
      </c>
      <c r="BB70" s="100"/>
      <c r="BC70" s="101"/>
      <c r="BD70" s="99" t="s">
        <v>1903</v>
      </c>
      <c r="BE70" s="100"/>
      <c r="BF70" s="101"/>
      <c r="BG70" s="99" t="s">
        <v>207</v>
      </c>
      <c r="BH70" s="100"/>
      <c r="BI70" s="100"/>
      <c r="BJ70" s="100"/>
      <c r="BK70" s="101"/>
      <c r="BO70" s="23" t="str">
        <f t="shared" si="6"/>
        <v>{}</v>
      </c>
      <c r="BP70" s="23" t="s">
        <v>106</v>
      </c>
      <c r="BQ70" s="23" t="str">
        <f t="shared" si="7"/>
        <v>ID0102-01-11 = sql/job/merge/receiptc/ID0102-01-11.sql</v>
      </c>
      <c r="BR70" s="23" t="str">
        <f t="shared" si="8"/>
        <v>ID0102-01-11 = {"id":"ID0102-01-11", "name":"医科レセプト_医療機関情報レコード_結合テーブル作成（スキーマ22分）SQL", "params":{}, "files":{}, "memory":"1GB"}</v>
      </c>
    </row>
    <row r="71" spans="2:70" ht="51.75" customHeight="1" x14ac:dyDescent="0.15">
      <c r="B71" s="129" t="s">
        <v>924</v>
      </c>
      <c r="C71" s="130"/>
      <c r="D71" s="130"/>
      <c r="E71" s="130"/>
      <c r="F71" s="130"/>
      <c r="G71" s="130"/>
      <c r="H71" s="131"/>
      <c r="I71" s="159" t="s">
        <v>1182</v>
      </c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1"/>
      <c r="U71" s="168" t="s">
        <v>1236</v>
      </c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70"/>
      <c r="AN71" s="168" t="s">
        <v>19</v>
      </c>
      <c r="AO71" s="169"/>
      <c r="AP71" s="169"/>
      <c r="AQ71" s="169"/>
      <c r="AR71" s="169"/>
      <c r="AS71" s="169"/>
      <c r="AT71" s="169"/>
      <c r="AU71" s="169"/>
      <c r="AV71" s="169"/>
      <c r="AW71" s="169"/>
      <c r="AX71" s="169"/>
      <c r="AY71" s="169"/>
      <c r="AZ71" s="170"/>
      <c r="BA71" s="99" t="s">
        <v>207</v>
      </c>
      <c r="BB71" s="100"/>
      <c r="BC71" s="101"/>
      <c r="BD71" s="99" t="s">
        <v>1903</v>
      </c>
      <c r="BE71" s="100"/>
      <c r="BF71" s="101"/>
      <c r="BG71" s="99" t="s">
        <v>207</v>
      </c>
      <c r="BH71" s="100"/>
      <c r="BI71" s="100"/>
      <c r="BJ71" s="100"/>
      <c r="BK71" s="101"/>
      <c r="BO71" s="23" t="str">
        <f t="shared" si="6"/>
        <v>{}</v>
      </c>
      <c r="BP71" s="23" t="s">
        <v>106</v>
      </c>
      <c r="BQ71" s="23" t="str">
        <f t="shared" si="7"/>
        <v>ID0102-01-12 = sql/job/merge/receiptc/ID0102-01-12.sql</v>
      </c>
      <c r="BR71" s="23" t="str">
        <f t="shared" si="8"/>
        <v>ID0102-01-12 = {"id":"ID0102-01-12", "name":"医科レセプト_医療機関情報レコード_結合テーブル作成（スキーマ12分）SQL", "params":{}, "files":{}, "memory":"1GB"}</v>
      </c>
    </row>
    <row r="72" spans="2:70" ht="51.75" customHeight="1" x14ac:dyDescent="0.15">
      <c r="B72" s="108" t="s">
        <v>1987</v>
      </c>
      <c r="C72" s="180"/>
      <c r="D72" s="180"/>
      <c r="E72" s="180"/>
      <c r="F72" s="180"/>
      <c r="G72" s="180"/>
      <c r="H72" s="181"/>
      <c r="I72" s="165" t="s">
        <v>2033</v>
      </c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7"/>
      <c r="U72" s="162" t="s">
        <v>1234</v>
      </c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4"/>
      <c r="AN72" s="162" t="s">
        <v>196</v>
      </c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4"/>
      <c r="BA72" s="102" t="s">
        <v>207</v>
      </c>
      <c r="BB72" s="103"/>
      <c r="BC72" s="104"/>
      <c r="BD72" s="102" t="s">
        <v>1903</v>
      </c>
      <c r="BE72" s="103"/>
      <c r="BF72" s="104"/>
      <c r="BG72" s="102" t="s">
        <v>1907</v>
      </c>
      <c r="BH72" s="103"/>
      <c r="BI72" s="103"/>
      <c r="BJ72" s="103"/>
      <c r="BK72" s="104"/>
      <c r="BO72" s="23" t="str">
        <f t="shared" ref="BO72:BO115" si="9">IF(AN72&lt;&gt;"なし",AN72,"{}")</f>
        <v>{"facility_id": "施設ID"}</v>
      </c>
      <c r="BP72" s="23" t="s">
        <v>106</v>
      </c>
      <c r="BQ72" s="23" t="str">
        <f t="shared" ref="BQ72:BQ115" si="10">B72&amp;" = sql/job/merge/receiptc/"&amp;B72&amp;".sql"</f>
        <v>ID0102-01-51 = sql/job/merge/receiptc/ID0102-01-51.sql</v>
      </c>
      <c r="BR72" s="23" t="str">
        <f t="shared" ref="BR72:BR115" si="11">B72&amp;" = {""id"":"""&amp;B72&amp;""", ""name"":"""&amp;I72&amp;""", ""params"":"&amp;BO72&amp;", ""files"":"&amp;BP72&amp;IF(BA72&lt;&gt;"-",", ""thread"":"""&amp;BA72&amp;"""","")&amp;IF(BD72&lt;&gt;"-",", ""memory"":"""&amp;BD72&amp;"""","")&amp;IF(BG72&lt;&gt;"-",", ""uri"":""True""","")&amp;"}"</f>
        <v>ID0102-01-51 = {"id":"ID0102-01-51", "name":"医科レセプト_医療機関情報レコード_結合テーブル作成SQL", "params":{"facility_id": "施設ID"}, "files":{}, "memory":"1GB"}</v>
      </c>
    </row>
    <row r="73" spans="2:70" ht="51.75" customHeight="1" x14ac:dyDescent="0.15">
      <c r="B73" s="129" t="s">
        <v>925</v>
      </c>
      <c r="C73" s="130"/>
      <c r="D73" s="130"/>
      <c r="E73" s="130"/>
      <c r="F73" s="130"/>
      <c r="G73" s="130"/>
      <c r="H73" s="131"/>
      <c r="I73" s="159" t="s">
        <v>1183</v>
      </c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1"/>
      <c r="U73" s="168" t="s">
        <v>1237</v>
      </c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70"/>
      <c r="AN73" s="168" t="s">
        <v>19</v>
      </c>
      <c r="AO73" s="169"/>
      <c r="AP73" s="169"/>
      <c r="AQ73" s="169"/>
      <c r="AR73" s="169"/>
      <c r="AS73" s="169"/>
      <c r="AT73" s="169"/>
      <c r="AU73" s="169"/>
      <c r="AV73" s="169"/>
      <c r="AW73" s="169"/>
      <c r="AX73" s="169"/>
      <c r="AY73" s="169"/>
      <c r="AZ73" s="170"/>
      <c r="BA73" s="99" t="s">
        <v>207</v>
      </c>
      <c r="BB73" s="100"/>
      <c r="BC73" s="101"/>
      <c r="BD73" s="99" t="s">
        <v>1903</v>
      </c>
      <c r="BE73" s="100"/>
      <c r="BF73" s="101"/>
      <c r="BG73" s="99" t="s">
        <v>207</v>
      </c>
      <c r="BH73" s="100"/>
      <c r="BI73" s="100"/>
      <c r="BJ73" s="100"/>
      <c r="BK73" s="101"/>
      <c r="BO73" s="23" t="str">
        <f t="shared" si="9"/>
        <v>{}</v>
      </c>
      <c r="BP73" s="23" t="s">
        <v>106</v>
      </c>
      <c r="BQ73" s="23" t="str">
        <f t="shared" si="10"/>
        <v>ID0102-02-01 = sql/job/merge/receiptc/ID0102-02-01.sql</v>
      </c>
      <c r="BR73" s="23" t="str">
        <f t="shared" si="11"/>
        <v>ID0102-02-01 = {"id":"ID0102-02-01", "name":"医科レセプト_レセプト共通レコード_結合テーブル作成（スキーマ2分）SQL", "params":{}, "files":{}, "memory":"1GB"}</v>
      </c>
    </row>
    <row r="74" spans="2:70" ht="51.75" customHeight="1" x14ac:dyDescent="0.15">
      <c r="B74" s="129" t="s">
        <v>926</v>
      </c>
      <c r="C74" s="130"/>
      <c r="D74" s="130"/>
      <c r="E74" s="130"/>
      <c r="F74" s="130"/>
      <c r="G74" s="130"/>
      <c r="H74" s="131"/>
      <c r="I74" s="159" t="s">
        <v>1184</v>
      </c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1"/>
      <c r="U74" s="168" t="s">
        <v>1238</v>
      </c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70"/>
      <c r="AN74" s="168" t="s">
        <v>19</v>
      </c>
      <c r="AO74" s="169"/>
      <c r="AP74" s="169"/>
      <c r="AQ74" s="169"/>
      <c r="AR74" s="169"/>
      <c r="AS74" s="169"/>
      <c r="AT74" s="169"/>
      <c r="AU74" s="169"/>
      <c r="AV74" s="169"/>
      <c r="AW74" s="169"/>
      <c r="AX74" s="169"/>
      <c r="AY74" s="169"/>
      <c r="AZ74" s="170"/>
      <c r="BA74" s="99" t="s">
        <v>207</v>
      </c>
      <c r="BB74" s="100"/>
      <c r="BC74" s="101"/>
      <c r="BD74" s="99" t="s">
        <v>1903</v>
      </c>
      <c r="BE74" s="100"/>
      <c r="BF74" s="101"/>
      <c r="BG74" s="99" t="s">
        <v>207</v>
      </c>
      <c r="BH74" s="100"/>
      <c r="BI74" s="100"/>
      <c r="BJ74" s="100"/>
      <c r="BK74" s="101"/>
      <c r="BO74" s="23" t="str">
        <f t="shared" si="9"/>
        <v>{}</v>
      </c>
      <c r="BP74" s="23" t="s">
        <v>106</v>
      </c>
      <c r="BQ74" s="23" t="str">
        <f t="shared" si="10"/>
        <v>ID0102-02-11 = sql/job/merge/receiptc/ID0102-02-11.sql</v>
      </c>
      <c r="BR74" s="23" t="str">
        <f t="shared" si="11"/>
        <v>ID0102-02-11 = {"id":"ID0102-02-11", "name":"医科レセプト_レセプト共通レコード_結合テーブル作成（スキーマ22分）SQL", "params":{}, "files":{}, "memory":"1GB"}</v>
      </c>
    </row>
    <row r="75" spans="2:70" ht="51.75" customHeight="1" x14ac:dyDescent="0.15">
      <c r="B75" s="129" t="s">
        <v>927</v>
      </c>
      <c r="C75" s="130"/>
      <c r="D75" s="130"/>
      <c r="E75" s="130"/>
      <c r="F75" s="130"/>
      <c r="G75" s="130"/>
      <c r="H75" s="131"/>
      <c r="I75" s="159" t="s">
        <v>1185</v>
      </c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1"/>
      <c r="U75" s="168" t="s">
        <v>1239</v>
      </c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70"/>
      <c r="AN75" s="168" t="s">
        <v>19</v>
      </c>
      <c r="AO75" s="169"/>
      <c r="AP75" s="169"/>
      <c r="AQ75" s="169"/>
      <c r="AR75" s="169"/>
      <c r="AS75" s="169"/>
      <c r="AT75" s="169"/>
      <c r="AU75" s="169"/>
      <c r="AV75" s="169"/>
      <c r="AW75" s="169"/>
      <c r="AX75" s="169"/>
      <c r="AY75" s="169"/>
      <c r="AZ75" s="170"/>
      <c r="BA75" s="99" t="s">
        <v>207</v>
      </c>
      <c r="BB75" s="100"/>
      <c r="BC75" s="101"/>
      <c r="BD75" s="99" t="s">
        <v>1903</v>
      </c>
      <c r="BE75" s="100"/>
      <c r="BF75" s="101"/>
      <c r="BG75" s="99" t="s">
        <v>207</v>
      </c>
      <c r="BH75" s="100"/>
      <c r="BI75" s="100"/>
      <c r="BJ75" s="100"/>
      <c r="BK75" s="101"/>
      <c r="BO75" s="23" t="str">
        <f t="shared" si="9"/>
        <v>{}</v>
      </c>
      <c r="BP75" s="23" t="s">
        <v>106</v>
      </c>
      <c r="BQ75" s="23" t="str">
        <f t="shared" si="10"/>
        <v>ID0102-02-12 = sql/job/merge/receiptc/ID0102-02-12.sql</v>
      </c>
      <c r="BR75" s="23" t="str">
        <f t="shared" si="11"/>
        <v>ID0102-02-12 = {"id":"ID0102-02-12", "name":"医科レセプト_レセプト共通レコード_結合テーブル作成（スキーマ12分）SQL", "params":{}, "files":{}, "memory":"1GB"}</v>
      </c>
    </row>
    <row r="76" spans="2:70" ht="51.75" customHeight="1" x14ac:dyDescent="0.15">
      <c r="B76" s="108" t="s">
        <v>1988</v>
      </c>
      <c r="C76" s="180"/>
      <c r="D76" s="180"/>
      <c r="E76" s="180"/>
      <c r="F76" s="180"/>
      <c r="G76" s="180"/>
      <c r="H76" s="181"/>
      <c r="I76" s="165" t="s">
        <v>2034</v>
      </c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7"/>
      <c r="U76" s="162" t="s">
        <v>1237</v>
      </c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4"/>
      <c r="AN76" s="162" t="s">
        <v>196</v>
      </c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4"/>
      <c r="BA76" s="102" t="s">
        <v>207</v>
      </c>
      <c r="BB76" s="103"/>
      <c r="BC76" s="104"/>
      <c r="BD76" s="102" t="s">
        <v>1903</v>
      </c>
      <c r="BE76" s="103"/>
      <c r="BF76" s="104"/>
      <c r="BG76" s="102" t="s">
        <v>1907</v>
      </c>
      <c r="BH76" s="103"/>
      <c r="BI76" s="103"/>
      <c r="BJ76" s="103"/>
      <c r="BK76" s="104"/>
      <c r="BO76" s="23" t="str">
        <f t="shared" si="9"/>
        <v>{"facility_id": "施設ID"}</v>
      </c>
      <c r="BP76" s="23" t="s">
        <v>106</v>
      </c>
      <c r="BQ76" s="23" t="str">
        <f t="shared" si="10"/>
        <v>ID0102-02-51 = sql/job/merge/receiptc/ID0102-02-51.sql</v>
      </c>
      <c r="BR76" s="23" t="str">
        <f t="shared" si="11"/>
        <v>ID0102-02-51 = {"id":"ID0102-02-51", "name":"医科レセプト_レセプト共通レコード_結合テーブル作成SQL", "params":{"facility_id": "施設ID"}, "files":{}, "memory":"1GB"}</v>
      </c>
    </row>
    <row r="77" spans="2:70" ht="51.75" customHeight="1" x14ac:dyDescent="0.15">
      <c r="B77" s="129" t="s">
        <v>928</v>
      </c>
      <c r="C77" s="130"/>
      <c r="D77" s="130"/>
      <c r="E77" s="130"/>
      <c r="F77" s="130"/>
      <c r="G77" s="130"/>
      <c r="H77" s="131"/>
      <c r="I77" s="159" t="s">
        <v>1186</v>
      </c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1"/>
      <c r="U77" s="168" t="s">
        <v>1240</v>
      </c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70"/>
      <c r="AN77" s="168" t="s">
        <v>19</v>
      </c>
      <c r="AO77" s="169"/>
      <c r="AP77" s="169"/>
      <c r="AQ77" s="169"/>
      <c r="AR77" s="169"/>
      <c r="AS77" s="169"/>
      <c r="AT77" s="169"/>
      <c r="AU77" s="169"/>
      <c r="AV77" s="169"/>
      <c r="AW77" s="169"/>
      <c r="AX77" s="169"/>
      <c r="AY77" s="169"/>
      <c r="AZ77" s="170"/>
      <c r="BA77" s="99" t="s">
        <v>207</v>
      </c>
      <c r="BB77" s="100"/>
      <c r="BC77" s="101"/>
      <c r="BD77" s="99" t="s">
        <v>1903</v>
      </c>
      <c r="BE77" s="100"/>
      <c r="BF77" s="101"/>
      <c r="BG77" s="99" t="s">
        <v>207</v>
      </c>
      <c r="BH77" s="100"/>
      <c r="BI77" s="100"/>
      <c r="BJ77" s="100"/>
      <c r="BK77" s="101"/>
      <c r="BO77" s="23" t="str">
        <f t="shared" si="9"/>
        <v>{}</v>
      </c>
      <c r="BP77" s="23" t="s">
        <v>106</v>
      </c>
      <c r="BQ77" s="23" t="str">
        <f t="shared" si="10"/>
        <v>ID0102-03-01 = sql/job/merge/receiptc/ID0102-03-01.sql</v>
      </c>
      <c r="BR77" s="23" t="str">
        <f t="shared" si="11"/>
        <v>ID0102-03-01 = {"id":"ID0102-03-01", "name":"医科レセプト_保険者レコード_結合テーブル作成（スキーマ2分）SQL", "params":{}, "files":{}, "memory":"1GB"}</v>
      </c>
    </row>
    <row r="78" spans="2:70" ht="51.75" customHeight="1" x14ac:dyDescent="0.15">
      <c r="B78" s="129" t="s">
        <v>929</v>
      </c>
      <c r="C78" s="130"/>
      <c r="D78" s="130"/>
      <c r="E78" s="130"/>
      <c r="F78" s="130"/>
      <c r="G78" s="130"/>
      <c r="H78" s="131"/>
      <c r="I78" s="159" t="s">
        <v>1187</v>
      </c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1"/>
      <c r="U78" s="168" t="s">
        <v>1241</v>
      </c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70"/>
      <c r="AN78" s="168" t="s">
        <v>19</v>
      </c>
      <c r="AO78" s="169"/>
      <c r="AP78" s="169"/>
      <c r="AQ78" s="169"/>
      <c r="AR78" s="169"/>
      <c r="AS78" s="169"/>
      <c r="AT78" s="169"/>
      <c r="AU78" s="169"/>
      <c r="AV78" s="169"/>
      <c r="AW78" s="169"/>
      <c r="AX78" s="169"/>
      <c r="AY78" s="169"/>
      <c r="AZ78" s="170"/>
      <c r="BA78" s="99" t="s">
        <v>207</v>
      </c>
      <c r="BB78" s="100"/>
      <c r="BC78" s="101"/>
      <c r="BD78" s="99" t="s">
        <v>1903</v>
      </c>
      <c r="BE78" s="100"/>
      <c r="BF78" s="101"/>
      <c r="BG78" s="99" t="s">
        <v>207</v>
      </c>
      <c r="BH78" s="100"/>
      <c r="BI78" s="100"/>
      <c r="BJ78" s="100"/>
      <c r="BK78" s="101"/>
      <c r="BO78" s="23" t="str">
        <f t="shared" si="9"/>
        <v>{}</v>
      </c>
      <c r="BP78" s="23" t="s">
        <v>106</v>
      </c>
      <c r="BQ78" s="23" t="str">
        <f t="shared" si="10"/>
        <v>ID0102-03-11 = sql/job/merge/receiptc/ID0102-03-11.sql</v>
      </c>
      <c r="BR78" s="23" t="str">
        <f t="shared" si="11"/>
        <v>ID0102-03-11 = {"id":"ID0102-03-11", "name":"医科レセプト_保険者レコード_結合テーブル作成（スキーマ22分）SQL", "params":{}, "files":{}, "memory":"1GB"}</v>
      </c>
    </row>
    <row r="79" spans="2:70" ht="51.75" customHeight="1" x14ac:dyDescent="0.15">
      <c r="B79" s="129" t="s">
        <v>930</v>
      </c>
      <c r="C79" s="130"/>
      <c r="D79" s="130"/>
      <c r="E79" s="130"/>
      <c r="F79" s="130"/>
      <c r="G79" s="130"/>
      <c r="H79" s="131"/>
      <c r="I79" s="159" t="s">
        <v>1188</v>
      </c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1"/>
      <c r="U79" s="168" t="s">
        <v>1242</v>
      </c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70"/>
      <c r="AN79" s="168" t="s">
        <v>19</v>
      </c>
      <c r="AO79" s="169"/>
      <c r="AP79" s="169"/>
      <c r="AQ79" s="169"/>
      <c r="AR79" s="169"/>
      <c r="AS79" s="169"/>
      <c r="AT79" s="169"/>
      <c r="AU79" s="169"/>
      <c r="AV79" s="169"/>
      <c r="AW79" s="169"/>
      <c r="AX79" s="169"/>
      <c r="AY79" s="169"/>
      <c r="AZ79" s="170"/>
      <c r="BA79" s="99" t="s">
        <v>207</v>
      </c>
      <c r="BB79" s="100"/>
      <c r="BC79" s="101"/>
      <c r="BD79" s="99" t="s">
        <v>1903</v>
      </c>
      <c r="BE79" s="100"/>
      <c r="BF79" s="101"/>
      <c r="BG79" s="99" t="s">
        <v>207</v>
      </c>
      <c r="BH79" s="100"/>
      <c r="BI79" s="100"/>
      <c r="BJ79" s="100"/>
      <c r="BK79" s="101"/>
      <c r="BO79" s="23" t="str">
        <f t="shared" si="9"/>
        <v>{}</v>
      </c>
      <c r="BP79" s="23" t="s">
        <v>106</v>
      </c>
      <c r="BQ79" s="23" t="str">
        <f t="shared" si="10"/>
        <v>ID0102-03-12 = sql/job/merge/receiptc/ID0102-03-12.sql</v>
      </c>
      <c r="BR79" s="23" t="str">
        <f t="shared" si="11"/>
        <v>ID0102-03-12 = {"id":"ID0102-03-12", "name":"医科レセプト_保険者レコード_結合テーブル作成（スキーマ12分）SQL", "params":{}, "files":{}, "memory":"1GB"}</v>
      </c>
    </row>
    <row r="80" spans="2:70" ht="51.75" customHeight="1" x14ac:dyDescent="0.15">
      <c r="B80" s="129" t="s">
        <v>1989</v>
      </c>
      <c r="C80" s="180"/>
      <c r="D80" s="180"/>
      <c r="E80" s="180"/>
      <c r="F80" s="180"/>
      <c r="G80" s="180"/>
      <c r="H80" s="181"/>
      <c r="I80" s="159" t="s">
        <v>2035</v>
      </c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1"/>
      <c r="U80" s="168" t="s">
        <v>1240</v>
      </c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70"/>
      <c r="AN80" s="168" t="s">
        <v>196</v>
      </c>
      <c r="AO80" s="169"/>
      <c r="AP80" s="169"/>
      <c r="AQ80" s="169"/>
      <c r="AR80" s="169"/>
      <c r="AS80" s="169"/>
      <c r="AT80" s="169"/>
      <c r="AU80" s="169"/>
      <c r="AV80" s="169"/>
      <c r="AW80" s="169"/>
      <c r="AX80" s="169"/>
      <c r="AY80" s="169"/>
      <c r="AZ80" s="170"/>
      <c r="BA80" s="99" t="s">
        <v>207</v>
      </c>
      <c r="BB80" s="100"/>
      <c r="BC80" s="101"/>
      <c r="BD80" s="99" t="s">
        <v>1903</v>
      </c>
      <c r="BE80" s="100"/>
      <c r="BF80" s="101"/>
      <c r="BG80" s="99" t="s">
        <v>1907</v>
      </c>
      <c r="BH80" s="100"/>
      <c r="BI80" s="100"/>
      <c r="BJ80" s="100"/>
      <c r="BK80" s="101"/>
      <c r="BO80" s="23" t="str">
        <f t="shared" si="9"/>
        <v>{"facility_id": "施設ID"}</v>
      </c>
      <c r="BP80" s="23" t="s">
        <v>106</v>
      </c>
      <c r="BQ80" s="23" t="str">
        <f t="shared" si="10"/>
        <v>ID0102-03-51 = sql/job/merge/receiptc/ID0102-03-51.sql</v>
      </c>
      <c r="BR80" s="23" t="str">
        <f t="shared" si="11"/>
        <v>ID0102-03-51 = {"id":"ID0102-03-51", "name":"医科レセプト_保険者レコード_結合テーブル作成SQL", "params":{"facility_id": "施設ID"}, "files":{}, "memory":"1GB"}</v>
      </c>
    </row>
    <row r="81" spans="2:70" ht="51.75" customHeight="1" x14ac:dyDescent="0.15">
      <c r="B81" s="129" t="s">
        <v>931</v>
      </c>
      <c r="C81" s="130"/>
      <c r="D81" s="130"/>
      <c r="E81" s="130"/>
      <c r="F81" s="130"/>
      <c r="G81" s="130"/>
      <c r="H81" s="131"/>
      <c r="I81" s="159" t="s">
        <v>1189</v>
      </c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1"/>
      <c r="U81" s="168" t="s">
        <v>1243</v>
      </c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70"/>
      <c r="AN81" s="168" t="s">
        <v>19</v>
      </c>
      <c r="AO81" s="169"/>
      <c r="AP81" s="169"/>
      <c r="AQ81" s="169"/>
      <c r="AR81" s="169"/>
      <c r="AS81" s="169"/>
      <c r="AT81" s="169"/>
      <c r="AU81" s="169"/>
      <c r="AV81" s="169"/>
      <c r="AW81" s="169"/>
      <c r="AX81" s="169"/>
      <c r="AY81" s="169"/>
      <c r="AZ81" s="170"/>
      <c r="BA81" s="99" t="s">
        <v>207</v>
      </c>
      <c r="BB81" s="100"/>
      <c r="BC81" s="101"/>
      <c r="BD81" s="99" t="s">
        <v>1903</v>
      </c>
      <c r="BE81" s="100"/>
      <c r="BF81" s="101"/>
      <c r="BG81" s="99" t="s">
        <v>207</v>
      </c>
      <c r="BH81" s="100"/>
      <c r="BI81" s="100"/>
      <c r="BJ81" s="100"/>
      <c r="BK81" s="101"/>
      <c r="BO81" s="23" t="str">
        <f t="shared" si="9"/>
        <v>{}</v>
      </c>
      <c r="BP81" s="23" t="s">
        <v>106</v>
      </c>
      <c r="BQ81" s="23" t="str">
        <f t="shared" si="10"/>
        <v>ID0102-04-01 = sql/job/merge/receiptc/ID0102-04-01.sql</v>
      </c>
      <c r="BR81" s="23" t="str">
        <f t="shared" si="11"/>
        <v>ID0102-04-01 = {"id":"ID0102-04-01", "name":"医科レセプト_公費レコード_結合テーブル作成（スキーマ2分）SQL", "params":{}, "files":{}, "memory":"1GB"}</v>
      </c>
    </row>
    <row r="82" spans="2:70" ht="51.75" customHeight="1" x14ac:dyDescent="0.15">
      <c r="B82" s="129" t="s">
        <v>932</v>
      </c>
      <c r="C82" s="130"/>
      <c r="D82" s="130"/>
      <c r="E82" s="130"/>
      <c r="F82" s="130"/>
      <c r="G82" s="130"/>
      <c r="H82" s="131"/>
      <c r="I82" s="159" t="s">
        <v>1190</v>
      </c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1"/>
      <c r="U82" s="168" t="s">
        <v>1244</v>
      </c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70"/>
      <c r="AN82" s="168" t="s">
        <v>19</v>
      </c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  <c r="BA82" s="99" t="s">
        <v>207</v>
      </c>
      <c r="BB82" s="100"/>
      <c r="BC82" s="101"/>
      <c r="BD82" s="99" t="s">
        <v>1903</v>
      </c>
      <c r="BE82" s="100"/>
      <c r="BF82" s="101"/>
      <c r="BG82" s="99" t="s">
        <v>207</v>
      </c>
      <c r="BH82" s="100"/>
      <c r="BI82" s="100"/>
      <c r="BJ82" s="100"/>
      <c r="BK82" s="101"/>
      <c r="BO82" s="23" t="str">
        <f t="shared" si="9"/>
        <v>{}</v>
      </c>
      <c r="BP82" s="23" t="s">
        <v>106</v>
      </c>
      <c r="BQ82" s="23" t="str">
        <f t="shared" si="10"/>
        <v>ID0102-04-11 = sql/job/merge/receiptc/ID0102-04-11.sql</v>
      </c>
      <c r="BR82" s="23" t="str">
        <f t="shared" si="11"/>
        <v>ID0102-04-11 = {"id":"ID0102-04-11", "name":"医科レセプト_公費レコード_結合テーブル作成（スキーマ22分）SQL", "params":{}, "files":{}, "memory":"1GB"}</v>
      </c>
    </row>
    <row r="83" spans="2:70" ht="51.75" customHeight="1" x14ac:dyDescent="0.15">
      <c r="B83" s="129" t="s">
        <v>933</v>
      </c>
      <c r="C83" s="130"/>
      <c r="D83" s="130"/>
      <c r="E83" s="130"/>
      <c r="F83" s="130"/>
      <c r="G83" s="130"/>
      <c r="H83" s="131"/>
      <c r="I83" s="159" t="s">
        <v>1191</v>
      </c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1"/>
      <c r="U83" s="168" t="s">
        <v>1245</v>
      </c>
      <c r="V83" s="169"/>
      <c r="W83" s="169"/>
      <c r="X83" s="169"/>
      <c r="Y83" s="169"/>
      <c r="Z83" s="169"/>
      <c r="AA83" s="169"/>
      <c r="AB83" s="169"/>
      <c r="AC83" s="169"/>
      <c r="AD83" s="169"/>
      <c r="AE83" s="169"/>
      <c r="AF83" s="169"/>
      <c r="AG83" s="169"/>
      <c r="AH83" s="169"/>
      <c r="AI83" s="169"/>
      <c r="AJ83" s="169"/>
      <c r="AK83" s="169"/>
      <c r="AL83" s="169"/>
      <c r="AM83" s="170"/>
      <c r="AN83" s="168" t="s">
        <v>19</v>
      </c>
      <c r="AO83" s="169"/>
      <c r="AP83" s="169"/>
      <c r="AQ83" s="169"/>
      <c r="AR83" s="169"/>
      <c r="AS83" s="169"/>
      <c r="AT83" s="169"/>
      <c r="AU83" s="169"/>
      <c r="AV83" s="169"/>
      <c r="AW83" s="169"/>
      <c r="AX83" s="169"/>
      <c r="AY83" s="169"/>
      <c r="AZ83" s="170"/>
      <c r="BA83" s="99" t="s">
        <v>207</v>
      </c>
      <c r="BB83" s="100"/>
      <c r="BC83" s="101"/>
      <c r="BD83" s="99" t="s">
        <v>1903</v>
      </c>
      <c r="BE83" s="100"/>
      <c r="BF83" s="101"/>
      <c r="BG83" s="99" t="s">
        <v>207</v>
      </c>
      <c r="BH83" s="100"/>
      <c r="BI83" s="100"/>
      <c r="BJ83" s="100"/>
      <c r="BK83" s="101"/>
      <c r="BO83" s="23" t="str">
        <f t="shared" si="9"/>
        <v>{}</v>
      </c>
      <c r="BP83" s="23" t="s">
        <v>106</v>
      </c>
      <c r="BQ83" s="23" t="str">
        <f t="shared" si="10"/>
        <v>ID0102-04-12 = sql/job/merge/receiptc/ID0102-04-12.sql</v>
      </c>
      <c r="BR83" s="23" t="str">
        <f t="shared" si="11"/>
        <v>ID0102-04-12 = {"id":"ID0102-04-12", "name":"医科レセプト_公費レコード_結合テーブル作成（スキーマ12分）SQL", "params":{}, "files":{}, "memory":"1GB"}</v>
      </c>
    </row>
    <row r="84" spans="2:70" ht="51.75" customHeight="1" x14ac:dyDescent="0.15">
      <c r="B84" s="129" t="s">
        <v>1990</v>
      </c>
      <c r="C84" s="180"/>
      <c r="D84" s="180"/>
      <c r="E84" s="180"/>
      <c r="F84" s="180"/>
      <c r="G84" s="180"/>
      <c r="H84" s="181"/>
      <c r="I84" s="159" t="s">
        <v>2036</v>
      </c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1"/>
      <c r="U84" s="168" t="s">
        <v>1243</v>
      </c>
      <c r="V84" s="169"/>
      <c r="W84" s="169"/>
      <c r="X84" s="169"/>
      <c r="Y84" s="169"/>
      <c r="Z84" s="169"/>
      <c r="AA84" s="169"/>
      <c r="AB84" s="169"/>
      <c r="AC84" s="169"/>
      <c r="AD84" s="169"/>
      <c r="AE84" s="169"/>
      <c r="AF84" s="169"/>
      <c r="AG84" s="169"/>
      <c r="AH84" s="169"/>
      <c r="AI84" s="169"/>
      <c r="AJ84" s="169"/>
      <c r="AK84" s="169"/>
      <c r="AL84" s="169"/>
      <c r="AM84" s="170"/>
      <c r="AN84" s="168" t="s">
        <v>196</v>
      </c>
      <c r="AO84" s="169"/>
      <c r="AP84" s="169"/>
      <c r="AQ84" s="169"/>
      <c r="AR84" s="169"/>
      <c r="AS84" s="169"/>
      <c r="AT84" s="169"/>
      <c r="AU84" s="169"/>
      <c r="AV84" s="169"/>
      <c r="AW84" s="169"/>
      <c r="AX84" s="169"/>
      <c r="AY84" s="169"/>
      <c r="AZ84" s="170"/>
      <c r="BA84" s="99" t="s">
        <v>207</v>
      </c>
      <c r="BB84" s="100"/>
      <c r="BC84" s="101"/>
      <c r="BD84" s="99" t="s">
        <v>1903</v>
      </c>
      <c r="BE84" s="100"/>
      <c r="BF84" s="101"/>
      <c r="BG84" s="99" t="s">
        <v>1907</v>
      </c>
      <c r="BH84" s="100"/>
      <c r="BI84" s="100"/>
      <c r="BJ84" s="100"/>
      <c r="BK84" s="101"/>
      <c r="BO84" s="23" t="str">
        <f t="shared" si="9"/>
        <v>{"facility_id": "施設ID"}</v>
      </c>
      <c r="BP84" s="23" t="s">
        <v>106</v>
      </c>
      <c r="BQ84" s="23" t="str">
        <f t="shared" si="10"/>
        <v>ID0102-04-51 = sql/job/merge/receiptc/ID0102-04-51.sql</v>
      </c>
      <c r="BR84" s="23" t="str">
        <f t="shared" si="11"/>
        <v>ID0102-04-51 = {"id":"ID0102-04-51", "name":"医科レセプト_公費レコード_結合テーブル作成SQL", "params":{"facility_id": "施設ID"}, "files":{}, "memory":"1GB"}</v>
      </c>
    </row>
    <row r="85" spans="2:70" ht="51.75" customHeight="1" x14ac:dyDescent="0.15">
      <c r="B85" s="129" t="s">
        <v>934</v>
      </c>
      <c r="C85" s="130"/>
      <c r="D85" s="130"/>
      <c r="E85" s="130"/>
      <c r="F85" s="130"/>
      <c r="G85" s="130"/>
      <c r="H85" s="131"/>
      <c r="I85" s="159" t="s">
        <v>1192</v>
      </c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1"/>
      <c r="U85" s="168" t="s">
        <v>1246</v>
      </c>
      <c r="V85" s="169"/>
      <c r="W85" s="169"/>
      <c r="X85" s="169"/>
      <c r="Y85" s="169"/>
      <c r="Z85" s="169"/>
      <c r="AA85" s="169"/>
      <c r="AB85" s="169"/>
      <c r="AC85" s="169"/>
      <c r="AD85" s="169"/>
      <c r="AE85" s="169"/>
      <c r="AF85" s="169"/>
      <c r="AG85" s="169"/>
      <c r="AH85" s="169"/>
      <c r="AI85" s="169"/>
      <c r="AJ85" s="169"/>
      <c r="AK85" s="169"/>
      <c r="AL85" s="169"/>
      <c r="AM85" s="170"/>
      <c r="AN85" s="168" t="s">
        <v>19</v>
      </c>
      <c r="AO85" s="169"/>
      <c r="AP85" s="169"/>
      <c r="AQ85" s="169"/>
      <c r="AR85" s="169"/>
      <c r="AS85" s="169"/>
      <c r="AT85" s="169"/>
      <c r="AU85" s="169"/>
      <c r="AV85" s="169"/>
      <c r="AW85" s="169"/>
      <c r="AX85" s="169"/>
      <c r="AY85" s="169"/>
      <c r="AZ85" s="170"/>
      <c r="BA85" s="99" t="s">
        <v>207</v>
      </c>
      <c r="BB85" s="100"/>
      <c r="BC85" s="101"/>
      <c r="BD85" s="99" t="s">
        <v>1903</v>
      </c>
      <c r="BE85" s="100"/>
      <c r="BF85" s="101"/>
      <c r="BG85" s="99" t="s">
        <v>207</v>
      </c>
      <c r="BH85" s="100"/>
      <c r="BI85" s="100"/>
      <c r="BJ85" s="100"/>
      <c r="BK85" s="101"/>
      <c r="BO85" s="23" t="str">
        <f t="shared" si="9"/>
        <v>{}</v>
      </c>
      <c r="BP85" s="23" t="s">
        <v>106</v>
      </c>
      <c r="BQ85" s="23" t="str">
        <f t="shared" si="10"/>
        <v>ID0102-05-01 = sql/job/merge/receiptc/ID0102-05-01.sql</v>
      </c>
      <c r="BR85" s="23" t="str">
        <f t="shared" si="11"/>
        <v>ID0102-05-01 = {"id":"ID0102-05-01", "name":"医科レセプト_包括評価対象外理由レコード_結合テーブル作成（スキーマ2分）SQL", "params":{}, "files":{}, "memory":"1GB"}</v>
      </c>
    </row>
    <row r="86" spans="2:70" ht="51.75" customHeight="1" x14ac:dyDescent="0.15">
      <c r="B86" s="129" t="s">
        <v>935</v>
      </c>
      <c r="C86" s="130"/>
      <c r="D86" s="130"/>
      <c r="E86" s="130"/>
      <c r="F86" s="130"/>
      <c r="G86" s="130"/>
      <c r="H86" s="131"/>
      <c r="I86" s="159" t="s">
        <v>1193</v>
      </c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1"/>
      <c r="U86" s="168" t="s">
        <v>1247</v>
      </c>
      <c r="V86" s="169"/>
      <c r="W86" s="169"/>
      <c r="X86" s="169"/>
      <c r="Y86" s="169"/>
      <c r="Z86" s="169"/>
      <c r="AA86" s="169"/>
      <c r="AB86" s="169"/>
      <c r="AC86" s="169"/>
      <c r="AD86" s="169"/>
      <c r="AE86" s="169"/>
      <c r="AF86" s="169"/>
      <c r="AG86" s="169"/>
      <c r="AH86" s="169"/>
      <c r="AI86" s="169"/>
      <c r="AJ86" s="169"/>
      <c r="AK86" s="169"/>
      <c r="AL86" s="169"/>
      <c r="AM86" s="170"/>
      <c r="AN86" s="168" t="s">
        <v>19</v>
      </c>
      <c r="AO86" s="169"/>
      <c r="AP86" s="169"/>
      <c r="AQ86" s="169"/>
      <c r="AR86" s="169"/>
      <c r="AS86" s="169"/>
      <c r="AT86" s="169"/>
      <c r="AU86" s="169"/>
      <c r="AV86" s="169"/>
      <c r="AW86" s="169"/>
      <c r="AX86" s="169"/>
      <c r="AY86" s="169"/>
      <c r="AZ86" s="170"/>
      <c r="BA86" s="99" t="s">
        <v>207</v>
      </c>
      <c r="BB86" s="100"/>
      <c r="BC86" s="101"/>
      <c r="BD86" s="99" t="s">
        <v>1903</v>
      </c>
      <c r="BE86" s="100"/>
      <c r="BF86" s="101"/>
      <c r="BG86" s="99" t="s">
        <v>207</v>
      </c>
      <c r="BH86" s="100"/>
      <c r="BI86" s="100"/>
      <c r="BJ86" s="100"/>
      <c r="BK86" s="101"/>
      <c r="BO86" s="23" t="str">
        <f t="shared" si="9"/>
        <v>{}</v>
      </c>
      <c r="BP86" s="23" t="s">
        <v>106</v>
      </c>
      <c r="BQ86" s="23" t="str">
        <f t="shared" si="10"/>
        <v>ID0102-05-11 = sql/job/merge/receiptc/ID0102-05-11.sql</v>
      </c>
      <c r="BR86" s="23" t="str">
        <f t="shared" si="11"/>
        <v>ID0102-05-11 = {"id":"ID0102-05-11", "name":"医科レセプト_包括評価対象外理由レコード_結合テーブル作成（スキーマ22分）SQL", "params":{}, "files":{}, "memory":"1GB"}</v>
      </c>
    </row>
    <row r="87" spans="2:70" ht="51.75" customHeight="1" x14ac:dyDescent="0.15">
      <c r="B87" s="129" t="s">
        <v>936</v>
      </c>
      <c r="C87" s="130"/>
      <c r="D87" s="130"/>
      <c r="E87" s="130"/>
      <c r="F87" s="130"/>
      <c r="G87" s="130"/>
      <c r="H87" s="131"/>
      <c r="I87" s="159" t="s">
        <v>1194</v>
      </c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1"/>
      <c r="U87" s="168" t="s">
        <v>1248</v>
      </c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70"/>
      <c r="AN87" s="168" t="s">
        <v>19</v>
      </c>
      <c r="AO87" s="169"/>
      <c r="AP87" s="169"/>
      <c r="AQ87" s="169"/>
      <c r="AR87" s="169"/>
      <c r="AS87" s="169"/>
      <c r="AT87" s="169"/>
      <c r="AU87" s="169"/>
      <c r="AV87" s="169"/>
      <c r="AW87" s="169"/>
      <c r="AX87" s="169"/>
      <c r="AY87" s="169"/>
      <c r="AZ87" s="170"/>
      <c r="BA87" s="99" t="s">
        <v>207</v>
      </c>
      <c r="BB87" s="100"/>
      <c r="BC87" s="101"/>
      <c r="BD87" s="99" t="s">
        <v>1903</v>
      </c>
      <c r="BE87" s="100"/>
      <c r="BF87" s="101"/>
      <c r="BG87" s="99" t="s">
        <v>207</v>
      </c>
      <c r="BH87" s="100"/>
      <c r="BI87" s="100"/>
      <c r="BJ87" s="100"/>
      <c r="BK87" s="101"/>
      <c r="BO87" s="23" t="str">
        <f t="shared" si="9"/>
        <v>{}</v>
      </c>
      <c r="BP87" s="23" t="s">
        <v>106</v>
      </c>
      <c r="BQ87" s="23" t="str">
        <f t="shared" si="10"/>
        <v>ID0102-05-12 = sql/job/merge/receiptc/ID0102-05-12.sql</v>
      </c>
      <c r="BR87" s="23" t="str">
        <f t="shared" si="11"/>
        <v>ID0102-05-12 = {"id":"ID0102-05-12", "name":"医科レセプト_包括評価対象外理由レコード_結合テーブル作成（スキーマ12分）SQL", "params":{}, "files":{}, "memory":"1GB"}</v>
      </c>
    </row>
    <row r="88" spans="2:70" ht="51.75" customHeight="1" x14ac:dyDescent="0.15">
      <c r="B88" s="129" t="s">
        <v>1991</v>
      </c>
      <c r="C88" s="180"/>
      <c r="D88" s="180"/>
      <c r="E88" s="180"/>
      <c r="F88" s="180"/>
      <c r="G88" s="180"/>
      <c r="H88" s="181"/>
      <c r="I88" s="159" t="s">
        <v>2037</v>
      </c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1"/>
      <c r="U88" s="168" t="s">
        <v>1246</v>
      </c>
      <c r="V88" s="169"/>
      <c r="W88" s="169"/>
      <c r="X88" s="169"/>
      <c r="Y88" s="169"/>
      <c r="Z88" s="169"/>
      <c r="AA88" s="169"/>
      <c r="AB88" s="169"/>
      <c r="AC88" s="169"/>
      <c r="AD88" s="169"/>
      <c r="AE88" s="169"/>
      <c r="AF88" s="169"/>
      <c r="AG88" s="169"/>
      <c r="AH88" s="169"/>
      <c r="AI88" s="169"/>
      <c r="AJ88" s="169"/>
      <c r="AK88" s="169"/>
      <c r="AL88" s="169"/>
      <c r="AM88" s="170"/>
      <c r="AN88" s="168" t="s">
        <v>196</v>
      </c>
      <c r="AO88" s="169"/>
      <c r="AP88" s="169"/>
      <c r="AQ88" s="169"/>
      <c r="AR88" s="169"/>
      <c r="AS88" s="169"/>
      <c r="AT88" s="169"/>
      <c r="AU88" s="169"/>
      <c r="AV88" s="169"/>
      <c r="AW88" s="169"/>
      <c r="AX88" s="169"/>
      <c r="AY88" s="169"/>
      <c r="AZ88" s="170"/>
      <c r="BA88" s="99" t="s">
        <v>207</v>
      </c>
      <c r="BB88" s="100"/>
      <c r="BC88" s="101"/>
      <c r="BD88" s="99" t="s">
        <v>1903</v>
      </c>
      <c r="BE88" s="100"/>
      <c r="BF88" s="101"/>
      <c r="BG88" s="99" t="s">
        <v>1907</v>
      </c>
      <c r="BH88" s="100"/>
      <c r="BI88" s="100"/>
      <c r="BJ88" s="100"/>
      <c r="BK88" s="101"/>
      <c r="BO88" s="23" t="str">
        <f t="shared" si="9"/>
        <v>{"facility_id": "施設ID"}</v>
      </c>
      <c r="BP88" s="23" t="s">
        <v>106</v>
      </c>
      <c r="BQ88" s="23" t="str">
        <f t="shared" si="10"/>
        <v>ID0102-05-51 = sql/job/merge/receiptc/ID0102-05-51.sql</v>
      </c>
      <c r="BR88" s="23" t="str">
        <f t="shared" si="11"/>
        <v>ID0102-05-51 = {"id":"ID0102-05-51", "name":"医科レセプト_包括評価対象外理由レコード_結合テーブル作成SQL", "params":{"facility_id": "施設ID"}, "files":{}, "memory":"1GB"}</v>
      </c>
    </row>
    <row r="89" spans="2:70" ht="51.75" customHeight="1" x14ac:dyDescent="0.15">
      <c r="B89" s="129" t="s">
        <v>937</v>
      </c>
      <c r="C89" s="130"/>
      <c r="D89" s="130"/>
      <c r="E89" s="130"/>
      <c r="F89" s="130"/>
      <c r="G89" s="130"/>
      <c r="H89" s="131"/>
      <c r="I89" s="159" t="s">
        <v>1195</v>
      </c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1"/>
      <c r="U89" s="168" t="s">
        <v>1249</v>
      </c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70"/>
      <c r="AN89" s="168" t="s">
        <v>19</v>
      </c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70"/>
      <c r="BA89" s="99" t="s">
        <v>207</v>
      </c>
      <c r="BB89" s="100"/>
      <c r="BC89" s="101"/>
      <c r="BD89" s="99" t="s">
        <v>1903</v>
      </c>
      <c r="BE89" s="100"/>
      <c r="BF89" s="101"/>
      <c r="BG89" s="99" t="s">
        <v>207</v>
      </c>
      <c r="BH89" s="100"/>
      <c r="BI89" s="100"/>
      <c r="BJ89" s="100"/>
      <c r="BK89" s="101"/>
      <c r="BO89" s="23" t="str">
        <f t="shared" si="9"/>
        <v>{}</v>
      </c>
      <c r="BP89" s="23" t="s">
        <v>106</v>
      </c>
      <c r="BQ89" s="23" t="str">
        <f t="shared" si="10"/>
        <v>ID0102-06-01 = sql/job/merge/receiptc/ID0102-06-01.sql</v>
      </c>
      <c r="BR89" s="23" t="str">
        <f t="shared" si="11"/>
        <v>ID0102-06-01 = {"id":"ID0102-06-01", "name":"医科レセプト_傷病名レコード_結合テーブル作成（スキーマ2分）SQL", "params":{}, "files":{}, "memory":"1GB"}</v>
      </c>
    </row>
    <row r="90" spans="2:70" ht="51.75" customHeight="1" x14ac:dyDescent="0.15">
      <c r="B90" s="129" t="s">
        <v>938</v>
      </c>
      <c r="C90" s="130"/>
      <c r="D90" s="130"/>
      <c r="E90" s="130"/>
      <c r="F90" s="130"/>
      <c r="G90" s="130"/>
      <c r="H90" s="131"/>
      <c r="I90" s="159" t="s">
        <v>1196</v>
      </c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1"/>
      <c r="U90" s="168" t="s">
        <v>1250</v>
      </c>
      <c r="V90" s="169"/>
      <c r="W90" s="169"/>
      <c r="X90" s="169"/>
      <c r="Y90" s="169"/>
      <c r="Z90" s="169"/>
      <c r="AA90" s="169"/>
      <c r="AB90" s="169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70"/>
      <c r="AN90" s="168" t="s">
        <v>19</v>
      </c>
      <c r="AO90" s="169"/>
      <c r="AP90" s="169"/>
      <c r="AQ90" s="169"/>
      <c r="AR90" s="169"/>
      <c r="AS90" s="169"/>
      <c r="AT90" s="169"/>
      <c r="AU90" s="169"/>
      <c r="AV90" s="169"/>
      <c r="AW90" s="169"/>
      <c r="AX90" s="169"/>
      <c r="AY90" s="169"/>
      <c r="AZ90" s="170"/>
      <c r="BA90" s="99" t="s">
        <v>207</v>
      </c>
      <c r="BB90" s="100"/>
      <c r="BC90" s="101"/>
      <c r="BD90" s="99" t="s">
        <v>1903</v>
      </c>
      <c r="BE90" s="100"/>
      <c r="BF90" s="101"/>
      <c r="BG90" s="99" t="s">
        <v>207</v>
      </c>
      <c r="BH90" s="100"/>
      <c r="BI90" s="100"/>
      <c r="BJ90" s="100"/>
      <c r="BK90" s="101"/>
      <c r="BO90" s="23" t="str">
        <f t="shared" si="9"/>
        <v>{}</v>
      </c>
      <c r="BP90" s="23" t="s">
        <v>106</v>
      </c>
      <c r="BQ90" s="23" t="str">
        <f t="shared" si="10"/>
        <v>ID0102-06-11 = sql/job/merge/receiptc/ID0102-06-11.sql</v>
      </c>
      <c r="BR90" s="23" t="str">
        <f t="shared" si="11"/>
        <v>ID0102-06-11 = {"id":"ID0102-06-11", "name":"医科レセプト_傷病名レコード_結合テーブル作成（スキーマ22分）SQL", "params":{}, "files":{}, "memory":"1GB"}</v>
      </c>
    </row>
    <row r="91" spans="2:70" ht="51.75" customHeight="1" x14ac:dyDescent="0.15">
      <c r="B91" s="129" t="s">
        <v>939</v>
      </c>
      <c r="C91" s="130"/>
      <c r="D91" s="130"/>
      <c r="E91" s="130"/>
      <c r="F91" s="130"/>
      <c r="G91" s="130"/>
      <c r="H91" s="131"/>
      <c r="I91" s="159" t="s">
        <v>1197</v>
      </c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1"/>
      <c r="U91" s="168" t="s">
        <v>1251</v>
      </c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70"/>
      <c r="AN91" s="168" t="s">
        <v>19</v>
      </c>
      <c r="AO91" s="169"/>
      <c r="AP91" s="169"/>
      <c r="AQ91" s="169"/>
      <c r="AR91" s="169"/>
      <c r="AS91" s="169"/>
      <c r="AT91" s="169"/>
      <c r="AU91" s="169"/>
      <c r="AV91" s="169"/>
      <c r="AW91" s="169"/>
      <c r="AX91" s="169"/>
      <c r="AY91" s="169"/>
      <c r="AZ91" s="170"/>
      <c r="BA91" s="99" t="s">
        <v>207</v>
      </c>
      <c r="BB91" s="100"/>
      <c r="BC91" s="101"/>
      <c r="BD91" s="99" t="s">
        <v>1903</v>
      </c>
      <c r="BE91" s="100"/>
      <c r="BF91" s="101"/>
      <c r="BG91" s="99" t="s">
        <v>207</v>
      </c>
      <c r="BH91" s="100"/>
      <c r="BI91" s="100"/>
      <c r="BJ91" s="100"/>
      <c r="BK91" s="101"/>
      <c r="BO91" s="23" t="str">
        <f t="shared" si="9"/>
        <v>{}</v>
      </c>
      <c r="BP91" s="23" t="s">
        <v>106</v>
      </c>
      <c r="BQ91" s="23" t="str">
        <f t="shared" si="10"/>
        <v>ID0102-06-12 = sql/job/merge/receiptc/ID0102-06-12.sql</v>
      </c>
      <c r="BR91" s="23" t="str">
        <f t="shared" si="11"/>
        <v>ID0102-06-12 = {"id":"ID0102-06-12", "name":"医科レセプト_傷病名レコード_結合テーブル作成（スキーマ12分）SQL", "params":{}, "files":{}, "memory":"1GB"}</v>
      </c>
    </row>
    <row r="92" spans="2:70" ht="51.75" customHeight="1" x14ac:dyDescent="0.15">
      <c r="B92" s="108" t="s">
        <v>1992</v>
      </c>
      <c r="C92" s="180"/>
      <c r="D92" s="180"/>
      <c r="E92" s="180"/>
      <c r="F92" s="180"/>
      <c r="G92" s="180"/>
      <c r="H92" s="181"/>
      <c r="I92" s="165" t="s">
        <v>2038</v>
      </c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7"/>
      <c r="U92" s="162" t="s">
        <v>1249</v>
      </c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4"/>
      <c r="AN92" s="162" t="s">
        <v>196</v>
      </c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4"/>
      <c r="BA92" s="102" t="s">
        <v>207</v>
      </c>
      <c r="BB92" s="103"/>
      <c r="BC92" s="104"/>
      <c r="BD92" s="102" t="s">
        <v>1903</v>
      </c>
      <c r="BE92" s="103"/>
      <c r="BF92" s="104"/>
      <c r="BG92" s="102" t="s">
        <v>1907</v>
      </c>
      <c r="BH92" s="103"/>
      <c r="BI92" s="103"/>
      <c r="BJ92" s="103"/>
      <c r="BK92" s="104"/>
      <c r="BO92" s="23" t="str">
        <f t="shared" si="9"/>
        <v>{"facility_id": "施設ID"}</v>
      </c>
      <c r="BP92" s="23" t="s">
        <v>106</v>
      </c>
      <c r="BQ92" s="23" t="str">
        <f t="shared" si="10"/>
        <v>ID0102-06-51 = sql/job/merge/receiptc/ID0102-06-51.sql</v>
      </c>
      <c r="BR92" s="23" t="str">
        <f t="shared" si="11"/>
        <v>ID0102-06-51 = {"id":"ID0102-06-51", "name":"医科レセプト_傷病名レコード_結合テーブル作成SQL", "params":{"facility_id": "施設ID"}, "files":{}, "memory":"1GB"}</v>
      </c>
    </row>
    <row r="93" spans="2:70" ht="51.75" customHeight="1" x14ac:dyDescent="0.15">
      <c r="B93" s="129" t="s">
        <v>940</v>
      </c>
      <c r="C93" s="130"/>
      <c r="D93" s="130"/>
      <c r="E93" s="130"/>
      <c r="F93" s="130"/>
      <c r="G93" s="130"/>
      <c r="H93" s="131"/>
      <c r="I93" s="159" t="s">
        <v>1198</v>
      </c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1"/>
      <c r="U93" s="168" t="s">
        <v>1252</v>
      </c>
      <c r="V93" s="169"/>
      <c r="W93" s="169"/>
      <c r="X93" s="169"/>
      <c r="Y93" s="169"/>
      <c r="Z93" s="169"/>
      <c r="AA93" s="169"/>
      <c r="AB93" s="169"/>
      <c r="AC93" s="169"/>
      <c r="AD93" s="169"/>
      <c r="AE93" s="169"/>
      <c r="AF93" s="169"/>
      <c r="AG93" s="169"/>
      <c r="AH93" s="169"/>
      <c r="AI93" s="169"/>
      <c r="AJ93" s="169"/>
      <c r="AK93" s="169"/>
      <c r="AL93" s="169"/>
      <c r="AM93" s="170"/>
      <c r="AN93" s="168" t="s">
        <v>19</v>
      </c>
      <c r="AO93" s="169"/>
      <c r="AP93" s="169"/>
      <c r="AQ93" s="169"/>
      <c r="AR93" s="169"/>
      <c r="AS93" s="169"/>
      <c r="AT93" s="169"/>
      <c r="AU93" s="169"/>
      <c r="AV93" s="169"/>
      <c r="AW93" s="169"/>
      <c r="AX93" s="169"/>
      <c r="AY93" s="169"/>
      <c r="AZ93" s="170"/>
      <c r="BA93" s="99" t="s">
        <v>207</v>
      </c>
      <c r="BB93" s="100"/>
      <c r="BC93" s="101"/>
      <c r="BD93" s="99" t="s">
        <v>1903</v>
      </c>
      <c r="BE93" s="100"/>
      <c r="BF93" s="101"/>
      <c r="BG93" s="99" t="s">
        <v>207</v>
      </c>
      <c r="BH93" s="100"/>
      <c r="BI93" s="100"/>
      <c r="BJ93" s="100"/>
      <c r="BK93" s="101"/>
      <c r="BO93" s="23" t="str">
        <f t="shared" si="9"/>
        <v>{}</v>
      </c>
      <c r="BP93" s="23" t="s">
        <v>106</v>
      </c>
      <c r="BQ93" s="23" t="str">
        <f t="shared" si="10"/>
        <v>ID0102-07-01 = sql/job/merge/receiptc/ID0102-07-01.sql</v>
      </c>
      <c r="BR93" s="23" t="str">
        <f t="shared" si="11"/>
        <v>ID0102-07-01 = {"id":"ID0102-07-01", "name":"医科レセプト_診療行為レコード_結合テーブル作成（スキーマ2分）SQL", "params":{}, "files":{}, "memory":"1GB"}</v>
      </c>
    </row>
    <row r="94" spans="2:70" ht="51.75" customHeight="1" x14ac:dyDescent="0.15">
      <c r="B94" s="129" t="s">
        <v>941</v>
      </c>
      <c r="C94" s="130"/>
      <c r="D94" s="130"/>
      <c r="E94" s="130"/>
      <c r="F94" s="130"/>
      <c r="G94" s="130"/>
      <c r="H94" s="131"/>
      <c r="I94" s="159" t="s">
        <v>1199</v>
      </c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1"/>
      <c r="U94" s="168" t="s">
        <v>1253</v>
      </c>
      <c r="V94" s="169"/>
      <c r="W94" s="169"/>
      <c r="X94" s="169"/>
      <c r="Y94" s="169"/>
      <c r="Z94" s="169"/>
      <c r="AA94" s="169"/>
      <c r="AB94" s="169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70"/>
      <c r="AN94" s="168" t="s">
        <v>19</v>
      </c>
      <c r="AO94" s="169"/>
      <c r="AP94" s="169"/>
      <c r="AQ94" s="169"/>
      <c r="AR94" s="169"/>
      <c r="AS94" s="169"/>
      <c r="AT94" s="169"/>
      <c r="AU94" s="169"/>
      <c r="AV94" s="169"/>
      <c r="AW94" s="169"/>
      <c r="AX94" s="169"/>
      <c r="AY94" s="169"/>
      <c r="AZ94" s="170"/>
      <c r="BA94" s="99" t="s">
        <v>207</v>
      </c>
      <c r="BB94" s="100"/>
      <c r="BC94" s="101"/>
      <c r="BD94" s="99" t="s">
        <v>1903</v>
      </c>
      <c r="BE94" s="100"/>
      <c r="BF94" s="101"/>
      <c r="BG94" s="99" t="s">
        <v>207</v>
      </c>
      <c r="BH94" s="100"/>
      <c r="BI94" s="100"/>
      <c r="BJ94" s="100"/>
      <c r="BK94" s="101"/>
      <c r="BO94" s="23" t="str">
        <f t="shared" si="9"/>
        <v>{}</v>
      </c>
      <c r="BP94" s="23" t="s">
        <v>106</v>
      </c>
      <c r="BQ94" s="23" t="str">
        <f t="shared" si="10"/>
        <v>ID0102-07-11 = sql/job/merge/receiptc/ID0102-07-11.sql</v>
      </c>
      <c r="BR94" s="23" t="str">
        <f t="shared" si="11"/>
        <v>ID0102-07-11 = {"id":"ID0102-07-11", "name":"医科レセプト_診療行為レコード_結合テーブル作成（スキーマ22分）SQL", "params":{}, "files":{}, "memory":"1GB"}</v>
      </c>
    </row>
    <row r="95" spans="2:70" ht="51.75" customHeight="1" x14ac:dyDescent="0.15">
      <c r="B95" s="129" t="s">
        <v>942</v>
      </c>
      <c r="C95" s="130"/>
      <c r="D95" s="130"/>
      <c r="E95" s="130"/>
      <c r="F95" s="130"/>
      <c r="G95" s="130"/>
      <c r="H95" s="131"/>
      <c r="I95" s="159" t="s">
        <v>1200</v>
      </c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1"/>
      <c r="U95" s="168" t="s">
        <v>1254</v>
      </c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70"/>
      <c r="AN95" s="168" t="s">
        <v>19</v>
      </c>
      <c r="AO95" s="169"/>
      <c r="AP95" s="169"/>
      <c r="AQ95" s="169"/>
      <c r="AR95" s="169"/>
      <c r="AS95" s="169"/>
      <c r="AT95" s="169"/>
      <c r="AU95" s="169"/>
      <c r="AV95" s="169"/>
      <c r="AW95" s="169"/>
      <c r="AX95" s="169"/>
      <c r="AY95" s="169"/>
      <c r="AZ95" s="170"/>
      <c r="BA95" s="99" t="s">
        <v>207</v>
      </c>
      <c r="BB95" s="100"/>
      <c r="BC95" s="101"/>
      <c r="BD95" s="99" t="s">
        <v>1903</v>
      </c>
      <c r="BE95" s="100"/>
      <c r="BF95" s="101"/>
      <c r="BG95" s="99" t="s">
        <v>207</v>
      </c>
      <c r="BH95" s="100"/>
      <c r="BI95" s="100"/>
      <c r="BJ95" s="100"/>
      <c r="BK95" s="101"/>
      <c r="BO95" s="23" t="str">
        <f t="shared" si="9"/>
        <v>{}</v>
      </c>
      <c r="BP95" s="23" t="s">
        <v>106</v>
      </c>
      <c r="BQ95" s="23" t="str">
        <f t="shared" si="10"/>
        <v>ID0102-07-12 = sql/job/merge/receiptc/ID0102-07-12.sql</v>
      </c>
      <c r="BR95" s="23" t="str">
        <f t="shared" si="11"/>
        <v>ID0102-07-12 = {"id":"ID0102-07-12", "name":"医科レセプト_診療行為レコード_結合テーブル作成（スキーマ12分）SQL", "params":{}, "files":{}, "memory":"1GB"}</v>
      </c>
    </row>
    <row r="96" spans="2:70" ht="51.75" customHeight="1" x14ac:dyDescent="0.15">
      <c r="B96" s="108" t="s">
        <v>1993</v>
      </c>
      <c r="C96" s="180"/>
      <c r="D96" s="180"/>
      <c r="E96" s="180"/>
      <c r="F96" s="180"/>
      <c r="G96" s="180"/>
      <c r="H96" s="181"/>
      <c r="I96" s="165" t="s">
        <v>2039</v>
      </c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7"/>
      <c r="U96" s="162" t="s">
        <v>1252</v>
      </c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4"/>
      <c r="AN96" s="162" t="s">
        <v>196</v>
      </c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4"/>
      <c r="BA96" s="102" t="s">
        <v>207</v>
      </c>
      <c r="BB96" s="103"/>
      <c r="BC96" s="104"/>
      <c r="BD96" s="102" t="s">
        <v>1903</v>
      </c>
      <c r="BE96" s="103"/>
      <c r="BF96" s="104"/>
      <c r="BG96" s="102" t="s">
        <v>1907</v>
      </c>
      <c r="BH96" s="103"/>
      <c r="BI96" s="103"/>
      <c r="BJ96" s="103"/>
      <c r="BK96" s="104"/>
      <c r="BO96" s="23" t="str">
        <f t="shared" si="9"/>
        <v>{"facility_id": "施設ID"}</v>
      </c>
      <c r="BP96" s="23" t="s">
        <v>106</v>
      </c>
      <c r="BQ96" s="23" t="str">
        <f t="shared" si="10"/>
        <v>ID0102-07-51 = sql/job/merge/receiptc/ID0102-07-51.sql</v>
      </c>
      <c r="BR96" s="23" t="str">
        <f t="shared" si="11"/>
        <v>ID0102-07-51 = {"id":"ID0102-07-51", "name":"医科レセプト_診療行為レコード_結合テーブル作成SQL", "params":{"facility_id": "施設ID"}, "files":{}, "memory":"1GB"}</v>
      </c>
    </row>
    <row r="97" spans="2:70" ht="51.75" customHeight="1" x14ac:dyDescent="0.15">
      <c r="B97" s="129" t="s">
        <v>943</v>
      </c>
      <c r="C97" s="130"/>
      <c r="D97" s="130"/>
      <c r="E97" s="130"/>
      <c r="F97" s="130"/>
      <c r="G97" s="130"/>
      <c r="H97" s="131"/>
      <c r="I97" s="159" t="s">
        <v>1201</v>
      </c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1"/>
      <c r="U97" s="168" t="s">
        <v>1255</v>
      </c>
      <c r="V97" s="169"/>
      <c r="W97" s="169"/>
      <c r="X97" s="169"/>
      <c r="Y97" s="169"/>
      <c r="Z97" s="169"/>
      <c r="AA97" s="169"/>
      <c r="AB97" s="169"/>
      <c r="AC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70"/>
      <c r="AN97" s="168" t="s">
        <v>19</v>
      </c>
      <c r="AO97" s="169"/>
      <c r="AP97" s="169"/>
      <c r="AQ97" s="169"/>
      <c r="AR97" s="169"/>
      <c r="AS97" s="169"/>
      <c r="AT97" s="169"/>
      <c r="AU97" s="169"/>
      <c r="AV97" s="169"/>
      <c r="AW97" s="169"/>
      <c r="AX97" s="169"/>
      <c r="AY97" s="169"/>
      <c r="AZ97" s="170"/>
      <c r="BA97" s="99" t="s">
        <v>207</v>
      </c>
      <c r="BB97" s="100"/>
      <c r="BC97" s="101"/>
      <c r="BD97" s="99" t="s">
        <v>1903</v>
      </c>
      <c r="BE97" s="100"/>
      <c r="BF97" s="101"/>
      <c r="BG97" s="99" t="s">
        <v>207</v>
      </c>
      <c r="BH97" s="100"/>
      <c r="BI97" s="100"/>
      <c r="BJ97" s="100"/>
      <c r="BK97" s="101"/>
      <c r="BO97" s="23" t="str">
        <f t="shared" si="9"/>
        <v>{}</v>
      </c>
      <c r="BP97" s="23" t="s">
        <v>106</v>
      </c>
      <c r="BQ97" s="23" t="str">
        <f t="shared" si="10"/>
        <v>ID0102-08-01 = sql/job/merge/receiptc/ID0102-08-01.sql</v>
      </c>
      <c r="BR97" s="23" t="str">
        <f t="shared" si="11"/>
        <v>ID0102-08-01 = {"id":"ID0102-08-01", "name":"医科レセプト_診療行為レコード_算定日情報_結合テーブル作成（スキーマ2分）SQL", "params":{}, "files":{}, "memory":"1GB"}</v>
      </c>
    </row>
    <row r="98" spans="2:70" ht="51.75" customHeight="1" x14ac:dyDescent="0.15">
      <c r="B98" s="129" t="s">
        <v>944</v>
      </c>
      <c r="C98" s="130"/>
      <c r="D98" s="130"/>
      <c r="E98" s="130"/>
      <c r="F98" s="130"/>
      <c r="G98" s="130"/>
      <c r="H98" s="131"/>
      <c r="I98" s="159" t="s">
        <v>1202</v>
      </c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1"/>
      <c r="U98" s="168" t="s">
        <v>1256</v>
      </c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70"/>
      <c r="AN98" s="168" t="s">
        <v>19</v>
      </c>
      <c r="AO98" s="169"/>
      <c r="AP98" s="169"/>
      <c r="AQ98" s="169"/>
      <c r="AR98" s="169"/>
      <c r="AS98" s="169"/>
      <c r="AT98" s="169"/>
      <c r="AU98" s="169"/>
      <c r="AV98" s="169"/>
      <c r="AW98" s="169"/>
      <c r="AX98" s="169"/>
      <c r="AY98" s="169"/>
      <c r="AZ98" s="170"/>
      <c r="BA98" s="99" t="s">
        <v>207</v>
      </c>
      <c r="BB98" s="100"/>
      <c r="BC98" s="101"/>
      <c r="BD98" s="99" t="s">
        <v>1903</v>
      </c>
      <c r="BE98" s="100"/>
      <c r="BF98" s="101"/>
      <c r="BG98" s="99" t="s">
        <v>207</v>
      </c>
      <c r="BH98" s="100"/>
      <c r="BI98" s="100"/>
      <c r="BJ98" s="100"/>
      <c r="BK98" s="101"/>
      <c r="BO98" s="23" t="str">
        <f t="shared" si="9"/>
        <v>{}</v>
      </c>
      <c r="BP98" s="23" t="s">
        <v>106</v>
      </c>
      <c r="BQ98" s="23" t="str">
        <f t="shared" si="10"/>
        <v>ID0102-08-11 = sql/job/merge/receiptc/ID0102-08-11.sql</v>
      </c>
      <c r="BR98" s="23" t="str">
        <f t="shared" si="11"/>
        <v>ID0102-08-11 = {"id":"ID0102-08-11", "name":"医科レセプト_診療行為レコード_算定日情報_結合テーブル作成（スキーマ22分）SQL", "params":{}, "files":{}, "memory":"1GB"}</v>
      </c>
    </row>
    <row r="99" spans="2:70" ht="51.75" customHeight="1" x14ac:dyDescent="0.15">
      <c r="B99" s="129" t="s">
        <v>945</v>
      </c>
      <c r="C99" s="130"/>
      <c r="D99" s="130"/>
      <c r="E99" s="130"/>
      <c r="F99" s="130"/>
      <c r="G99" s="130"/>
      <c r="H99" s="131"/>
      <c r="I99" s="159" t="s">
        <v>1203</v>
      </c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1"/>
      <c r="U99" s="168" t="s">
        <v>1257</v>
      </c>
      <c r="V99" s="169"/>
      <c r="W99" s="169"/>
      <c r="X99" s="169"/>
      <c r="Y99" s="169"/>
      <c r="Z99" s="169"/>
      <c r="AA99" s="169"/>
      <c r="AB99" s="169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70"/>
      <c r="AN99" s="168" t="s">
        <v>19</v>
      </c>
      <c r="AO99" s="169"/>
      <c r="AP99" s="169"/>
      <c r="AQ99" s="169"/>
      <c r="AR99" s="169"/>
      <c r="AS99" s="169"/>
      <c r="AT99" s="169"/>
      <c r="AU99" s="169"/>
      <c r="AV99" s="169"/>
      <c r="AW99" s="169"/>
      <c r="AX99" s="169"/>
      <c r="AY99" s="169"/>
      <c r="AZ99" s="170"/>
      <c r="BA99" s="99" t="s">
        <v>207</v>
      </c>
      <c r="BB99" s="100"/>
      <c r="BC99" s="101"/>
      <c r="BD99" s="99" t="s">
        <v>1903</v>
      </c>
      <c r="BE99" s="100"/>
      <c r="BF99" s="101"/>
      <c r="BG99" s="99" t="s">
        <v>207</v>
      </c>
      <c r="BH99" s="100"/>
      <c r="BI99" s="100"/>
      <c r="BJ99" s="100"/>
      <c r="BK99" s="101"/>
      <c r="BO99" s="23" t="str">
        <f t="shared" si="9"/>
        <v>{}</v>
      </c>
      <c r="BP99" s="23" t="s">
        <v>106</v>
      </c>
      <c r="BQ99" s="23" t="str">
        <f t="shared" si="10"/>
        <v>ID0102-08-12 = sql/job/merge/receiptc/ID0102-08-12.sql</v>
      </c>
      <c r="BR99" s="23" t="str">
        <f t="shared" si="11"/>
        <v>ID0102-08-12 = {"id":"ID0102-08-12", "name":"医科レセプト_診療行為レコード_算定日情報_結合テーブル作成（スキーマ12分）SQL", "params":{}, "files":{}, "memory":"1GB"}</v>
      </c>
    </row>
    <row r="100" spans="2:70" ht="51.75" customHeight="1" x14ac:dyDescent="0.15">
      <c r="B100" s="108" t="s">
        <v>1994</v>
      </c>
      <c r="C100" s="180"/>
      <c r="D100" s="180"/>
      <c r="E100" s="180"/>
      <c r="F100" s="180"/>
      <c r="G100" s="180"/>
      <c r="H100" s="181"/>
      <c r="I100" s="165" t="s">
        <v>2040</v>
      </c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7"/>
      <c r="U100" s="162" t="s">
        <v>1255</v>
      </c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L100" s="163"/>
      <c r="AM100" s="164"/>
      <c r="AN100" s="162" t="s">
        <v>196</v>
      </c>
      <c r="AO100" s="163"/>
      <c r="AP100" s="163"/>
      <c r="AQ100" s="163"/>
      <c r="AR100" s="163"/>
      <c r="AS100" s="163"/>
      <c r="AT100" s="163"/>
      <c r="AU100" s="163"/>
      <c r="AV100" s="163"/>
      <c r="AW100" s="163"/>
      <c r="AX100" s="163"/>
      <c r="AY100" s="163"/>
      <c r="AZ100" s="164"/>
      <c r="BA100" s="102" t="s">
        <v>207</v>
      </c>
      <c r="BB100" s="103"/>
      <c r="BC100" s="104"/>
      <c r="BD100" s="102" t="s">
        <v>1903</v>
      </c>
      <c r="BE100" s="103"/>
      <c r="BF100" s="104"/>
      <c r="BG100" s="102" t="s">
        <v>1907</v>
      </c>
      <c r="BH100" s="103"/>
      <c r="BI100" s="103"/>
      <c r="BJ100" s="103"/>
      <c r="BK100" s="104"/>
      <c r="BO100" s="23" t="str">
        <f t="shared" si="9"/>
        <v>{"facility_id": "施設ID"}</v>
      </c>
      <c r="BP100" s="23" t="s">
        <v>106</v>
      </c>
      <c r="BQ100" s="23" t="str">
        <f t="shared" si="10"/>
        <v>ID0102-08-51 = sql/job/merge/receiptc/ID0102-08-51.sql</v>
      </c>
      <c r="BR100" s="23" t="str">
        <f t="shared" si="11"/>
        <v>ID0102-08-51 = {"id":"ID0102-08-51", "name":"医科レセプト_診療行為レコード_算定日情報_結合テーブル作成SQL", "params":{"facility_id": "施設ID"}, "files":{}, "memory":"1GB"}</v>
      </c>
    </row>
    <row r="101" spans="2:70" ht="51.75" customHeight="1" x14ac:dyDescent="0.15">
      <c r="B101" s="129" t="s">
        <v>946</v>
      </c>
      <c r="C101" s="130"/>
      <c r="D101" s="130"/>
      <c r="E101" s="130"/>
      <c r="F101" s="130"/>
      <c r="G101" s="130"/>
      <c r="H101" s="131"/>
      <c r="I101" s="159" t="s">
        <v>1204</v>
      </c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1"/>
      <c r="U101" s="168" t="s">
        <v>1258</v>
      </c>
      <c r="V101" s="169"/>
      <c r="W101" s="169"/>
      <c r="X101" s="169"/>
      <c r="Y101" s="169"/>
      <c r="Z101" s="169"/>
      <c r="AA101" s="169"/>
      <c r="AB101" s="169"/>
      <c r="AC101" s="169"/>
      <c r="AD101" s="169"/>
      <c r="AE101" s="169"/>
      <c r="AF101" s="169"/>
      <c r="AG101" s="169"/>
      <c r="AH101" s="169"/>
      <c r="AI101" s="169"/>
      <c r="AJ101" s="169"/>
      <c r="AK101" s="169"/>
      <c r="AL101" s="169"/>
      <c r="AM101" s="170"/>
      <c r="AN101" s="168" t="s">
        <v>19</v>
      </c>
      <c r="AO101" s="169"/>
      <c r="AP101" s="169"/>
      <c r="AQ101" s="169"/>
      <c r="AR101" s="169"/>
      <c r="AS101" s="169"/>
      <c r="AT101" s="169"/>
      <c r="AU101" s="169"/>
      <c r="AV101" s="169"/>
      <c r="AW101" s="169"/>
      <c r="AX101" s="169"/>
      <c r="AY101" s="169"/>
      <c r="AZ101" s="170"/>
      <c r="BA101" s="99" t="s">
        <v>207</v>
      </c>
      <c r="BB101" s="100"/>
      <c r="BC101" s="101"/>
      <c r="BD101" s="99" t="s">
        <v>1903</v>
      </c>
      <c r="BE101" s="100"/>
      <c r="BF101" s="101"/>
      <c r="BG101" s="99" t="s">
        <v>207</v>
      </c>
      <c r="BH101" s="100"/>
      <c r="BI101" s="100"/>
      <c r="BJ101" s="100"/>
      <c r="BK101" s="101"/>
      <c r="BO101" s="23" t="str">
        <f t="shared" si="9"/>
        <v>{}</v>
      </c>
      <c r="BP101" s="23" t="s">
        <v>106</v>
      </c>
      <c r="BQ101" s="23" t="str">
        <f t="shared" si="10"/>
        <v>ID0102-09-01 = sql/job/merge/receiptc/ID0102-09-01.sql</v>
      </c>
      <c r="BR101" s="23" t="str">
        <f t="shared" si="11"/>
        <v>ID0102-09-01 = {"id":"ID0102-09-01", "name":"医科レセプト_医薬品レコード_結合テーブル作成（スキーマ2分）SQL", "params":{}, "files":{}, "memory":"1GB"}</v>
      </c>
    </row>
    <row r="102" spans="2:70" ht="51.75" customHeight="1" x14ac:dyDescent="0.15">
      <c r="B102" s="129" t="s">
        <v>947</v>
      </c>
      <c r="C102" s="130"/>
      <c r="D102" s="130"/>
      <c r="E102" s="130"/>
      <c r="F102" s="130"/>
      <c r="G102" s="130"/>
      <c r="H102" s="131"/>
      <c r="I102" s="159" t="s">
        <v>1205</v>
      </c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1"/>
      <c r="U102" s="168" t="s">
        <v>1259</v>
      </c>
      <c r="V102" s="169"/>
      <c r="W102" s="169"/>
      <c r="X102" s="169"/>
      <c r="Y102" s="169"/>
      <c r="Z102" s="169"/>
      <c r="AA102" s="169"/>
      <c r="AB102" s="169"/>
      <c r="AC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70"/>
      <c r="AN102" s="168" t="s">
        <v>19</v>
      </c>
      <c r="AO102" s="169"/>
      <c r="AP102" s="169"/>
      <c r="AQ102" s="169"/>
      <c r="AR102" s="169"/>
      <c r="AS102" s="169"/>
      <c r="AT102" s="169"/>
      <c r="AU102" s="169"/>
      <c r="AV102" s="169"/>
      <c r="AW102" s="169"/>
      <c r="AX102" s="169"/>
      <c r="AY102" s="169"/>
      <c r="AZ102" s="170"/>
      <c r="BA102" s="99" t="s">
        <v>207</v>
      </c>
      <c r="BB102" s="100"/>
      <c r="BC102" s="101"/>
      <c r="BD102" s="99" t="s">
        <v>1903</v>
      </c>
      <c r="BE102" s="100"/>
      <c r="BF102" s="101"/>
      <c r="BG102" s="99" t="s">
        <v>207</v>
      </c>
      <c r="BH102" s="100"/>
      <c r="BI102" s="100"/>
      <c r="BJ102" s="100"/>
      <c r="BK102" s="101"/>
      <c r="BO102" s="23" t="str">
        <f t="shared" si="9"/>
        <v>{}</v>
      </c>
      <c r="BP102" s="23" t="s">
        <v>106</v>
      </c>
      <c r="BQ102" s="23" t="str">
        <f t="shared" si="10"/>
        <v>ID0102-09-11 = sql/job/merge/receiptc/ID0102-09-11.sql</v>
      </c>
      <c r="BR102" s="23" t="str">
        <f t="shared" si="11"/>
        <v>ID0102-09-11 = {"id":"ID0102-09-11", "name":"医科レセプト_医薬品レコード_結合テーブル作成（スキーマ22分）SQL", "params":{}, "files":{}, "memory":"1GB"}</v>
      </c>
    </row>
    <row r="103" spans="2:70" ht="51.75" customHeight="1" x14ac:dyDescent="0.15">
      <c r="B103" s="129" t="s">
        <v>948</v>
      </c>
      <c r="C103" s="130"/>
      <c r="D103" s="130"/>
      <c r="E103" s="130"/>
      <c r="F103" s="130"/>
      <c r="G103" s="130"/>
      <c r="H103" s="131"/>
      <c r="I103" s="159" t="s">
        <v>1206</v>
      </c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1"/>
      <c r="U103" s="168" t="s">
        <v>1260</v>
      </c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70"/>
      <c r="AN103" s="168" t="s">
        <v>19</v>
      </c>
      <c r="AO103" s="169"/>
      <c r="AP103" s="169"/>
      <c r="AQ103" s="169"/>
      <c r="AR103" s="169"/>
      <c r="AS103" s="169"/>
      <c r="AT103" s="169"/>
      <c r="AU103" s="169"/>
      <c r="AV103" s="169"/>
      <c r="AW103" s="169"/>
      <c r="AX103" s="169"/>
      <c r="AY103" s="169"/>
      <c r="AZ103" s="170"/>
      <c r="BA103" s="99" t="s">
        <v>207</v>
      </c>
      <c r="BB103" s="100"/>
      <c r="BC103" s="101"/>
      <c r="BD103" s="99" t="s">
        <v>1903</v>
      </c>
      <c r="BE103" s="100"/>
      <c r="BF103" s="101"/>
      <c r="BG103" s="99" t="s">
        <v>207</v>
      </c>
      <c r="BH103" s="100"/>
      <c r="BI103" s="100"/>
      <c r="BJ103" s="100"/>
      <c r="BK103" s="101"/>
      <c r="BO103" s="23" t="str">
        <f t="shared" si="9"/>
        <v>{}</v>
      </c>
      <c r="BP103" s="23" t="s">
        <v>106</v>
      </c>
      <c r="BQ103" s="23" t="str">
        <f t="shared" si="10"/>
        <v>ID0102-09-12 = sql/job/merge/receiptc/ID0102-09-12.sql</v>
      </c>
      <c r="BR103" s="23" t="str">
        <f t="shared" si="11"/>
        <v>ID0102-09-12 = {"id":"ID0102-09-12", "name":"医科レセプト_医薬品レコード_結合テーブル作成（スキーマ12分）SQL", "params":{}, "files":{}, "memory":"1GB"}</v>
      </c>
    </row>
    <row r="104" spans="2:70" ht="51.75" customHeight="1" x14ac:dyDescent="0.15">
      <c r="B104" s="108" t="s">
        <v>1995</v>
      </c>
      <c r="C104" s="180"/>
      <c r="D104" s="180"/>
      <c r="E104" s="180"/>
      <c r="F104" s="180"/>
      <c r="G104" s="180"/>
      <c r="H104" s="181"/>
      <c r="I104" s="165" t="s">
        <v>2041</v>
      </c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7"/>
      <c r="U104" s="162" t="s">
        <v>1258</v>
      </c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  <c r="AM104" s="164"/>
      <c r="AN104" s="162" t="s">
        <v>196</v>
      </c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163"/>
      <c r="AY104" s="163"/>
      <c r="AZ104" s="164"/>
      <c r="BA104" s="102" t="s">
        <v>207</v>
      </c>
      <c r="BB104" s="103"/>
      <c r="BC104" s="104"/>
      <c r="BD104" s="102" t="s">
        <v>1903</v>
      </c>
      <c r="BE104" s="103"/>
      <c r="BF104" s="104"/>
      <c r="BG104" s="102" t="s">
        <v>1907</v>
      </c>
      <c r="BH104" s="103"/>
      <c r="BI104" s="103"/>
      <c r="BJ104" s="103"/>
      <c r="BK104" s="104"/>
      <c r="BO104" s="23" t="str">
        <f t="shared" si="9"/>
        <v>{"facility_id": "施設ID"}</v>
      </c>
      <c r="BP104" s="23" t="s">
        <v>106</v>
      </c>
      <c r="BQ104" s="23" t="str">
        <f t="shared" si="10"/>
        <v>ID0102-09-51 = sql/job/merge/receiptc/ID0102-09-51.sql</v>
      </c>
      <c r="BR104" s="23" t="str">
        <f t="shared" si="11"/>
        <v>ID0102-09-51 = {"id":"ID0102-09-51", "name":"医科レセプト_医薬品レコード_結合テーブル作成SQL", "params":{"facility_id": "施設ID"}, "files":{}, "memory":"1GB"}</v>
      </c>
    </row>
    <row r="105" spans="2:70" ht="51.75" customHeight="1" x14ac:dyDescent="0.15">
      <c r="B105" s="129" t="s">
        <v>949</v>
      </c>
      <c r="C105" s="130"/>
      <c r="D105" s="130"/>
      <c r="E105" s="130"/>
      <c r="F105" s="130"/>
      <c r="G105" s="130"/>
      <c r="H105" s="131"/>
      <c r="I105" s="159" t="s">
        <v>1207</v>
      </c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1"/>
      <c r="U105" s="168" t="s">
        <v>1261</v>
      </c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69"/>
      <c r="AG105" s="169"/>
      <c r="AH105" s="169"/>
      <c r="AI105" s="169"/>
      <c r="AJ105" s="169"/>
      <c r="AK105" s="169"/>
      <c r="AL105" s="169"/>
      <c r="AM105" s="170"/>
      <c r="AN105" s="168" t="s">
        <v>19</v>
      </c>
      <c r="AO105" s="169"/>
      <c r="AP105" s="169"/>
      <c r="AQ105" s="169"/>
      <c r="AR105" s="169"/>
      <c r="AS105" s="169"/>
      <c r="AT105" s="169"/>
      <c r="AU105" s="169"/>
      <c r="AV105" s="169"/>
      <c r="AW105" s="169"/>
      <c r="AX105" s="169"/>
      <c r="AY105" s="169"/>
      <c r="AZ105" s="170"/>
      <c r="BA105" s="99" t="s">
        <v>207</v>
      </c>
      <c r="BB105" s="100"/>
      <c r="BC105" s="101"/>
      <c r="BD105" s="99" t="s">
        <v>1903</v>
      </c>
      <c r="BE105" s="100"/>
      <c r="BF105" s="101"/>
      <c r="BG105" s="99" t="s">
        <v>207</v>
      </c>
      <c r="BH105" s="100"/>
      <c r="BI105" s="100"/>
      <c r="BJ105" s="100"/>
      <c r="BK105" s="101"/>
      <c r="BO105" s="23" t="str">
        <f t="shared" si="9"/>
        <v>{}</v>
      </c>
      <c r="BP105" s="23" t="s">
        <v>106</v>
      </c>
      <c r="BQ105" s="23" t="str">
        <f t="shared" si="10"/>
        <v>ID0102-10-01 = sql/job/merge/receiptc/ID0102-10-01.sql</v>
      </c>
      <c r="BR105" s="23" t="str">
        <f t="shared" si="11"/>
        <v>ID0102-10-01 = {"id":"ID0102-10-01", "name":"医科レセプト_医薬品レコード_算定日情報_結合テーブル作成（スキーマ2分）SQL", "params":{}, "files":{}, "memory":"1GB"}</v>
      </c>
    </row>
    <row r="106" spans="2:70" ht="51.75" customHeight="1" x14ac:dyDescent="0.15">
      <c r="B106" s="129" t="s">
        <v>950</v>
      </c>
      <c r="C106" s="130"/>
      <c r="D106" s="130"/>
      <c r="E106" s="130"/>
      <c r="F106" s="130"/>
      <c r="G106" s="130"/>
      <c r="H106" s="131"/>
      <c r="I106" s="159" t="s">
        <v>1208</v>
      </c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1"/>
      <c r="U106" s="168" t="s">
        <v>1262</v>
      </c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70"/>
      <c r="AN106" s="168" t="s">
        <v>19</v>
      </c>
      <c r="AO106" s="169"/>
      <c r="AP106" s="169"/>
      <c r="AQ106" s="169"/>
      <c r="AR106" s="169"/>
      <c r="AS106" s="169"/>
      <c r="AT106" s="169"/>
      <c r="AU106" s="169"/>
      <c r="AV106" s="169"/>
      <c r="AW106" s="169"/>
      <c r="AX106" s="169"/>
      <c r="AY106" s="169"/>
      <c r="AZ106" s="170"/>
      <c r="BA106" s="99" t="s">
        <v>207</v>
      </c>
      <c r="BB106" s="100"/>
      <c r="BC106" s="101"/>
      <c r="BD106" s="99" t="s">
        <v>1903</v>
      </c>
      <c r="BE106" s="100"/>
      <c r="BF106" s="101"/>
      <c r="BG106" s="99" t="s">
        <v>207</v>
      </c>
      <c r="BH106" s="100"/>
      <c r="BI106" s="100"/>
      <c r="BJ106" s="100"/>
      <c r="BK106" s="101"/>
      <c r="BO106" s="23" t="str">
        <f t="shared" si="9"/>
        <v>{}</v>
      </c>
      <c r="BP106" s="23" t="s">
        <v>106</v>
      </c>
      <c r="BQ106" s="23" t="str">
        <f t="shared" si="10"/>
        <v>ID0102-10-11 = sql/job/merge/receiptc/ID0102-10-11.sql</v>
      </c>
      <c r="BR106" s="23" t="str">
        <f t="shared" si="11"/>
        <v>ID0102-10-11 = {"id":"ID0102-10-11", "name":"医科レセプト_医薬品レコード_算定日情報_結合テーブル作成（スキーマ22分）SQL", "params":{}, "files":{}, "memory":"1GB"}</v>
      </c>
    </row>
    <row r="107" spans="2:70" ht="51.75" customHeight="1" x14ac:dyDescent="0.15">
      <c r="B107" s="129" t="s">
        <v>951</v>
      </c>
      <c r="C107" s="130"/>
      <c r="D107" s="130"/>
      <c r="E107" s="130"/>
      <c r="F107" s="130"/>
      <c r="G107" s="130"/>
      <c r="H107" s="131"/>
      <c r="I107" s="159" t="s">
        <v>1209</v>
      </c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1"/>
      <c r="U107" s="168" t="s">
        <v>1263</v>
      </c>
      <c r="V107" s="169"/>
      <c r="W107" s="169"/>
      <c r="X107" s="169"/>
      <c r="Y107" s="169"/>
      <c r="Z107" s="169"/>
      <c r="AA107" s="169"/>
      <c r="AB107" s="169"/>
      <c r="AC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70"/>
      <c r="AN107" s="168" t="s">
        <v>19</v>
      </c>
      <c r="AO107" s="169"/>
      <c r="AP107" s="169"/>
      <c r="AQ107" s="169"/>
      <c r="AR107" s="169"/>
      <c r="AS107" s="169"/>
      <c r="AT107" s="169"/>
      <c r="AU107" s="169"/>
      <c r="AV107" s="169"/>
      <c r="AW107" s="169"/>
      <c r="AX107" s="169"/>
      <c r="AY107" s="169"/>
      <c r="AZ107" s="170"/>
      <c r="BA107" s="99" t="s">
        <v>207</v>
      </c>
      <c r="BB107" s="100"/>
      <c r="BC107" s="101"/>
      <c r="BD107" s="99" t="s">
        <v>1903</v>
      </c>
      <c r="BE107" s="100"/>
      <c r="BF107" s="101"/>
      <c r="BG107" s="99" t="s">
        <v>207</v>
      </c>
      <c r="BH107" s="100"/>
      <c r="BI107" s="100"/>
      <c r="BJ107" s="100"/>
      <c r="BK107" s="101"/>
      <c r="BO107" s="23" t="str">
        <f t="shared" si="9"/>
        <v>{}</v>
      </c>
      <c r="BP107" s="23" t="s">
        <v>106</v>
      </c>
      <c r="BQ107" s="23" t="str">
        <f t="shared" si="10"/>
        <v>ID0102-10-12 = sql/job/merge/receiptc/ID0102-10-12.sql</v>
      </c>
      <c r="BR107" s="23" t="str">
        <f t="shared" si="11"/>
        <v>ID0102-10-12 = {"id":"ID0102-10-12", "name":"医科レセプト_医薬品レコード_算定日情報_結合テーブル作成（スキーマ12分）SQL", "params":{}, "files":{}, "memory":"1GB"}</v>
      </c>
    </row>
    <row r="108" spans="2:70" ht="51.75" customHeight="1" x14ac:dyDescent="0.15">
      <c r="B108" s="108" t="s">
        <v>1996</v>
      </c>
      <c r="C108" s="180"/>
      <c r="D108" s="180"/>
      <c r="E108" s="180"/>
      <c r="F108" s="180"/>
      <c r="G108" s="180"/>
      <c r="H108" s="181"/>
      <c r="I108" s="165" t="s">
        <v>2042</v>
      </c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7"/>
      <c r="U108" s="162" t="s">
        <v>1261</v>
      </c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4"/>
      <c r="AN108" s="162" t="s">
        <v>196</v>
      </c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4"/>
      <c r="BA108" s="102" t="s">
        <v>207</v>
      </c>
      <c r="BB108" s="103"/>
      <c r="BC108" s="104"/>
      <c r="BD108" s="102" t="s">
        <v>1903</v>
      </c>
      <c r="BE108" s="103"/>
      <c r="BF108" s="104"/>
      <c r="BG108" s="102" t="s">
        <v>1907</v>
      </c>
      <c r="BH108" s="103"/>
      <c r="BI108" s="103"/>
      <c r="BJ108" s="103"/>
      <c r="BK108" s="104"/>
      <c r="BO108" s="23" t="str">
        <f t="shared" si="9"/>
        <v>{"facility_id": "施設ID"}</v>
      </c>
      <c r="BP108" s="23" t="s">
        <v>106</v>
      </c>
      <c r="BQ108" s="23" t="str">
        <f t="shared" si="10"/>
        <v>ID0102-10-51 = sql/job/merge/receiptc/ID0102-10-51.sql</v>
      </c>
      <c r="BR108" s="23" t="str">
        <f t="shared" si="11"/>
        <v>ID0102-10-51 = {"id":"ID0102-10-51", "name":"医科レセプト_医薬品レコード_算定日情報_結合テーブル作成SQL", "params":{"facility_id": "施設ID"}, "files":{}, "memory":"1GB"}</v>
      </c>
    </row>
    <row r="109" spans="2:70" ht="51.75" customHeight="1" x14ac:dyDescent="0.15">
      <c r="B109" s="129" t="s">
        <v>952</v>
      </c>
      <c r="C109" s="130"/>
      <c r="D109" s="130"/>
      <c r="E109" s="130"/>
      <c r="F109" s="130"/>
      <c r="G109" s="130"/>
      <c r="H109" s="131"/>
      <c r="I109" s="159" t="s">
        <v>1210</v>
      </c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1"/>
      <c r="U109" s="168" t="s">
        <v>1264</v>
      </c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69"/>
      <c r="AF109" s="169"/>
      <c r="AG109" s="169"/>
      <c r="AH109" s="169"/>
      <c r="AI109" s="169"/>
      <c r="AJ109" s="169"/>
      <c r="AK109" s="169"/>
      <c r="AL109" s="169"/>
      <c r="AM109" s="170"/>
      <c r="AN109" s="168" t="s">
        <v>19</v>
      </c>
      <c r="AO109" s="169"/>
      <c r="AP109" s="169"/>
      <c r="AQ109" s="169"/>
      <c r="AR109" s="169"/>
      <c r="AS109" s="169"/>
      <c r="AT109" s="169"/>
      <c r="AU109" s="169"/>
      <c r="AV109" s="169"/>
      <c r="AW109" s="169"/>
      <c r="AX109" s="169"/>
      <c r="AY109" s="169"/>
      <c r="AZ109" s="170"/>
      <c r="BA109" s="99" t="s">
        <v>207</v>
      </c>
      <c r="BB109" s="100"/>
      <c r="BC109" s="101"/>
      <c r="BD109" s="99" t="s">
        <v>1903</v>
      </c>
      <c r="BE109" s="100"/>
      <c r="BF109" s="101"/>
      <c r="BG109" s="99" t="s">
        <v>207</v>
      </c>
      <c r="BH109" s="100"/>
      <c r="BI109" s="100"/>
      <c r="BJ109" s="100"/>
      <c r="BK109" s="101"/>
      <c r="BO109" s="23" t="str">
        <f t="shared" si="9"/>
        <v>{}</v>
      </c>
      <c r="BP109" s="23" t="s">
        <v>106</v>
      </c>
      <c r="BQ109" s="23" t="str">
        <f t="shared" si="10"/>
        <v>ID0102-11-01 = sql/job/merge/receiptc/ID0102-11-01.sql</v>
      </c>
      <c r="BR109" s="23" t="str">
        <f t="shared" si="11"/>
        <v>ID0102-11-01 = {"id":"ID0102-11-01", "name":"医科レセプト_特定器材レコード_結合テーブル作成（スキーマ2分）SQL", "params":{}, "files":{}, "memory":"1GB"}</v>
      </c>
    </row>
    <row r="110" spans="2:70" ht="51.75" customHeight="1" x14ac:dyDescent="0.15">
      <c r="B110" s="129" t="s">
        <v>953</v>
      </c>
      <c r="C110" s="130"/>
      <c r="D110" s="130"/>
      <c r="E110" s="130"/>
      <c r="F110" s="130"/>
      <c r="G110" s="130"/>
      <c r="H110" s="131"/>
      <c r="I110" s="159" t="s">
        <v>1211</v>
      </c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1"/>
      <c r="U110" s="168" t="s">
        <v>1265</v>
      </c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69"/>
      <c r="AG110" s="169"/>
      <c r="AH110" s="169"/>
      <c r="AI110" s="169"/>
      <c r="AJ110" s="169"/>
      <c r="AK110" s="169"/>
      <c r="AL110" s="169"/>
      <c r="AM110" s="170"/>
      <c r="AN110" s="168" t="s">
        <v>19</v>
      </c>
      <c r="AO110" s="169"/>
      <c r="AP110" s="169"/>
      <c r="AQ110" s="169"/>
      <c r="AR110" s="169"/>
      <c r="AS110" s="169"/>
      <c r="AT110" s="169"/>
      <c r="AU110" s="169"/>
      <c r="AV110" s="169"/>
      <c r="AW110" s="169"/>
      <c r="AX110" s="169"/>
      <c r="AY110" s="169"/>
      <c r="AZ110" s="170"/>
      <c r="BA110" s="99" t="s">
        <v>207</v>
      </c>
      <c r="BB110" s="100"/>
      <c r="BC110" s="101"/>
      <c r="BD110" s="99" t="s">
        <v>1903</v>
      </c>
      <c r="BE110" s="100"/>
      <c r="BF110" s="101"/>
      <c r="BG110" s="99" t="s">
        <v>207</v>
      </c>
      <c r="BH110" s="100"/>
      <c r="BI110" s="100"/>
      <c r="BJ110" s="100"/>
      <c r="BK110" s="101"/>
      <c r="BO110" s="23" t="str">
        <f t="shared" si="9"/>
        <v>{}</v>
      </c>
      <c r="BP110" s="23" t="s">
        <v>106</v>
      </c>
      <c r="BQ110" s="23" t="str">
        <f t="shared" si="10"/>
        <v>ID0102-11-11 = sql/job/merge/receiptc/ID0102-11-11.sql</v>
      </c>
      <c r="BR110" s="23" t="str">
        <f t="shared" si="11"/>
        <v>ID0102-11-11 = {"id":"ID0102-11-11", "name":"医科レセプト_特定器材レコード_結合テーブル作成（スキーマ22分）SQL", "params":{}, "files":{}, "memory":"1GB"}</v>
      </c>
    </row>
    <row r="111" spans="2:70" ht="51.75" customHeight="1" x14ac:dyDescent="0.15">
      <c r="B111" s="129" t="s">
        <v>954</v>
      </c>
      <c r="C111" s="130"/>
      <c r="D111" s="130"/>
      <c r="E111" s="130"/>
      <c r="F111" s="130"/>
      <c r="G111" s="130"/>
      <c r="H111" s="131"/>
      <c r="I111" s="159" t="s">
        <v>1212</v>
      </c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1"/>
      <c r="U111" s="168" t="s">
        <v>1266</v>
      </c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69"/>
      <c r="AF111" s="169"/>
      <c r="AG111" s="169"/>
      <c r="AH111" s="169"/>
      <c r="AI111" s="169"/>
      <c r="AJ111" s="169"/>
      <c r="AK111" s="169"/>
      <c r="AL111" s="169"/>
      <c r="AM111" s="170"/>
      <c r="AN111" s="168" t="s">
        <v>19</v>
      </c>
      <c r="AO111" s="169"/>
      <c r="AP111" s="169"/>
      <c r="AQ111" s="169"/>
      <c r="AR111" s="169"/>
      <c r="AS111" s="169"/>
      <c r="AT111" s="169"/>
      <c r="AU111" s="169"/>
      <c r="AV111" s="169"/>
      <c r="AW111" s="169"/>
      <c r="AX111" s="169"/>
      <c r="AY111" s="169"/>
      <c r="AZ111" s="170"/>
      <c r="BA111" s="99" t="s">
        <v>207</v>
      </c>
      <c r="BB111" s="100"/>
      <c r="BC111" s="101"/>
      <c r="BD111" s="99" t="s">
        <v>1903</v>
      </c>
      <c r="BE111" s="100"/>
      <c r="BF111" s="101"/>
      <c r="BG111" s="99" t="s">
        <v>207</v>
      </c>
      <c r="BH111" s="100"/>
      <c r="BI111" s="100"/>
      <c r="BJ111" s="100"/>
      <c r="BK111" s="101"/>
      <c r="BO111" s="23" t="str">
        <f t="shared" si="9"/>
        <v>{}</v>
      </c>
      <c r="BP111" s="23" t="s">
        <v>106</v>
      </c>
      <c r="BQ111" s="23" t="str">
        <f t="shared" si="10"/>
        <v>ID0102-11-12 = sql/job/merge/receiptc/ID0102-11-12.sql</v>
      </c>
      <c r="BR111" s="23" t="str">
        <f t="shared" si="11"/>
        <v>ID0102-11-12 = {"id":"ID0102-11-12", "name":"医科レセプト_特定器材レコード_結合テーブル作成（スキーマ12分）SQL", "params":{}, "files":{}, "memory":"1GB"}</v>
      </c>
    </row>
    <row r="112" spans="2:70" ht="51.75" customHeight="1" x14ac:dyDescent="0.15">
      <c r="B112" s="129" t="s">
        <v>1997</v>
      </c>
      <c r="C112" s="180"/>
      <c r="D112" s="180"/>
      <c r="E112" s="180"/>
      <c r="F112" s="180"/>
      <c r="G112" s="180"/>
      <c r="H112" s="181"/>
      <c r="I112" s="159" t="s">
        <v>2043</v>
      </c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1"/>
      <c r="U112" s="168" t="s">
        <v>1264</v>
      </c>
      <c r="V112" s="169"/>
      <c r="W112" s="169"/>
      <c r="X112" s="169"/>
      <c r="Y112" s="169"/>
      <c r="Z112" s="169"/>
      <c r="AA112" s="169"/>
      <c r="AB112" s="169"/>
      <c r="AC112" s="169"/>
      <c r="AD112" s="169"/>
      <c r="AE112" s="169"/>
      <c r="AF112" s="169"/>
      <c r="AG112" s="169"/>
      <c r="AH112" s="169"/>
      <c r="AI112" s="169"/>
      <c r="AJ112" s="169"/>
      <c r="AK112" s="169"/>
      <c r="AL112" s="169"/>
      <c r="AM112" s="170"/>
      <c r="AN112" s="168" t="s">
        <v>196</v>
      </c>
      <c r="AO112" s="169"/>
      <c r="AP112" s="169"/>
      <c r="AQ112" s="169"/>
      <c r="AR112" s="169"/>
      <c r="AS112" s="169"/>
      <c r="AT112" s="169"/>
      <c r="AU112" s="169"/>
      <c r="AV112" s="169"/>
      <c r="AW112" s="169"/>
      <c r="AX112" s="169"/>
      <c r="AY112" s="169"/>
      <c r="AZ112" s="170"/>
      <c r="BA112" s="99" t="s">
        <v>207</v>
      </c>
      <c r="BB112" s="100"/>
      <c r="BC112" s="101"/>
      <c r="BD112" s="99" t="s">
        <v>1903</v>
      </c>
      <c r="BE112" s="100"/>
      <c r="BF112" s="101"/>
      <c r="BG112" s="99" t="s">
        <v>1907</v>
      </c>
      <c r="BH112" s="100"/>
      <c r="BI112" s="100"/>
      <c r="BJ112" s="100"/>
      <c r="BK112" s="101"/>
      <c r="BO112" s="23" t="str">
        <f t="shared" si="9"/>
        <v>{"facility_id": "施設ID"}</v>
      </c>
      <c r="BP112" s="23" t="s">
        <v>106</v>
      </c>
      <c r="BQ112" s="23" t="str">
        <f t="shared" si="10"/>
        <v>ID0102-11-51 = sql/job/merge/receiptc/ID0102-11-51.sql</v>
      </c>
      <c r="BR112" s="23" t="str">
        <f t="shared" si="11"/>
        <v>ID0102-11-51 = {"id":"ID0102-11-51", "name":"医科レセプト_特定器材レコード_結合テーブル作成SQL", "params":{"facility_id": "施設ID"}, "files":{}, "memory":"1GB"}</v>
      </c>
    </row>
    <row r="113" spans="2:70" ht="51.75" customHeight="1" x14ac:dyDescent="0.15">
      <c r="B113" s="129" t="s">
        <v>955</v>
      </c>
      <c r="C113" s="130"/>
      <c r="D113" s="130"/>
      <c r="E113" s="130"/>
      <c r="F113" s="130"/>
      <c r="G113" s="130"/>
      <c r="H113" s="131"/>
      <c r="I113" s="159" t="s">
        <v>1213</v>
      </c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1"/>
      <c r="U113" s="168" t="s">
        <v>1267</v>
      </c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69"/>
      <c r="AF113" s="169"/>
      <c r="AG113" s="169"/>
      <c r="AH113" s="169"/>
      <c r="AI113" s="169"/>
      <c r="AJ113" s="169"/>
      <c r="AK113" s="169"/>
      <c r="AL113" s="169"/>
      <c r="AM113" s="170"/>
      <c r="AN113" s="168" t="s">
        <v>19</v>
      </c>
      <c r="AO113" s="169"/>
      <c r="AP113" s="169"/>
      <c r="AQ113" s="169"/>
      <c r="AR113" s="169"/>
      <c r="AS113" s="169"/>
      <c r="AT113" s="169"/>
      <c r="AU113" s="169"/>
      <c r="AV113" s="169"/>
      <c r="AW113" s="169"/>
      <c r="AX113" s="169"/>
      <c r="AY113" s="169"/>
      <c r="AZ113" s="170"/>
      <c r="BA113" s="99" t="s">
        <v>207</v>
      </c>
      <c r="BB113" s="100"/>
      <c r="BC113" s="101"/>
      <c r="BD113" s="99" t="s">
        <v>1903</v>
      </c>
      <c r="BE113" s="100"/>
      <c r="BF113" s="101"/>
      <c r="BG113" s="99" t="s">
        <v>207</v>
      </c>
      <c r="BH113" s="100"/>
      <c r="BI113" s="100"/>
      <c r="BJ113" s="100"/>
      <c r="BK113" s="101"/>
      <c r="BO113" s="23" t="str">
        <f t="shared" si="9"/>
        <v>{}</v>
      </c>
      <c r="BP113" s="23" t="s">
        <v>106</v>
      </c>
      <c r="BQ113" s="23" t="str">
        <f t="shared" si="10"/>
        <v>ID0102-12-01 = sql/job/merge/receiptc/ID0102-12-01.sql</v>
      </c>
      <c r="BR113" s="23" t="str">
        <f t="shared" si="11"/>
        <v>ID0102-12-01 = {"id":"ID0102-12-01", "name":"医科レセプト_特定器材レコード_算定日情報_結合テーブル作成（スキーマ2分）SQL", "params":{}, "files":{}, "memory":"1GB"}</v>
      </c>
    </row>
    <row r="114" spans="2:70" ht="51.75" customHeight="1" x14ac:dyDescent="0.15">
      <c r="B114" s="129" t="s">
        <v>956</v>
      </c>
      <c r="C114" s="130"/>
      <c r="D114" s="130"/>
      <c r="E114" s="130"/>
      <c r="F114" s="130"/>
      <c r="G114" s="130"/>
      <c r="H114" s="131"/>
      <c r="I114" s="159" t="s">
        <v>1214</v>
      </c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1"/>
      <c r="U114" s="168" t="s">
        <v>1268</v>
      </c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69"/>
      <c r="AF114" s="169"/>
      <c r="AG114" s="169"/>
      <c r="AH114" s="169"/>
      <c r="AI114" s="169"/>
      <c r="AJ114" s="169"/>
      <c r="AK114" s="169"/>
      <c r="AL114" s="169"/>
      <c r="AM114" s="170"/>
      <c r="AN114" s="168" t="s">
        <v>19</v>
      </c>
      <c r="AO114" s="169"/>
      <c r="AP114" s="169"/>
      <c r="AQ114" s="169"/>
      <c r="AR114" s="169"/>
      <c r="AS114" s="169"/>
      <c r="AT114" s="169"/>
      <c r="AU114" s="169"/>
      <c r="AV114" s="169"/>
      <c r="AW114" s="169"/>
      <c r="AX114" s="169"/>
      <c r="AY114" s="169"/>
      <c r="AZ114" s="170"/>
      <c r="BA114" s="99" t="s">
        <v>207</v>
      </c>
      <c r="BB114" s="100"/>
      <c r="BC114" s="101"/>
      <c r="BD114" s="99" t="s">
        <v>1903</v>
      </c>
      <c r="BE114" s="100"/>
      <c r="BF114" s="101"/>
      <c r="BG114" s="99" t="s">
        <v>207</v>
      </c>
      <c r="BH114" s="100"/>
      <c r="BI114" s="100"/>
      <c r="BJ114" s="100"/>
      <c r="BK114" s="101"/>
      <c r="BO114" s="23" t="str">
        <f t="shared" si="9"/>
        <v>{}</v>
      </c>
      <c r="BP114" s="23" t="s">
        <v>106</v>
      </c>
      <c r="BQ114" s="23" t="str">
        <f t="shared" si="10"/>
        <v>ID0102-12-11 = sql/job/merge/receiptc/ID0102-12-11.sql</v>
      </c>
      <c r="BR114" s="23" t="str">
        <f t="shared" si="11"/>
        <v>ID0102-12-11 = {"id":"ID0102-12-11", "name":"医科レセプト_特定器材レコード_算定日情報_結合テーブル作成（スキーマ22分）SQL", "params":{}, "files":{}, "memory":"1GB"}</v>
      </c>
    </row>
    <row r="115" spans="2:70" ht="51.75" customHeight="1" x14ac:dyDescent="0.15">
      <c r="B115" s="129" t="s">
        <v>957</v>
      </c>
      <c r="C115" s="130"/>
      <c r="D115" s="130"/>
      <c r="E115" s="130"/>
      <c r="F115" s="130"/>
      <c r="G115" s="130"/>
      <c r="H115" s="131"/>
      <c r="I115" s="159" t="s">
        <v>1215</v>
      </c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1"/>
      <c r="U115" s="168" t="s">
        <v>1269</v>
      </c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69"/>
      <c r="AF115" s="169"/>
      <c r="AG115" s="169"/>
      <c r="AH115" s="169"/>
      <c r="AI115" s="169"/>
      <c r="AJ115" s="169"/>
      <c r="AK115" s="169"/>
      <c r="AL115" s="169"/>
      <c r="AM115" s="170"/>
      <c r="AN115" s="168" t="s">
        <v>19</v>
      </c>
      <c r="AO115" s="169"/>
      <c r="AP115" s="169"/>
      <c r="AQ115" s="169"/>
      <c r="AR115" s="169"/>
      <c r="AS115" s="169"/>
      <c r="AT115" s="169"/>
      <c r="AU115" s="169"/>
      <c r="AV115" s="169"/>
      <c r="AW115" s="169"/>
      <c r="AX115" s="169"/>
      <c r="AY115" s="169"/>
      <c r="AZ115" s="170"/>
      <c r="BA115" s="99" t="s">
        <v>207</v>
      </c>
      <c r="BB115" s="100"/>
      <c r="BC115" s="101"/>
      <c r="BD115" s="99" t="s">
        <v>1903</v>
      </c>
      <c r="BE115" s="100"/>
      <c r="BF115" s="101"/>
      <c r="BG115" s="99" t="s">
        <v>207</v>
      </c>
      <c r="BH115" s="100"/>
      <c r="BI115" s="100"/>
      <c r="BJ115" s="100"/>
      <c r="BK115" s="101"/>
      <c r="BO115" s="23" t="str">
        <f t="shared" si="9"/>
        <v>{}</v>
      </c>
      <c r="BP115" s="23" t="s">
        <v>106</v>
      </c>
      <c r="BQ115" s="23" t="str">
        <f t="shared" si="10"/>
        <v>ID0102-12-12 = sql/job/merge/receiptc/ID0102-12-12.sql</v>
      </c>
      <c r="BR115" s="23" t="str">
        <f t="shared" si="11"/>
        <v>ID0102-12-12 = {"id":"ID0102-12-12", "name":"医科レセプト_特定器材レコード_算定日情報_結合テーブル作成（スキーマ12分）SQL", "params":{}, "files":{}, "memory":"1GB"}</v>
      </c>
    </row>
    <row r="116" spans="2:70" ht="51.75" customHeight="1" x14ac:dyDescent="0.15">
      <c r="B116" s="129" t="s">
        <v>1998</v>
      </c>
      <c r="C116" s="180"/>
      <c r="D116" s="180"/>
      <c r="E116" s="180"/>
      <c r="F116" s="180"/>
      <c r="G116" s="180"/>
      <c r="H116" s="181"/>
      <c r="I116" s="159" t="s">
        <v>2044</v>
      </c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1"/>
      <c r="U116" s="168" t="s">
        <v>1267</v>
      </c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69"/>
      <c r="AF116" s="169"/>
      <c r="AG116" s="169"/>
      <c r="AH116" s="169"/>
      <c r="AI116" s="169"/>
      <c r="AJ116" s="169"/>
      <c r="AK116" s="169"/>
      <c r="AL116" s="169"/>
      <c r="AM116" s="170"/>
      <c r="AN116" s="168" t="s">
        <v>196</v>
      </c>
      <c r="AO116" s="169"/>
      <c r="AP116" s="169"/>
      <c r="AQ116" s="169"/>
      <c r="AR116" s="169"/>
      <c r="AS116" s="169"/>
      <c r="AT116" s="169"/>
      <c r="AU116" s="169"/>
      <c r="AV116" s="169"/>
      <c r="AW116" s="169"/>
      <c r="AX116" s="169"/>
      <c r="AY116" s="169"/>
      <c r="AZ116" s="170"/>
      <c r="BA116" s="99" t="s">
        <v>207</v>
      </c>
      <c r="BB116" s="100"/>
      <c r="BC116" s="101"/>
      <c r="BD116" s="99" t="s">
        <v>1903</v>
      </c>
      <c r="BE116" s="100"/>
      <c r="BF116" s="101"/>
      <c r="BG116" s="99" t="s">
        <v>1907</v>
      </c>
      <c r="BH116" s="100"/>
      <c r="BI116" s="100"/>
      <c r="BJ116" s="100"/>
      <c r="BK116" s="101"/>
      <c r="BO116" s="23" t="str">
        <f t="shared" ref="BO116:BO140" si="12">IF(AN116&lt;&gt;"なし",AN116,"{}")</f>
        <v>{"facility_id": "施設ID"}</v>
      </c>
      <c r="BP116" s="23" t="s">
        <v>106</v>
      </c>
      <c r="BQ116" s="23" t="str">
        <f t="shared" ref="BQ116:BQ140" si="13">B116&amp;" = sql/job/merge/receiptc/"&amp;B116&amp;".sql"</f>
        <v>ID0102-12-51 = sql/job/merge/receiptc/ID0102-12-51.sql</v>
      </c>
      <c r="BR116" s="23" t="str">
        <f t="shared" ref="BR116:BR140" si="14">B116&amp;" = {""id"":"""&amp;B116&amp;""", ""name"":"""&amp;I116&amp;""", ""params"":"&amp;BO116&amp;", ""files"":"&amp;BP116&amp;IF(BA116&lt;&gt;"-",", ""thread"":"""&amp;BA116&amp;"""","")&amp;IF(BD116&lt;&gt;"-",", ""memory"":"""&amp;BD116&amp;"""","")&amp;IF(BG116&lt;&gt;"-",", ""uri"":""True""","")&amp;"}"</f>
        <v>ID0102-12-51 = {"id":"ID0102-12-51", "name":"医科レセプト_特定器材レコード_算定日情報_結合テーブル作成SQL", "params":{"facility_id": "施設ID"}, "files":{}, "memory":"1GB"}</v>
      </c>
    </row>
    <row r="117" spans="2:70" ht="51.75" customHeight="1" x14ac:dyDescent="0.15">
      <c r="B117" s="129" t="s">
        <v>958</v>
      </c>
      <c r="C117" s="130"/>
      <c r="D117" s="130"/>
      <c r="E117" s="130"/>
      <c r="F117" s="130"/>
      <c r="G117" s="130"/>
      <c r="H117" s="131"/>
      <c r="I117" s="159" t="s">
        <v>1216</v>
      </c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1"/>
      <c r="U117" s="168" t="s">
        <v>1270</v>
      </c>
      <c r="V117" s="169"/>
      <c r="W117" s="169"/>
      <c r="X117" s="169"/>
      <c r="Y117" s="169"/>
      <c r="Z117" s="169"/>
      <c r="AA117" s="169"/>
      <c r="AB117" s="169"/>
      <c r="AC117" s="169"/>
      <c r="AD117" s="169"/>
      <c r="AE117" s="169"/>
      <c r="AF117" s="169"/>
      <c r="AG117" s="169"/>
      <c r="AH117" s="169"/>
      <c r="AI117" s="169"/>
      <c r="AJ117" s="169"/>
      <c r="AK117" s="169"/>
      <c r="AL117" s="169"/>
      <c r="AM117" s="170"/>
      <c r="AN117" s="168" t="s">
        <v>19</v>
      </c>
      <c r="AO117" s="169"/>
      <c r="AP117" s="169"/>
      <c r="AQ117" s="169"/>
      <c r="AR117" s="169"/>
      <c r="AS117" s="169"/>
      <c r="AT117" s="169"/>
      <c r="AU117" s="169"/>
      <c r="AV117" s="169"/>
      <c r="AW117" s="169"/>
      <c r="AX117" s="169"/>
      <c r="AY117" s="169"/>
      <c r="AZ117" s="170"/>
      <c r="BA117" s="99" t="s">
        <v>207</v>
      </c>
      <c r="BB117" s="100"/>
      <c r="BC117" s="101"/>
      <c r="BD117" s="99" t="s">
        <v>1903</v>
      </c>
      <c r="BE117" s="100"/>
      <c r="BF117" s="101"/>
      <c r="BG117" s="99" t="s">
        <v>207</v>
      </c>
      <c r="BH117" s="100"/>
      <c r="BI117" s="100"/>
      <c r="BJ117" s="100"/>
      <c r="BK117" s="101"/>
      <c r="BO117" s="23" t="str">
        <f t="shared" si="12"/>
        <v>{}</v>
      </c>
      <c r="BP117" s="23" t="s">
        <v>106</v>
      </c>
      <c r="BQ117" s="23" t="str">
        <f t="shared" si="13"/>
        <v>ID0102-13-01 = sql/job/merge/receiptc/ID0102-13-01.sql</v>
      </c>
      <c r="BR117" s="23" t="str">
        <f t="shared" si="14"/>
        <v>ID0102-13-01 = {"id":"ID0102-13-01", "name":"医科レセプト_コメントレコード_結合テーブル作成（スキーマ2分）SQL", "params":{}, "files":{}, "memory":"1GB"}</v>
      </c>
    </row>
    <row r="118" spans="2:70" ht="51.75" customHeight="1" x14ac:dyDescent="0.15">
      <c r="B118" s="129" t="s">
        <v>959</v>
      </c>
      <c r="C118" s="130"/>
      <c r="D118" s="130"/>
      <c r="E118" s="130"/>
      <c r="F118" s="130"/>
      <c r="G118" s="130"/>
      <c r="H118" s="131"/>
      <c r="I118" s="159" t="s">
        <v>1217</v>
      </c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1"/>
      <c r="U118" s="168" t="s">
        <v>1271</v>
      </c>
      <c r="V118" s="169"/>
      <c r="W118" s="169"/>
      <c r="X118" s="169"/>
      <c r="Y118" s="169"/>
      <c r="Z118" s="169"/>
      <c r="AA118" s="169"/>
      <c r="AB118" s="169"/>
      <c r="AC118" s="169"/>
      <c r="AD118" s="169"/>
      <c r="AE118" s="169"/>
      <c r="AF118" s="169"/>
      <c r="AG118" s="169"/>
      <c r="AH118" s="169"/>
      <c r="AI118" s="169"/>
      <c r="AJ118" s="169"/>
      <c r="AK118" s="169"/>
      <c r="AL118" s="169"/>
      <c r="AM118" s="170"/>
      <c r="AN118" s="168" t="s">
        <v>19</v>
      </c>
      <c r="AO118" s="169"/>
      <c r="AP118" s="169"/>
      <c r="AQ118" s="169"/>
      <c r="AR118" s="169"/>
      <c r="AS118" s="169"/>
      <c r="AT118" s="169"/>
      <c r="AU118" s="169"/>
      <c r="AV118" s="169"/>
      <c r="AW118" s="169"/>
      <c r="AX118" s="169"/>
      <c r="AY118" s="169"/>
      <c r="AZ118" s="170"/>
      <c r="BA118" s="99" t="s">
        <v>207</v>
      </c>
      <c r="BB118" s="100"/>
      <c r="BC118" s="101"/>
      <c r="BD118" s="99" t="s">
        <v>1903</v>
      </c>
      <c r="BE118" s="100"/>
      <c r="BF118" s="101"/>
      <c r="BG118" s="99" t="s">
        <v>207</v>
      </c>
      <c r="BH118" s="100"/>
      <c r="BI118" s="100"/>
      <c r="BJ118" s="100"/>
      <c r="BK118" s="101"/>
      <c r="BO118" s="23" t="str">
        <f t="shared" si="12"/>
        <v>{}</v>
      </c>
      <c r="BP118" s="23" t="s">
        <v>106</v>
      </c>
      <c r="BQ118" s="23" t="str">
        <f t="shared" si="13"/>
        <v>ID0102-13-11 = sql/job/merge/receiptc/ID0102-13-11.sql</v>
      </c>
      <c r="BR118" s="23" t="str">
        <f t="shared" si="14"/>
        <v>ID0102-13-11 = {"id":"ID0102-13-11", "name":"医科レセプト_コメントレコード_結合テーブル作成（スキーマ22分）SQL", "params":{}, "files":{}, "memory":"1GB"}</v>
      </c>
    </row>
    <row r="119" spans="2:70" ht="51.75" customHeight="1" x14ac:dyDescent="0.15">
      <c r="B119" s="129" t="s">
        <v>960</v>
      </c>
      <c r="C119" s="130"/>
      <c r="D119" s="130"/>
      <c r="E119" s="130"/>
      <c r="F119" s="130"/>
      <c r="G119" s="130"/>
      <c r="H119" s="131"/>
      <c r="I119" s="159" t="s">
        <v>1218</v>
      </c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1"/>
      <c r="U119" s="168" t="s">
        <v>1272</v>
      </c>
      <c r="V119" s="169"/>
      <c r="W119" s="169"/>
      <c r="X119" s="169"/>
      <c r="Y119" s="169"/>
      <c r="Z119" s="169"/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70"/>
      <c r="AN119" s="168" t="s">
        <v>19</v>
      </c>
      <c r="AO119" s="169"/>
      <c r="AP119" s="169"/>
      <c r="AQ119" s="169"/>
      <c r="AR119" s="169"/>
      <c r="AS119" s="169"/>
      <c r="AT119" s="169"/>
      <c r="AU119" s="169"/>
      <c r="AV119" s="169"/>
      <c r="AW119" s="169"/>
      <c r="AX119" s="169"/>
      <c r="AY119" s="169"/>
      <c r="AZ119" s="170"/>
      <c r="BA119" s="99" t="s">
        <v>207</v>
      </c>
      <c r="BB119" s="100"/>
      <c r="BC119" s="101"/>
      <c r="BD119" s="99" t="s">
        <v>1903</v>
      </c>
      <c r="BE119" s="100"/>
      <c r="BF119" s="101"/>
      <c r="BG119" s="99" t="s">
        <v>207</v>
      </c>
      <c r="BH119" s="100"/>
      <c r="BI119" s="100"/>
      <c r="BJ119" s="100"/>
      <c r="BK119" s="101"/>
      <c r="BO119" s="23" t="str">
        <f t="shared" si="12"/>
        <v>{}</v>
      </c>
      <c r="BP119" s="23" t="s">
        <v>106</v>
      </c>
      <c r="BQ119" s="23" t="str">
        <f t="shared" si="13"/>
        <v>ID0102-13-12 = sql/job/merge/receiptc/ID0102-13-12.sql</v>
      </c>
      <c r="BR119" s="23" t="str">
        <f t="shared" si="14"/>
        <v>ID0102-13-12 = {"id":"ID0102-13-12", "name":"医科レセプト_コメントレコード_結合テーブル作成（スキーマ12分）SQL", "params":{}, "files":{}, "memory":"1GB"}</v>
      </c>
    </row>
    <row r="120" spans="2:70" ht="51.75" customHeight="1" x14ac:dyDescent="0.15">
      <c r="B120" s="129" t="s">
        <v>1999</v>
      </c>
      <c r="C120" s="180"/>
      <c r="D120" s="180"/>
      <c r="E120" s="180"/>
      <c r="F120" s="180"/>
      <c r="G120" s="180"/>
      <c r="H120" s="181"/>
      <c r="I120" s="159" t="s">
        <v>2045</v>
      </c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1"/>
      <c r="U120" s="168" t="s">
        <v>1270</v>
      </c>
      <c r="V120" s="169"/>
      <c r="W120" s="169"/>
      <c r="X120" s="169"/>
      <c r="Y120" s="169"/>
      <c r="Z120" s="169"/>
      <c r="AA120" s="169"/>
      <c r="AB120" s="169"/>
      <c r="AC120" s="169"/>
      <c r="AD120" s="169"/>
      <c r="AE120" s="169"/>
      <c r="AF120" s="169"/>
      <c r="AG120" s="169"/>
      <c r="AH120" s="169"/>
      <c r="AI120" s="169"/>
      <c r="AJ120" s="169"/>
      <c r="AK120" s="169"/>
      <c r="AL120" s="169"/>
      <c r="AM120" s="170"/>
      <c r="AN120" s="168" t="s">
        <v>196</v>
      </c>
      <c r="AO120" s="169"/>
      <c r="AP120" s="169"/>
      <c r="AQ120" s="169"/>
      <c r="AR120" s="169"/>
      <c r="AS120" s="169"/>
      <c r="AT120" s="169"/>
      <c r="AU120" s="169"/>
      <c r="AV120" s="169"/>
      <c r="AW120" s="169"/>
      <c r="AX120" s="169"/>
      <c r="AY120" s="169"/>
      <c r="AZ120" s="170"/>
      <c r="BA120" s="99" t="s">
        <v>207</v>
      </c>
      <c r="BB120" s="100"/>
      <c r="BC120" s="101"/>
      <c r="BD120" s="99" t="s">
        <v>1903</v>
      </c>
      <c r="BE120" s="100"/>
      <c r="BF120" s="101"/>
      <c r="BG120" s="99" t="s">
        <v>1907</v>
      </c>
      <c r="BH120" s="100"/>
      <c r="BI120" s="100"/>
      <c r="BJ120" s="100"/>
      <c r="BK120" s="101"/>
      <c r="BO120" s="23" t="str">
        <f t="shared" si="12"/>
        <v>{"facility_id": "施設ID"}</v>
      </c>
      <c r="BP120" s="23" t="s">
        <v>106</v>
      </c>
      <c r="BQ120" s="23" t="str">
        <f t="shared" si="13"/>
        <v>ID0102-13-51 = sql/job/merge/receiptc/ID0102-13-51.sql</v>
      </c>
      <c r="BR120" s="23" t="str">
        <f t="shared" si="14"/>
        <v>ID0102-13-51 = {"id":"ID0102-13-51", "name":"医科レセプト_コメントレコード_結合テーブル作成SQL", "params":{"facility_id": "施設ID"}, "files":{}, "memory":"1GB"}</v>
      </c>
    </row>
    <row r="121" spans="2:70" ht="51.75" customHeight="1" x14ac:dyDescent="0.15">
      <c r="B121" s="129" t="s">
        <v>961</v>
      </c>
      <c r="C121" s="130"/>
      <c r="D121" s="130"/>
      <c r="E121" s="130"/>
      <c r="F121" s="130"/>
      <c r="G121" s="130"/>
      <c r="H121" s="131"/>
      <c r="I121" s="159" t="s">
        <v>1219</v>
      </c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1"/>
      <c r="U121" s="168" t="s">
        <v>1273</v>
      </c>
      <c r="V121" s="169"/>
      <c r="W121" s="169"/>
      <c r="X121" s="169"/>
      <c r="Y121" s="169"/>
      <c r="Z121" s="169"/>
      <c r="AA121" s="169"/>
      <c r="AB121" s="169"/>
      <c r="AC121" s="169"/>
      <c r="AD121" s="169"/>
      <c r="AE121" s="169"/>
      <c r="AF121" s="169"/>
      <c r="AG121" s="169"/>
      <c r="AH121" s="169"/>
      <c r="AI121" s="169"/>
      <c r="AJ121" s="169"/>
      <c r="AK121" s="169"/>
      <c r="AL121" s="169"/>
      <c r="AM121" s="170"/>
      <c r="AN121" s="168" t="s">
        <v>19</v>
      </c>
      <c r="AO121" s="169"/>
      <c r="AP121" s="169"/>
      <c r="AQ121" s="169"/>
      <c r="AR121" s="169"/>
      <c r="AS121" s="169"/>
      <c r="AT121" s="169"/>
      <c r="AU121" s="169"/>
      <c r="AV121" s="169"/>
      <c r="AW121" s="169"/>
      <c r="AX121" s="169"/>
      <c r="AY121" s="169"/>
      <c r="AZ121" s="170"/>
      <c r="BA121" s="99" t="s">
        <v>207</v>
      </c>
      <c r="BB121" s="100"/>
      <c r="BC121" s="101"/>
      <c r="BD121" s="99" t="s">
        <v>1903</v>
      </c>
      <c r="BE121" s="100"/>
      <c r="BF121" s="101"/>
      <c r="BG121" s="99" t="s">
        <v>207</v>
      </c>
      <c r="BH121" s="100"/>
      <c r="BI121" s="100"/>
      <c r="BJ121" s="100"/>
      <c r="BK121" s="101"/>
      <c r="BO121" s="23" t="str">
        <f t="shared" si="12"/>
        <v>{}</v>
      </c>
      <c r="BP121" s="23" t="s">
        <v>106</v>
      </c>
      <c r="BQ121" s="23" t="str">
        <f t="shared" si="13"/>
        <v>ID0102-14-01 = sql/job/merge/receiptc/ID0102-14-01.sql</v>
      </c>
      <c r="BR121" s="23" t="str">
        <f t="shared" si="14"/>
        <v>ID0102-14-01 = {"id":"ID0102-14-01", "name":"医科レセプト_症状詳記レコード_結合テーブル作成（スキーマ2分）SQL", "params":{}, "files":{}, "memory":"1GB"}</v>
      </c>
    </row>
    <row r="122" spans="2:70" ht="51.75" customHeight="1" x14ac:dyDescent="0.15">
      <c r="B122" s="129" t="s">
        <v>962</v>
      </c>
      <c r="C122" s="130"/>
      <c r="D122" s="130"/>
      <c r="E122" s="130"/>
      <c r="F122" s="130"/>
      <c r="G122" s="130"/>
      <c r="H122" s="131"/>
      <c r="I122" s="159" t="s">
        <v>1220</v>
      </c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1"/>
      <c r="U122" s="168" t="s">
        <v>1274</v>
      </c>
      <c r="V122" s="169"/>
      <c r="W122" s="169"/>
      <c r="X122" s="169"/>
      <c r="Y122" s="169"/>
      <c r="Z122" s="169"/>
      <c r="AA122" s="169"/>
      <c r="AB122" s="169"/>
      <c r="AC122" s="169"/>
      <c r="AD122" s="169"/>
      <c r="AE122" s="169"/>
      <c r="AF122" s="169"/>
      <c r="AG122" s="169"/>
      <c r="AH122" s="169"/>
      <c r="AI122" s="169"/>
      <c r="AJ122" s="169"/>
      <c r="AK122" s="169"/>
      <c r="AL122" s="169"/>
      <c r="AM122" s="170"/>
      <c r="AN122" s="168" t="s">
        <v>19</v>
      </c>
      <c r="AO122" s="169"/>
      <c r="AP122" s="169"/>
      <c r="AQ122" s="169"/>
      <c r="AR122" s="169"/>
      <c r="AS122" s="169"/>
      <c r="AT122" s="169"/>
      <c r="AU122" s="169"/>
      <c r="AV122" s="169"/>
      <c r="AW122" s="169"/>
      <c r="AX122" s="169"/>
      <c r="AY122" s="169"/>
      <c r="AZ122" s="170"/>
      <c r="BA122" s="99" t="s">
        <v>207</v>
      </c>
      <c r="BB122" s="100"/>
      <c r="BC122" s="101"/>
      <c r="BD122" s="99" t="s">
        <v>1903</v>
      </c>
      <c r="BE122" s="100"/>
      <c r="BF122" s="101"/>
      <c r="BG122" s="99" t="s">
        <v>207</v>
      </c>
      <c r="BH122" s="100"/>
      <c r="BI122" s="100"/>
      <c r="BJ122" s="100"/>
      <c r="BK122" s="101"/>
      <c r="BO122" s="23" t="str">
        <f t="shared" si="12"/>
        <v>{}</v>
      </c>
      <c r="BP122" s="23" t="s">
        <v>106</v>
      </c>
      <c r="BQ122" s="23" t="str">
        <f t="shared" si="13"/>
        <v>ID0102-14-11 = sql/job/merge/receiptc/ID0102-14-11.sql</v>
      </c>
      <c r="BR122" s="23" t="str">
        <f t="shared" si="14"/>
        <v>ID0102-14-11 = {"id":"ID0102-14-11", "name":"医科レセプト_症状詳記レコード_結合テーブル作成（スキーマ22分）SQL", "params":{}, "files":{}, "memory":"1GB"}</v>
      </c>
    </row>
    <row r="123" spans="2:70" ht="51.75" customHeight="1" x14ac:dyDescent="0.15">
      <c r="B123" s="129" t="s">
        <v>963</v>
      </c>
      <c r="C123" s="130"/>
      <c r="D123" s="130"/>
      <c r="E123" s="130"/>
      <c r="F123" s="130"/>
      <c r="G123" s="130"/>
      <c r="H123" s="131"/>
      <c r="I123" s="159" t="s">
        <v>1221</v>
      </c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1"/>
      <c r="U123" s="168" t="s">
        <v>1275</v>
      </c>
      <c r="V123" s="169"/>
      <c r="W123" s="169"/>
      <c r="X123" s="169"/>
      <c r="Y123" s="169"/>
      <c r="Z123" s="169"/>
      <c r="AA123" s="169"/>
      <c r="AB123" s="169"/>
      <c r="AC123" s="169"/>
      <c r="AD123" s="169"/>
      <c r="AE123" s="169"/>
      <c r="AF123" s="169"/>
      <c r="AG123" s="169"/>
      <c r="AH123" s="169"/>
      <c r="AI123" s="169"/>
      <c r="AJ123" s="169"/>
      <c r="AK123" s="169"/>
      <c r="AL123" s="169"/>
      <c r="AM123" s="170"/>
      <c r="AN123" s="168" t="s">
        <v>19</v>
      </c>
      <c r="AO123" s="169"/>
      <c r="AP123" s="169"/>
      <c r="AQ123" s="169"/>
      <c r="AR123" s="169"/>
      <c r="AS123" s="169"/>
      <c r="AT123" s="169"/>
      <c r="AU123" s="169"/>
      <c r="AV123" s="169"/>
      <c r="AW123" s="169"/>
      <c r="AX123" s="169"/>
      <c r="AY123" s="169"/>
      <c r="AZ123" s="170"/>
      <c r="BA123" s="99" t="s">
        <v>207</v>
      </c>
      <c r="BB123" s="100"/>
      <c r="BC123" s="101"/>
      <c r="BD123" s="99" t="s">
        <v>1903</v>
      </c>
      <c r="BE123" s="100"/>
      <c r="BF123" s="101"/>
      <c r="BG123" s="99" t="s">
        <v>207</v>
      </c>
      <c r="BH123" s="100"/>
      <c r="BI123" s="100"/>
      <c r="BJ123" s="100"/>
      <c r="BK123" s="101"/>
      <c r="BO123" s="23" t="str">
        <f t="shared" si="12"/>
        <v>{}</v>
      </c>
      <c r="BP123" s="23" t="s">
        <v>106</v>
      </c>
      <c r="BQ123" s="23" t="str">
        <f t="shared" si="13"/>
        <v>ID0102-14-12 = sql/job/merge/receiptc/ID0102-14-12.sql</v>
      </c>
      <c r="BR123" s="23" t="str">
        <f t="shared" si="14"/>
        <v>ID0102-14-12 = {"id":"ID0102-14-12", "name":"医科レセプト_症状詳記レコード_結合テーブル作成（スキーマ12分）SQL", "params":{}, "files":{}, "memory":"1GB"}</v>
      </c>
    </row>
    <row r="124" spans="2:70" ht="51.75" customHeight="1" x14ac:dyDescent="0.15">
      <c r="B124" s="129" t="s">
        <v>2000</v>
      </c>
      <c r="C124" s="180"/>
      <c r="D124" s="180"/>
      <c r="E124" s="180"/>
      <c r="F124" s="180"/>
      <c r="G124" s="180"/>
      <c r="H124" s="181"/>
      <c r="I124" s="159" t="s">
        <v>2046</v>
      </c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1"/>
      <c r="U124" s="168" t="s">
        <v>1273</v>
      </c>
      <c r="V124" s="169"/>
      <c r="W124" s="169"/>
      <c r="X124" s="169"/>
      <c r="Y124" s="169"/>
      <c r="Z124" s="169"/>
      <c r="AA124" s="169"/>
      <c r="AB124" s="169"/>
      <c r="AC124" s="169"/>
      <c r="AD124" s="169"/>
      <c r="AE124" s="169"/>
      <c r="AF124" s="169"/>
      <c r="AG124" s="169"/>
      <c r="AH124" s="169"/>
      <c r="AI124" s="169"/>
      <c r="AJ124" s="169"/>
      <c r="AK124" s="169"/>
      <c r="AL124" s="169"/>
      <c r="AM124" s="170"/>
      <c r="AN124" s="168" t="s">
        <v>196</v>
      </c>
      <c r="AO124" s="169"/>
      <c r="AP124" s="169"/>
      <c r="AQ124" s="169"/>
      <c r="AR124" s="169"/>
      <c r="AS124" s="169"/>
      <c r="AT124" s="169"/>
      <c r="AU124" s="169"/>
      <c r="AV124" s="169"/>
      <c r="AW124" s="169"/>
      <c r="AX124" s="169"/>
      <c r="AY124" s="169"/>
      <c r="AZ124" s="170"/>
      <c r="BA124" s="99" t="s">
        <v>207</v>
      </c>
      <c r="BB124" s="100"/>
      <c r="BC124" s="101"/>
      <c r="BD124" s="99" t="s">
        <v>1903</v>
      </c>
      <c r="BE124" s="100"/>
      <c r="BF124" s="101"/>
      <c r="BG124" s="99" t="s">
        <v>1907</v>
      </c>
      <c r="BH124" s="100"/>
      <c r="BI124" s="100"/>
      <c r="BJ124" s="100"/>
      <c r="BK124" s="101"/>
      <c r="BO124" s="23" t="str">
        <f t="shared" si="12"/>
        <v>{"facility_id": "施設ID"}</v>
      </c>
      <c r="BP124" s="23" t="s">
        <v>106</v>
      </c>
      <c r="BQ124" s="23" t="str">
        <f t="shared" si="13"/>
        <v>ID0102-14-51 = sql/job/merge/receiptc/ID0102-14-51.sql</v>
      </c>
      <c r="BR124" s="23" t="str">
        <f t="shared" si="14"/>
        <v>ID0102-14-51 = {"id":"ID0102-14-51", "name":"医科レセプト_症状詳記レコード_結合テーブル作成SQL", "params":{"facility_id": "施設ID"}, "files":{}, "memory":"1GB"}</v>
      </c>
    </row>
    <row r="125" spans="2:70" ht="51.75" customHeight="1" x14ac:dyDescent="0.15">
      <c r="B125" s="129" t="s">
        <v>964</v>
      </c>
      <c r="C125" s="130"/>
      <c r="D125" s="130"/>
      <c r="E125" s="130"/>
      <c r="F125" s="130"/>
      <c r="G125" s="130"/>
      <c r="H125" s="131"/>
      <c r="I125" s="159" t="s">
        <v>1222</v>
      </c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1"/>
      <c r="U125" s="168" t="s">
        <v>1276</v>
      </c>
      <c r="V125" s="169"/>
      <c r="W125" s="169"/>
      <c r="X125" s="169"/>
      <c r="Y125" s="169"/>
      <c r="Z125" s="169"/>
      <c r="AA125" s="169"/>
      <c r="AB125" s="169"/>
      <c r="AC125" s="169"/>
      <c r="AD125" s="169"/>
      <c r="AE125" s="169"/>
      <c r="AF125" s="169"/>
      <c r="AG125" s="169"/>
      <c r="AH125" s="169"/>
      <c r="AI125" s="169"/>
      <c r="AJ125" s="169"/>
      <c r="AK125" s="169"/>
      <c r="AL125" s="169"/>
      <c r="AM125" s="170"/>
      <c r="AN125" s="168" t="s">
        <v>19</v>
      </c>
      <c r="AO125" s="169"/>
      <c r="AP125" s="169"/>
      <c r="AQ125" s="169"/>
      <c r="AR125" s="169"/>
      <c r="AS125" s="169"/>
      <c r="AT125" s="169"/>
      <c r="AU125" s="169"/>
      <c r="AV125" s="169"/>
      <c r="AW125" s="169"/>
      <c r="AX125" s="169"/>
      <c r="AY125" s="169"/>
      <c r="AZ125" s="170"/>
      <c r="BA125" s="99" t="s">
        <v>207</v>
      </c>
      <c r="BB125" s="100"/>
      <c r="BC125" s="101"/>
      <c r="BD125" s="99" t="s">
        <v>1903</v>
      </c>
      <c r="BE125" s="100"/>
      <c r="BF125" s="101"/>
      <c r="BG125" s="99" t="s">
        <v>207</v>
      </c>
      <c r="BH125" s="100"/>
      <c r="BI125" s="100"/>
      <c r="BJ125" s="100"/>
      <c r="BK125" s="101"/>
      <c r="BO125" s="23" t="str">
        <f t="shared" si="12"/>
        <v>{}</v>
      </c>
      <c r="BP125" s="23" t="s">
        <v>106</v>
      </c>
      <c r="BQ125" s="23" t="str">
        <f t="shared" si="13"/>
        <v>ID0102-15-01 = sql/job/merge/receiptc/ID0102-15-01.sql</v>
      </c>
      <c r="BR125" s="23" t="str">
        <f t="shared" si="14"/>
        <v>ID0102-15-01 = {"id":"ID0102-15-01", "name":"医科レセプト_臓器提供医療機関情報レコード_結合テーブル作成（スキーマ2分）SQL", "params":{}, "files":{}, "memory":"1GB"}</v>
      </c>
    </row>
    <row r="126" spans="2:70" ht="51.75" customHeight="1" x14ac:dyDescent="0.15">
      <c r="B126" s="129" t="s">
        <v>965</v>
      </c>
      <c r="C126" s="130"/>
      <c r="D126" s="130"/>
      <c r="E126" s="130"/>
      <c r="F126" s="130"/>
      <c r="G126" s="130"/>
      <c r="H126" s="131"/>
      <c r="I126" s="159" t="s">
        <v>1223</v>
      </c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1"/>
      <c r="U126" s="168" t="s">
        <v>1277</v>
      </c>
      <c r="V126" s="169"/>
      <c r="W126" s="169"/>
      <c r="X126" s="169"/>
      <c r="Y126" s="169"/>
      <c r="Z126" s="169"/>
      <c r="AA126" s="169"/>
      <c r="AB126" s="169"/>
      <c r="AC126" s="169"/>
      <c r="AD126" s="169"/>
      <c r="AE126" s="169"/>
      <c r="AF126" s="169"/>
      <c r="AG126" s="169"/>
      <c r="AH126" s="169"/>
      <c r="AI126" s="169"/>
      <c r="AJ126" s="169"/>
      <c r="AK126" s="169"/>
      <c r="AL126" s="169"/>
      <c r="AM126" s="170"/>
      <c r="AN126" s="168" t="s">
        <v>19</v>
      </c>
      <c r="AO126" s="169"/>
      <c r="AP126" s="169"/>
      <c r="AQ126" s="169"/>
      <c r="AR126" s="169"/>
      <c r="AS126" s="169"/>
      <c r="AT126" s="169"/>
      <c r="AU126" s="169"/>
      <c r="AV126" s="169"/>
      <c r="AW126" s="169"/>
      <c r="AX126" s="169"/>
      <c r="AY126" s="169"/>
      <c r="AZ126" s="170"/>
      <c r="BA126" s="99" t="s">
        <v>207</v>
      </c>
      <c r="BB126" s="100"/>
      <c r="BC126" s="101"/>
      <c r="BD126" s="99" t="s">
        <v>1903</v>
      </c>
      <c r="BE126" s="100"/>
      <c r="BF126" s="101"/>
      <c r="BG126" s="99" t="s">
        <v>207</v>
      </c>
      <c r="BH126" s="100"/>
      <c r="BI126" s="100"/>
      <c r="BJ126" s="100"/>
      <c r="BK126" s="101"/>
      <c r="BO126" s="23" t="str">
        <f t="shared" si="12"/>
        <v>{}</v>
      </c>
      <c r="BP126" s="23" t="s">
        <v>106</v>
      </c>
      <c r="BQ126" s="23" t="str">
        <f t="shared" si="13"/>
        <v>ID0102-15-11 = sql/job/merge/receiptc/ID0102-15-11.sql</v>
      </c>
      <c r="BR126" s="23" t="str">
        <f t="shared" si="14"/>
        <v>ID0102-15-11 = {"id":"ID0102-15-11", "name":"医科レセプト_臓器提供医療機関情報レコード_結合テーブル作成（スキーマ22分）SQL", "params":{}, "files":{}, "memory":"1GB"}</v>
      </c>
    </row>
    <row r="127" spans="2:70" ht="51.75" customHeight="1" x14ac:dyDescent="0.15">
      <c r="B127" s="129" t="s">
        <v>966</v>
      </c>
      <c r="C127" s="130"/>
      <c r="D127" s="130"/>
      <c r="E127" s="130"/>
      <c r="F127" s="130"/>
      <c r="G127" s="130"/>
      <c r="H127" s="131"/>
      <c r="I127" s="159" t="s">
        <v>1224</v>
      </c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1"/>
      <c r="U127" s="168" t="s">
        <v>1278</v>
      </c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70"/>
      <c r="AN127" s="168" t="s">
        <v>19</v>
      </c>
      <c r="AO127" s="169"/>
      <c r="AP127" s="169"/>
      <c r="AQ127" s="169"/>
      <c r="AR127" s="169"/>
      <c r="AS127" s="169"/>
      <c r="AT127" s="169"/>
      <c r="AU127" s="169"/>
      <c r="AV127" s="169"/>
      <c r="AW127" s="169"/>
      <c r="AX127" s="169"/>
      <c r="AY127" s="169"/>
      <c r="AZ127" s="170"/>
      <c r="BA127" s="99" t="s">
        <v>207</v>
      </c>
      <c r="BB127" s="100"/>
      <c r="BC127" s="101"/>
      <c r="BD127" s="99" t="s">
        <v>1903</v>
      </c>
      <c r="BE127" s="100"/>
      <c r="BF127" s="101"/>
      <c r="BG127" s="99" t="s">
        <v>207</v>
      </c>
      <c r="BH127" s="100"/>
      <c r="BI127" s="100"/>
      <c r="BJ127" s="100"/>
      <c r="BK127" s="101"/>
      <c r="BO127" s="23" t="str">
        <f t="shared" si="12"/>
        <v>{}</v>
      </c>
      <c r="BP127" s="23" t="s">
        <v>106</v>
      </c>
      <c r="BQ127" s="23" t="str">
        <f t="shared" si="13"/>
        <v>ID0102-15-12 = sql/job/merge/receiptc/ID0102-15-12.sql</v>
      </c>
      <c r="BR127" s="23" t="str">
        <f t="shared" si="14"/>
        <v>ID0102-15-12 = {"id":"ID0102-15-12", "name":"医科レセプト_臓器提供医療機関情報レコード_結合テーブル作成（スキーマ12分）SQL", "params":{}, "files":{}, "memory":"1GB"}</v>
      </c>
    </row>
    <row r="128" spans="2:70" ht="51.75" customHeight="1" x14ac:dyDescent="0.15">
      <c r="B128" s="129" t="s">
        <v>2001</v>
      </c>
      <c r="C128" s="180"/>
      <c r="D128" s="180"/>
      <c r="E128" s="180"/>
      <c r="F128" s="180"/>
      <c r="G128" s="180"/>
      <c r="H128" s="181"/>
      <c r="I128" s="159" t="s">
        <v>2047</v>
      </c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1"/>
      <c r="U128" s="168" t="s">
        <v>1276</v>
      </c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69"/>
      <c r="AG128" s="169"/>
      <c r="AH128" s="169"/>
      <c r="AI128" s="169"/>
      <c r="AJ128" s="169"/>
      <c r="AK128" s="169"/>
      <c r="AL128" s="169"/>
      <c r="AM128" s="170"/>
      <c r="AN128" s="168" t="s">
        <v>196</v>
      </c>
      <c r="AO128" s="169"/>
      <c r="AP128" s="169"/>
      <c r="AQ128" s="169"/>
      <c r="AR128" s="169"/>
      <c r="AS128" s="169"/>
      <c r="AT128" s="169"/>
      <c r="AU128" s="169"/>
      <c r="AV128" s="169"/>
      <c r="AW128" s="169"/>
      <c r="AX128" s="169"/>
      <c r="AY128" s="169"/>
      <c r="AZ128" s="170"/>
      <c r="BA128" s="99" t="s">
        <v>207</v>
      </c>
      <c r="BB128" s="100"/>
      <c r="BC128" s="101"/>
      <c r="BD128" s="99" t="s">
        <v>1903</v>
      </c>
      <c r="BE128" s="100"/>
      <c r="BF128" s="101"/>
      <c r="BG128" s="99" t="s">
        <v>1907</v>
      </c>
      <c r="BH128" s="100"/>
      <c r="BI128" s="100"/>
      <c r="BJ128" s="100"/>
      <c r="BK128" s="101"/>
      <c r="BO128" s="23" t="str">
        <f t="shared" si="12"/>
        <v>{"facility_id": "施設ID"}</v>
      </c>
      <c r="BP128" s="23" t="s">
        <v>106</v>
      </c>
      <c r="BQ128" s="23" t="str">
        <f t="shared" si="13"/>
        <v>ID0102-15-51 = sql/job/merge/receiptc/ID0102-15-51.sql</v>
      </c>
      <c r="BR128" s="23" t="str">
        <f t="shared" si="14"/>
        <v>ID0102-15-51 = {"id":"ID0102-15-51", "name":"医科レセプト_臓器提供医療機関情報レコード_結合テーブル作成SQL", "params":{"facility_id": "施設ID"}, "files":{}, "memory":"1GB"}</v>
      </c>
    </row>
    <row r="129" spans="2:70" ht="51.75" customHeight="1" x14ac:dyDescent="0.15">
      <c r="B129" s="129" t="s">
        <v>967</v>
      </c>
      <c r="C129" s="130"/>
      <c r="D129" s="130"/>
      <c r="E129" s="130"/>
      <c r="F129" s="130"/>
      <c r="G129" s="130"/>
      <c r="H129" s="131"/>
      <c r="I129" s="159" t="s">
        <v>1225</v>
      </c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1"/>
      <c r="U129" s="168" t="s">
        <v>1279</v>
      </c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  <c r="AF129" s="169"/>
      <c r="AG129" s="169"/>
      <c r="AH129" s="169"/>
      <c r="AI129" s="169"/>
      <c r="AJ129" s="169"/>
      <c r="AK129" s="169"/>
      <c r="AL129" s="169"/>
      <c r="AM129" s="170"/>
      <c r="AN129" s="168" t="s">
        <v>19</v>
      </c>
      <c r="AO129" s="169"/>
      <c r="AP129" s="169"/>
      <c r="AQ129" s="169"/>
      <c r="AR129" s="169"/>
      <c r="AS129" s="169"/>
      <c r="AT129" s="169"/>
      <c r="AU129" s="169"/>
      <c r="AV129" s="169"/>
      <c r="AW129" s="169"/>
      <c r="AX129" s="169"/>
      <c r="AY129" s="169"/>
      <c r="AZ129" s="170"/>
      <c r="BA129" s="99" t="s">
        <v>207</v>
      </c>
      <c r="BB129" s="100"/>
      <c r="BC129" s="101"/>
      <c r="BD129" s="99" t="s">
        <v>1903</v>
      </c>
      <c r="BE129" s="100"/>
      <c r="BF129" s="101"/>
      <c r="BG129" s="99" t="s">
        <v>207</v>
      </c>
      <c r="BH129" s="100"/>
      <c r="BI129" s="100"/>
      <c r="BJ129" s="100"/>
      <c r="BK129" s="101"/>
      <c r="BO129" s="23" t="str">
        <f t="shared" si="12"/>
        <v>{}</v>
      </c>
      <c r="BP129" s="23" t="s">
        <v>106</v>
      </c>
      <c r="BQ129" s="23" t="str">
        <f t="shared" si="13"/>
        <v>ID0102-16-01 = sql/job/merge/receiptc/ID0102-16-01.sql</v>
      </c>
      <c r="BR129" s="23" t="str">
        <f t="shared" si="14"/>
        <v>ID0102-16-01 = {"id":"ID0102-16-01", "name":"医科レセプト_臓器提供者レセプト情報レコード_結合テーブル作成（スキーマ2分）SQL", "params":{}, "files":{}, "memory":"1GB"}</v>
      </c>
    </row>
    <row r="130" spans="2:70" ht="51.75" customHeight="1" x14ac:dyDescent="0.15">
      <c r="B130" s="129" t="s">
        <v>968</v>
      </c>
      <c r="C130" s="130"/>
      <c r="D130" s="130"/>
      <c r="E130" s="130"/>
      <c r="F130" s="130"/>
      <c r="G130" s="130"/>
      <c r="H130" s="131"/>
      <c r="I130" s="159" t="s">
        <v>1226</v>
      </c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1"/>
      <c r="U130" s="168" t="s">
        <v>1280</v>
      </c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70"/>
      <c r="AN130" s="168" t="s">
        <v>19</v>
      </c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70"/>
      <c r="BA130" s="99" t="s">
        <v>207</v>
      </c>
      <c r="BB130" s="100"/>
      <c r="BC130" s="101"/>
      <c r="BD130" s="99" t="s">
        <v>1903</v>
      </c>
      <c r="BE130" s="100"/>
      <c r="BF130" s="101"/>
      <c r="BG130" s="99" t="s">
        <v>207</v>
      </c>
      <c r="BH130" s="100"/>
      <c r="BI130" s="100"/>
      <c r="BJ130" s="100"/>
      <c r="BK130" s="101"/>
      <c r="BO130" s="23" t="str">
        <f t="shared" si="12"/>
        <v>{}</v>
      </c>
      <c r="BP130" s="23" t="s">
        <v>106</v>
      </c>
      <c r="BQ130" s="23" t="str">
        <f t="shared" si="13"/>
        <v>ID0102-16-11 = sql/job/merge/receiptc/ID0102-16-11.sql</v>
      </c>
      <c r="BR130" s="23" t="str">
        <f t="shared" si="14"/>
        <v>ID0102-16-11 = {"id":"ID0102-16-11", "name":"医科レセプト_臓器提供者レセプト情報レコード_結合テーブル作成（スキーマ22分）SQL", "params":{}, "files":{}, "memory":"1GB"}</v>
      </c>
    </row>
    <row r="131" spans="2:70" ht="51.75" customHeight="1" x14ac:dyDescent="0.15">
      <c r="B131" s="129" t="s">
        <v>969</v>
      </c>
      <c r="C131" s="130"/>
      <c r="D131" s="130"/>
      <c r="E131" s="130"/>
      <c r="F131" s="130"/>
      <c r="G131" s="130"/>
      <c r="H131" s="131"/>
      <c r="I131" s="159" t="s">
        <v>1227</v>
      </c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1"/>
      <c r="U131" s="168" t="s">
        <v>1281</v>
      </c>
      <c r="V131" s="169"/>
      <c r="W131" s="169"/>
      <c r="X131" s="169"/>
      <c r="Y131" s="169"/>
      <c r="Z131" s="169"/>
      <c r="AA131" s="169"/>
      <c r="AB131" s="169"/>
      <c r="AC131" s="169"/>
      <c r="AD131" s="169"/>
      <c r="AE131" s="169"/>
      <c r="AF131" s="169"/>
      <c r="AG131" s="169"/>
      <c r="AH131" s="169"/>
      <c r="AI131" s="169"/>
      <c r="AJ131" s="169"/>
      <c r="AK131" s="169"/>
      <c r="AL131" s="169"/>
      <c r="AM131" s="170"/>
      <c r="AN131" s="168" t="s">
        <v>19</v>
      </c>
      <c r="AO131" s="169"/>
      <c r="AP131" s="169"/>
      <c r="AQ131" s="169"/>
      <c r="AR131" s="169"/>
      <c r="AS131" s="169"/>
      <c r="AT131" s="169"/>
      <c r="AU131" s="169"/>
      <c r="AV131" s="169"/>
      <c r="AW131" s="169"/>
      <c r="AX131" s="169"/>
      <c r="AY131" s="169"/>
      <c r="AZ131" s="170"/>
      <c r="BA131" s="99" t="s">
        <v>207</v>
      </c>
      <c r="BB131" s="100"/>
      <c r="BC131" s="101"/>
      <c r="BD131" s="99" t="s">
        <v>1903</v>
      </c>
      <c r="BE131" s="100"/>
      <c r="BF131" s="101"/>
      <c r="BG131" s="99" t="s">
        <v>207</v>
      </c>
      <c r="BH131" s="100"/>
      <c r="BI131" s="100"/>
      <c r="BJ131" s="100"/>
      <c r="BK131" s="101"/>
      <c r="BO131" s="23" t="str">
        <f t="shared" si="12"/>
        <v>{}</v>
      </c>
      <c r="BP131" s="23" t="s">
        <v>106</v>
      </c>
      <c r="BQ131" s="23" t="str">
        <f t="shared" si="13"/>
        <v>ID0102-16-12 = sql/job/merge/receiptc/ID0102-16-12.sql</v>
      </c>
      <c r="BR131" s="23" t="str">
        <f t="shared" si="14"/>
        <v>ID0102-16-12 = {"id":"ID0102-16-12", "name":"医科レセプト_臓器提供者レセプト情報レコード_結合テーブル作成（スキーマ12分）SQL", "params":{}, "files":{}, "memory":"1GB"}</v>
      </c>
    </row>
    <row r="132" spans="2:70" ht="51.75" customHeight="1" x14ac:dyDescent="0.15">
      <c r="B132" s="108" t="s">
        <v>2002</v>
      </c>
      <c r="C132" s="180"/>
      <c r="D132" s="180"/>
      <c r="E132" s="180"/>
      <c r="F132" s="180"/>
      <c r="G132" s="180"/>
      <c r="H132" s="181"/>
      <c r="I132" s="165" t="s">
        <v>2048</v>
      </c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7"/>
      <c r="U132" s="162" t="s">
        <v>1279</v>
      </c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  <c r="AM132" s="164"/>
      <c r="AN132" s="162" t="s">
        <v>196</v>
      </c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AY132" s="163"/>
      <c r="AZ132" s="164"/>
      <c r="BA132" s="102" t="s">
        <v>207</v>
      </c>
      <c r="BB132" s="103"/>
      <c r="BC132" s="104"/>
      <c r="BD132" s="102" t="s">
        <v>1903</v>
      </c>
      <c r="BE132" s="103"/>
      <c r="BF132" s="104"/>
      <c r="BG132" s="102" t="s">
        <v>1907</v>
      </c>
      <c r="BH132" s="103"/>
      <c r="BI132" s="103"/>
      <c r="BJ132" s="103"/>
      <c r="BK132" s="104"/>
      <c r="BO132" s="23" t="str">
        <f t="shared" si="12"/>
        <v>{"facility_id": "施設ID"}</v>
      </c>
      <c r="BP132" s="23" t="s">
        <v>106</v>
      </c>
      <c r="BQ132" s="23" t="str">
        <f t="shared" si="13"/>
        <v>ID0102-16-51 = sql/job/merge/receiptc/ID0102-16-51.sql</v>
      </c>
      <c r="BR132" s="23" t="str">
        <f t="shared" si="14"/>
        <v>ID0102-16-51 = {"id":"ID0102-16-51", "name":"医科レセプト_臓器提供者レセプト情報レコード_結合テーブル作成SQL", "params":{"facility_id": "施設ID"}, "files":{}, "memory":"1GB"}</v>
      </c>
    </row>
    <row r="133" spans="2:70" ht="51.75" customHeight="1" x14ac:dyDescent="0.15">
      <c r="B133" s="129" t="s">
        <v>970</v>
      </c>
      <c r="C133" s="130"/>
      <c r="D133" s="130"/>
      <c r="E133" s="130"/>
      <c r="F133" s="130"/>
      <c r="G133" s="130"/>
      <c r="H133" s="131"/>
      <c r="I133" s="159" t="s">
        <v>1228</v>
      </c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1"/>
      <c r="U133" s="168" t="s">
        <v>1282</v>
      </c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70"/>
      <c r="AN133" s="168" t="s">
        <v>19</v>
      </c>
      <c r="AO133" s="169"/>
      <c r="AP133" s="169"/>
      <c r="AQ133" s="169"/>
      <c r="AR133" s="169"/>
      <c r="AS133" s="169"/>
      <c r="AT133" s="169"/>
      <c r="AU133" s="169"/>
      <c r="AV133" s="169"/>
      <c r="AW133" s="169"/>
      <c r="AX133" s="169"/>
      <c r="AY133" s="169"/>
      <c r="AZ133" s="170"/>
      <c r="BA133" s="99" t="s">
        <v>207</v>
      </c>
      <c r="BB133" s="100"/>
      <c r="BC133" s="101"/>
      <c r="BD133" s="99" t="s">
        <v>1903</v>
      </c>
      <c r="BE133" s="100"/>
      <c r="BF133" s="101"/>
      <c r="BG133" s="99" t="s">
        <v>207</v>
      </c>
      <c r="BH133" s="100"/>
      <c r="BI133" s="100"/>
      <c r="BJ133" s="100"/>
      <c r="BK133" s="101"/>
      <c r="BO133" s="23" t="str">
        <f t="shared" si="12"/>
        <v>{}</v>
      </c>
      <c r="BP133" s="23" t="s">
        <v>106</v>
      </c>
      <c r="BQ133" s="23" t="str">
        <f t="shared" si="13"/>
        <v>ID0102-17-01 = sql/job/merge/receiptc/ID0102-17-01.sql</v>
      </c>
      <c r="BR133" s="23" t="str">
        <f t="shared" si="14"/>
        <v>ID0102-17-01 = {"id":"ID0102-17-01", "name":"医科レセプト_臓器提供者請求情報レコード_結合テーブル作成（スキーマ2分）SQL", "params":{}, "files":{}, "memory":"1GB"}</v>
      </c>
    </row>
    <row r="134" spans="2:70" ht="51.75" customHeight="1" x14ac:dyDescent="0.15">
      <c r="B134" s="129" t="s">
        <v>971</v>
      </c>
      <c r="C134" s="130"/>
      <c r="D134" s="130"/>
      <c r="E134" s="130"/>
      <c r="F134" s="130"/>
      <c r="G134" s="130"/>
      <c r="H134" s="131"/>
      <c r="I134" s="159" t="s">
        <v>1229</v>
      </c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1"/>
      <c r="U134" s="168" t="s">
        <v>1283</v>
      </c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  <c r="AI134" s="169"/>
      <c r="AJ134" s="169"/>
      <c r="AK134" s="169"/>
      <c r="AL134" s="169"/>
      <c r="AM134" s="170"/>
      <c r="AN134" s="168" t="s">
        <v>19</v>
      </c>
      <c r="AO134" s="169"/>
      <c r="AP134" s="169"/>
      <c r="AQ134" s="169"/>
      <c r="AR134" s="169"/>
      <c r="AS134" s="169"/>
      <c r="AT134" s="169"/>
      <c r="AU134" s="169"/>
      <c r="AV134" s="169"/>
      <c r="AW134" s="169"/>
      <c r="AX134" s="169"/>
      <c r="AY134" s="169"/>
      <c r="AZ134" s="170"/>
      <c r="BA134" s="99" t="s">
        <v>207</v>
      </c>
      <c r="BB134" s="100"/>
      <c r="BC134" s="101"/>
      <c r="BD134" s="99" t="s">
        <v>1903</v>
      </c>
      <c r="BE134" s="100"/>
      <c r="BF134" s="101"/>
      <c r="BG134" s="99" t="s">
        <v>207</v>
      </c>
      <c r="BH134" s="100"/>
      <c r="BI134" s="100"/>
      <c r="BJ134" s="100"/>
      <c r="BK134" s="101"/>
      <c r="BO134" s="23" t="str">
        <f t="shared" si="12"/>
        <v>{}</v>
      </c>
      <c r="BP134" s="23" t="s">
        <v>106</v>
      </c>
      <c r="BQ134" s="23" t="str">
        <f t="shared" si="13"/>
        <v>ID0102-17-11 = sql/job/merge/receiptc/ID0102-17-11.sql</v>
      </c>
      <c r="BR134" s="23" t="str">
        <f t="shared" si="14"/>
        <v>ID0102-17-11 = {"id":"ID0102-17-11", "name":"医科レセプト_臓器提供者請求情報レコード_結合テーブル作成（スキーマ22分）SQL", "params":{}, "files":{}, "memory":"1GB"}</v>
      </c>
    </row>
    <row r="135" spans="2:70" ht="51.75" customHeight="1" x14ac:dyDescent="0.15">
      <c r="B135" s="129" t="s">
        <v>972</v>
      </c>
      <c r="C135" s="130"/>
      <c r="D135" s="130"/>
      <c r="E135" s="130"/>
      <c r="F135" s="130"/>
      <c r="G135" s="130"/>
      <c r="H135" s="131"/>
      <c r="I135" s="159" t="s">
        <v>1230</v>
      </c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1"/>
      <c r="U135" s="168" t="s">
        <v>1284</v>
      </c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69"/>
      <c r="AF135" s="169"/>
      <c r="AG135" s="169"/>
      <c r="AH135" s="169"/>
      <c r="AI135" s="169"/>
      <c r="AJ135" s="169"/>
      <c r="AK135" s="169"/>
      <c r="AL135" s="169"/>
      <c r="AM135" s="170"/>
      <c r="AN135" s="168" t="s">
        <v>19</v>
      </c>
      <c r="AO135" s="169"/>
      <c r="AP135" s="169"/>
      <c r="AQ135" s="169"/>
      <c r="AR135" s="169"/>
      <c r="AS135" s="169"/>
      <c r="AT135" s="169"/>
      <c r="AU135" s="169"/>
      <c r="AV135" s="169"/>
      <c r="AW135" s="169"/>
      <c r="AX135" s="169"/>
      <c r="AY135" s="169"/>
      <c r="AZ135" s="170"/>
      <c r="BA135" s="99" t="s">
        <v>207</v>
      </c>
      <c r="BB135" s="100"/>
      <c r="BC135" s="101"/>
      <c r="BD135" s="99" t="s">
        <v>1903</v>
      </c>
      <c r="BE135" s="100"/>
      <c r="BF135" s="101"/>
      <c r="BG135" s="99" t="s">
        <v>207</v>
      </c>
      <c r="BH135" s="100"/>
      <c r="BI135" s="100"/>
      <c r="BJ135" s="100"/>
      <c r="BK135" s="101"/>
      <c r="BO135" s="23" t="str">
        <f t="shared" si="12"/>
        <v>{}</v>
      </c>
      <c r="BP135" s="23" t="s">
        <v>106</v>
      </c>
      <c r="BQ135" s="23" t="str">
        <f t="shared" si="13"/>
        <v>ID0102-17-12 = sql/job/merge/receiptc/ID0102-17-12.sql</v>
      </c>
      <c r="BR135" s="23" t="str">
        <f t="shared" si="14"/>
        <v>ID0102-17-12 = {"id":"ID0102-17-12", "name":"医科レセプト_臓器提供者請求情報レコード_結合テーブル作成（スキーマ12分）SQL", "params":{}, "files":{}, "memory":"1GB"}</v>
      </c>
    </row>
    <row r="136" spans="2:70" ht="51.75" customHeight="1" x14ac:dyDescent="0.15">
      <c r="B136" s="129" t="s">
        <v>2003</v>
      </c>
      <c r="C136" s="180"/>
      <c r="D136" s="180"/>
      <c r="E136" s="180"/>
      <c r="F136" s="180"/>
      <c r="G136" s="180"/>
      <c r="H136" s="181"/>
      <c r="I136" s="159" t="s">
        <v>2049</v>
      </c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1"/>
      <c r="U136" s="168" t="s">
        <v>1282</v>
      </c>
      <c r="V136" s="169"/>
      <c r="W136" s="169"/>
      <c r="X136" s="169"/>
      <c r="Y136" s="169"/>
      <c r="Z136" s="169"/>
      <c r="AA136" s="169"/>
      <c r="AB136" s="169"/>
      <c r="AC136" s="169"/>
      <c r="AD136" s="169"/>
      <c r="AE136" s="169"/>
      <c r="AF136" s="169"/>
      <c r="AG136" s="169"/>
      <c r="AH136" s="169"/>
      <c r="AI136" s="169"/>
      <c r="AJ136" s="169"/>
      <c r="AK136" s="169"/>
      <c r="AL136" s="169"/>
      <c r="AM136" s="170"/>
      <c r="AN136" s="168" t="s">
        <v>196</v>
      </c>
      <c r="AO136" s="169"/>
      <c r="AP136" s="169"/>
      <c r="AQ136" s="169"/>
      <c r="AR136" s="169"/>
      <c r="AS136" s="169"/>
      <c r="AT136" s="169"/>
      <c r="AU136" s="169"/>
      <c r="AV136" s="169"/>
      <c r="AW136" s="169"/>
      <c r="AX136" s="169"/>
      <c r="AY136" s="169"/>
      <c r="AZ136" s="170"/>
      <c r="BA136" s="99" t="s">
        <v>207</v>
      </c>
      <c r="BB136" s="100"/>
      <c r="BC136" s="101"/>
      <c r="BD136" s="99" t="s">
        <v>1903</v>
      </c>
      <c r="BE136" s="100"/>
      <c r="BF136" s="101"/>
      <c r="BG136" s="99" t="s">
        <v>1907</v>
      </c>
      <c r="BH136" s="100"/>
      <c r="BI136" s="100"/>
      <c r="BJ136" s="100"/>
      <c r="BK136" s="101"/>
      <c r="BO136" s="23" t="str">
        <f t="shared" si="12"/>
        <v>{"facility_id": "施設ID"}</v>
      </c>
      <c r="BP136" s="23" t="s">
        <v>106</v>
      </c>
      <c r="BQ136" s="23" t="str">
        <f t="shared" si="13"/>
        <v>ID0102-17-51 = sql/job/merge/receiptc/ID0102-17-51.sql</v>
      </c>
      <c r="BR136" s="23" t="str">
        <f t="shared" si="14"/>
        <v>ID0102-17-51 = {"id":"ID0102-17-51", "name":"医科レセプト_臓器提供者請求情報レコード_結合テーブル作成SQL", "params":{"facility_id": "施設ID"}, "files":{}, "memory":"1GB"}</v>
      </c>
    </row>
    <row r="137" spans="2:70" ht="51.75" customHeight="1" x14ac:dyDescent="0.15">
      <c r="B137" s="129" t="s">
        <v>973</v>
      </c>
      <c r="C137" s="130"/>
      <c r="D137" s="130"/>
      <c r="E137" s="130"/>
      <c r="F137" s="130"/>
      <c r="G137" s="130"/>
      <c r="H137" s="131"/>
      <c r="I137" s="159" t="s">
        <v>1231</v>
      </c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1"/>
      <c r="U137" s="168" t="s">
        <v>1285</v>
      </c>
      <c r="V137" s="169"/>
      <c r="W137" s="169"/>
      <c r="X137" s="169"/>
      <c r="Y137" s="169"/>
      <c r="Z137" s="169"/>
      <c r="AA137" s="169"/>
      <c r="AB137" s="169"/>
      <c r="AC137" s="169"/>
      <c r="AD137" s="169"/>
      <c r="AE137" s="169"/>
      <c r="AF137" s="169"/>
      <c r="AG137" s="169"/>
      <c r="AH137" s="169"/>
      <c r="AI137" s="169"/>
      <c r="AJ137" s="169"/>
      <c r="AK137" s="169"/>
      <c r="AL137" s="169"/>
      <c r="AM137" s="170"/>
      <c r="AN137" s="168" t="s">
        <v>19</v>
      </c>
      <c r="AO137" s="169"/>
      <c r="AP137" s="169"/>
      <c r="AQ137" s="169"/>
      <c r="AR137" s="169"/>
      <c r="AS137" s="169"/>
      <c r="AT137" s="169"/>
      <c r="AU137" s="169"/>
      <c r="AV137" s="169"/>
      <c r="AW137" s="169"/>
      <c r="AX137" s="169"/>
      <c r="AY137" s="169"/>
      <c r="AZ137" s="170"/>
      <c r="BA137" s="99" t="s">
        <v>207</v>
      </c>
      <c r="BB137" s="100"/>
      <c r="BC137" s="101"/>
      <c r="BD137" s="99" t="s">
        <v>1903</v>
      </c>
      <c r="BE137" s="100"/>
      <c r="BF137" s="101"/>
      <c r="BG137" s="99" t="s">
        <v>207</v>
      </c>
      <c r="BH137" s="100"/>
      <c r="BI137" s="100"/>
      <c r="BJ137" s="100"/>
      <c r="BK137" s="101"/>
      <c r="BO137" s="23" t="str">
        <f t="shared" si="12"/>
        <v>{}</v>
      </c>
      <c r="BP137" s="23" t="s">
        <v>106</v>
      </c>
      <c r="BQ137" s="23" t="str">
        <f t="shared" si="13"/>
        <v>ID0102-18-01 = sql/job/merge/receiptc/ID0102-18-01.sql</v>
      </c>
      <c r="BR137" s="23" t="str">
        <f t="shared" si="14"/>
        <v>ID0102-18-01 = {"id":"ID0102-18-01", "name":"医科レセプト_診療報酬請求書レコード_結合テーブル作成（スキーマ2分）SQL", "params":{}, "files":{}, "memory":"1GB"}</v>
      </c>
    </row>
    <row r="138" spans="2:70" ht="51.75" customHeight="1" x14ac:dyDescent="0.15">
      <c r="B138" s="129" t="s">
        <v>974</v>
      </c>
      <c r="C138" s="130"/>
      <c r="D138" s="130"/>
      <c r="E138" s="130"/>
      <c r="F138" s="130"/>
      <c r="G138" s="130"/>
      <c r="H138" s="131"/>
      <c r="I138" s="159" t="s">
        <v>1232</v>
      </c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1"/>
      <c r="U138" s="168" t="s">
        <v>1286</v>
      </c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70"/>
      <c r="AN138" s="168" t="s">
        <v>19</v>
      </c>
      <c r="AO138" s="169"/>
      <c r="AP138" s="169"/>
      <c r="AQ138" s="169"/>
      <c r="AR138" s="169"/>
      <c r="AS138" s="169"/>
      <c r="AT138" s="169"/>
      <c r="AU138" s="169"/>
      <c r="AV138" s="169"/>
      <c r="AW138" s="169"/>
      <c r="AX138" s="169"/>
      <c r="AY138" s="169"/>
      <c r="AZ138" s="170"/>
      <c r="BA138" s="99" t="s">
        <v>207</v>
      </c>
      <c r="BB138" s="100"/>
      <c r="BC138" s="101"/>
      <c r="BD138" s="99" t="s">
        <v>1903</v>
      </c>
      <c r="BE138" s="100"/>
      <c r="BF138" s="101"/>
      <c r="BG138" s="99" t="s">
        <v>207</v>
      </c>
      <c r="BH138" s="100"/>
      <c r="BI138" s="100"/>
      <c r="BJ138" s="100"/>
      <c r="BK138" s="101"/>
      <c r="BO138" s="23" t="str">
        <f t="shared" si="12"/>
        <v>{}</v>
      </c>
      <c r="BP138" s="23" t="s">
        <v>106</v>
      </c>
      <c r="BQ138" s="23" t="str">
        <f t="shared" si="13"/>
        <v>ID0102-18-11 = sql/job/merge/receiptc/ID0102-18-11.sql</v>
      </c>
      <c r="BR138" s="23" t="str">
        <f t="shared" si="14"/>
        <v>ID0102-18-11 = {"id":"ID0102-18-11", "name":"医科レセプト_診療報酬請求書レコード_結合テーブル作成（スキーマ22分）SQL", "params":{}, "files":{}, "memory":"1GB"}</v>
      </c>
    </row>
    <row r="139" spans="2:70" ht="51.75" customHeight="1" x14ac:dyDescent="0.15">
      <c r="B139" s="129" t="s">
        <v>975</v>
      </c>
      <c r="C139" s="130"/>
      <c r="D139" s="130"/>
      <c r="E139" s="130"/>
      <c r="F139" s="130"/>
      <c r="G139" s="130"/>
      <c r="H139" s="131"/>
      <c r="I139" s="159" t="s">
        <v>1233</v>
      </c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1"/>
      <c r="U139" s="168" t="s">
        <v>1287</v>
      </c>
      <c r="V139" s="169"/>
      <c r="W139" s="169"/>
      <c r="X139" s="169"/>
      <c r="Y139" s="169"/>
      <c r="Z139" s="169"/>
      <c r="AA139" s="169"/>
      <c r="AB139" s="169"/>
      <c r="AC139" s="169"/>
      <c r="AD139" s="169"/>
      <c r="AE139" s="169"/>
      <c r="AF139" s="169"/>
      <c r="AG139" s="169"/>
      <c r="AH139" s="169"/>
      <c r="AI139" s="169"/>
      <c r="AJ139" s="169"/>
      <c r="AK139" s="169"/>
      <c r="AL139" s="169"/>
      <c r="AM139" s="170"/>
      <c r="AN139" s="168" t="s">
        <v>19</v>
      </c>
      <c r="AO139" s="169"/>
      <c r="AP139" s="169"/>
      <c r="AQ139" s="169"/>
      <c r="AR139" s="169"/>
      <c r="AS139" s="169"/>
      <c r="AT139" s="169"/>
      <c r="AU139" s="169"/>
      <c r="AV139" s="169"/>
      <c r="AW139" s="169"/>
      <c r="AX139" s="169"/>
      <c r="AY139" s="169"/>
      <c r="AZ139" s="170"/>
      <c r="BA139" s="99" t="s">
        <v>207</v>
      </c>
      <c r="BB139" s="100"/>
      <c r="BC139" s="101"/>
      <c r="BD139" s="99" t="s">
        <v>1903</v>
      </c>
      <c r="BE139" s="100"/>
      <c r="BF139" s="101"/>
      <c r="BG139" s="99" t="s">
        <v>207</v>
      </c>
      <c r="BH139" s="100"/>
      <c r="BI139" s="100"/>
      <c r="BJ139" s="100"/>
      <c r="BK139" s="101"/>
      <c r="BO139" s="23" t="str">
        <f t="shared" si="12"/>
        <v>{}</v>
      </c>
      <c r="BP139" s="23" t="s">
        <v>106</v>
      </c>
      <c r="BQ139" s="23" t="str">
        <f t="shared" si="13"/>
        <v>ID0102-18-12 = sql/job/merge/receiptc/ID0102-18-12.sql</v>
      </c>
      <c r="BR139" s="23" t="str">
        <f t="shared" si="14"/>
        <v>ID0102-18-12 = {"id":"ID0102-18-12", "name":"医科レセプト_診療報酬請求書レコード_結合テーブル作成（スキーマ12分）SQL", "params":{}, "files":{}, "memory":"1GB"}</v>
      </c>
    </row>
    <row r="140" spans="2:70" ht="51.75" customHeight="1" x14ac:dyDescent="0.15">
      <c r="B140" s="129" t="s">
        <v>2004</v>
      </c>
      <c r="C140" s="180"/>
      <c r="D140" s="180"/>
      <c r="E140" s="180"/>
      <c r="F140" s="180"/>
      <c r="G140" s="180"/>
      <c r="H140" s="181"/>
      <c r="I140" s="159" t="s">
        <v>2050</v>
      </c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1"/>
      <c r="U140" s="168" t="s">
        <v>1285</v>
      </c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70"/>
      <c r="AN140" s="168" t="s">
        <v>196</v>
      </c>
      <c r="AO140" s="169"/>
      <c r="AP140" s="169"/>
      <c r="AQ140" s="169"/>
      <c r="AR140" s="169"/>
      <c r="AS140" s="169"/>
      <c r="AT140" s="169"/>
      <c r="AU140" s="169"/>
      <c r="AV140" s="169"/>
      <c r="AW140" s="169"/>
      <c r="AX140" s="169"/>
      <c r="AY140" s="169"/>
      <c r="AZ140" s="170"/>
      <c r="BA140" s="99" t="s">
        <v>207</v>
      </c>
      <c r="BB140" s="100"/>
      <c r="BC140" s="101"/>
      <c r="BD140" s="99" t="s">
        <v>1903</v>
      </c>
      <c r="BE140" s="100"/>
      <c r="BF140" s="101"/>
      <c r="BG140" s="99" t="s">
        <v>1907</v>
      </c>
      <c r="BH140" s="100"/>
      <c r="BI140" s="100"/>
      <c r="BJ140" s="100"/>
      <c r="BK140" s="101"/>
      <c r="BO140" s="23" t="str">
        <f t="shared" si="12"/>
        <v>{"facility_id": "施設ID"}</v>
      </c>
      <c r="BP140" s="23" t="s">
        <v>106</v>
      </c>
      <c r="BQ140" s="23" t="str">
        <f t="shared" si="13"/>
        <v>ID0102-18-51 = sql/job/merge/receiptc/ID0102-18-51.sql</v>
      </c>
      <c r="BR140" s="23" t="str">
        <f t="shared" si="14"/>
        <v>ID0102-18-51 = {"id":"ID0102-18-51", "name":"医科レセプト_診療報酬請求書レコード_結合テーブル作成SQL", "params":{"facility_id": "施設ID"}, "files":{}, "memory":"1GB"}</v>
      </c>
    </row>
    <row r="143" spans="2:70" ht="15" customHeight="1" x14ac:dyDescent="0.15">
      <c r="B143" s="25" t="s">
        <v>976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6"/>
      <c r="BG143" s="25"/>
      <c r="BH143" s="25"/>
      <c r="BI143" s="25"/>
      <c r="BJ143" s="25"/>
      <c r="BK143" s="26"/>
    </row>
    <row r="144" spans="2:70" ht="15" customHeight="1" x14ac:dyDescent="0.1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6"/>
      <c r="BG144" s="25"/>
      <c r="BH144" s="25"/>
      <c r="BI144" s="25"/>
      <c r="BJ144" s="25"/>
      <c r="BK144" s="26"/>
    </row>
    <row r="145" spans="2:70" ht="27" customHeight="1" x14ac:dyDescent="0.15">
      <c r="B145" s="18" t="s">
        <v>13</v>
      </c>
      <c r="C145" s="19"/>
      <c r="D145" s="28"/>
      <c r="E145" s="28"/>
      <c r="F145" s="28"/>
      <c r="G145" s="19"/>
      <c r="H145" s="19"/>
      <c r="I145" s="20" t="s">
        <v>15</v>
      </c>
      <c r="J145" s="33"/>
      <c r="K145" s="33"/>
      <c r="L145" s="27"/>
      <c r="M145" s="27"/>
      <c r="N145" s="28"/>
      <c r="O145" s="28"/>
      <c r="P145" s="28"/>
      <c r="Q145" s="28"/>
      <c r="R145" s="28"/>
      <c r="S145" s="28"/>
      <c r="T145" s="28"/>
      <c r="U145" s="20" t="s">
        <v>16</v>
      </c>
      <c r="V145" s="29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0" t="s">
        <v>17</v>
      </c>
      <c r="AO145" s="29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0" t="s">
        <v>208</v>
      </c>
      <c r="BB145" s="28"/>
      <c r="BC145" s="30"/>
      <c r="BD145" s="20" t="s">
        <v>200</v>
      </c>
      <c r="BE145" s="28"/>
      <c r="BF145" s="30"/>
      <c r="BG145" s="105" t="s">
        <v>1906</v>
      </c>
      <c r="BH145" s="106"/>
      <c r="BI145" s="106"/>
      <c r="BJ145" s="106"/>
      <c r="BK145" s="107"/>
    </row>
    <row r="146" spans="2:70" ht="51.75" customHeight="1" x14ac:dyDescent="0.15">
      <c r="B146" s="129" t="s">
        <v>977</v>
      </c>
      <c r="C146" s="130"/>
      <c r="D146" s="130"/>
      <c r="E146" s="130"/>
      <c r="F146" s="130"/>
      <c r="G146" s="130"/>
      <c r="H146" s="131"/>
      <c r="I146" s="159" t="s">
        <v>1718</v>
      </c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1"/>
      <c r="U146" s="168" t="s">
        <v>1361</v>
      </c>
      <c r="V146" s="169"/>
      <c r="W146" s="169"/>
      <c r="X146" s="169"/>
      <c r="Y146" s="169"/>
      <c r="Z146" s="169"/>
      <c r="AA146" s="169"/>
      <c r="AB146" s="169"/>
      <c r="AC146" s="169"/>
      <c r="AD146" s="169"/>
      <c r="AE146" s="169"/>
      <c r="AF146" s="169"/>
      <c r="AG146" s="169"/>
      <c r="AH146" s="169"/>
      <c r="AI146" s="169"/>
      <c r="AJ146" s="169"/>
      <c r="AK146" s="169"/>
      <c r="AL146" s="169"/>
      <c r="AM146" s="170"/>
      <c r="AN146" s="168" t="s">
        <v>19</v>
      </c>
      <c r="AO146" s="169"/>
      <c r="AP146" s="169"/>
      <c r="AQ146" s="169"/>
      <c r="AR146" s="169"/>
      <c r="AS146" s="169"/>
      <c r="AT146" s="169"/>
      <c r="AU146" s="169"/>
      <c r="AV146" s="169"/>
      <c r="AW146" s="169"/>
      <c r="AX146" s="169"/>
      <c r="AY146" s="169"/>
      <c r="AZ146" s="170"/>
      <c r="BA146" s="99" t="s">
        <v>207</v>
      </c>
      <c r="BB146" s="100"/>
      <c r="BC146" s="101"/>
      <c r="BD146" s="99" t="s">
        <v>1903</v>
      </c>
      <c r="BE146" s="100"/>
      <c r="BF146" s="101"/>
      <c r="BG146" s="99" t="s">
        <v>207</v>
      </c>
      <c r="BH146" s="100"/>
      <c r="BI146" s="100"/>
      <c r="BJ146" s="100"/>
      <c r="BK146" s="101"/>
      <c r="BO146" s="23" t="str">
        <f t="shared" ref="BO146:BO148" si="15">IF(AN146&lt;&gt;"なし",AN146,"{}")</f>
        <v>{}</v>
      </c>
      <c r="BP146" s="23" t="s">
        <v>106</v>
      </c>
      <c r="BQ146" s="23" t="str">
        <f t="shared" ref="BQ146:BQ148" si="16">B146&amp;" = sql/job/merge/receiptd/"&amp;B146&amp;".sql"</f>
        <v>ID0103-01-01 = sql/job/merge/receiptd/ID0103-01-01.sql</v>
      </c>
      <c r="BR146" s="23" t="str">
        <f t="shared" ref="BR146:BR148" si="17">B146&amp;" = {""id"":"""&amp;B146&amp;""", ""name"":"""&amp;I146&amp;""", ""params"":"&amp;BO146&amp;", ""files"":"&amp;BP146&amp;IF(BA146&lt;&gt;"-",", ""thread"":"""&amp;BA146&amp;"""","")&amp;IF(BD146&lt;&gt;"-",", ""memory"":"""&amp;BD146&amp;"""","")&amp;IF(BG146&lt;&gt;"-",", ""uri"":""True""","")&amp;"}"</f>
        <v>ID0103-01-01 = {"id":"ID0103-01-01", "name":"DPCレセプト_医療機関情報レコード_結合テーブル作成（スキーマ2分）SQL", "params":{}, "files":{}, "memory":"1GB"}</v>
      </c>
    </row>
    <row r="147" spans="2:70" ht="51.75" customHeight="1" x14ac:dyDescent="0.15">
      <c r="B147" s="129" t="s">
        <v>978</v>
      </c>
      <c r="C147" s="130"/>
      <c r="D147" s="130"/>
      <c r="E147" s="130"/>
      <c r="F147" s="130"/>
      <c r="G147" s="130"/>
      <c r="H147" s="131"/>
      <c r="I147" s="159" t="s">
        <v>1719</v>
      </c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1"/>
      <c r="U147" s="168" t="s">
        <v>1362</v>
      </c>
      <c r="V147" s="169"/>
      <c r="W147" s="169"/>
      <c r="X147" s="169"/>
      <c r="Y147" s="169"/>
      <c r="Z147" s="169"/>
      <c r="AA147" s="169"/>
      <c r="AB147" s="169"/>
      <c r="AC147" s="169"/>
      <c r="AD147" s="169"/>
      <c r="AE147" s="169"/>
      <c r="AF147" s="169"/>
      <c r="AG147" s="169"/>
      <c r="AH147" s="169"/>
      <c r="AI147" s="169"/>
      <c r="AJ147" s="169"/>
      <c r="AK147" s="169"/>
      <c r="AL147" s="169"/>
      <c r="AM147" s="170"/>
      <c r="AN147" s="168" t="s">
        <v>19</v>
      </c>
      <c r="AO147" s="169"/>
      <c r="AP147" s="169"/>
      <c r="AQ147" s="169"/>
      <c r="AR147" s="169"/>
      <c r="AS147" s="169"/>
      <c r="AT147" s="169"/>
      <c r="AU147" s="169"/>
      <c r="AV147" s="169"/>
      <c r="AW147" s="169"/>
      <c r="AX147" s="169"/>
      <c r="AY147" s="169"/>
      <c r="AZ147" s="170"/>
      <c r="BA147" s="99" t="s">
        <v>207</v>
      </c>
      <c r="BB147" s="100"/>
      <c r="BC147" s="101"/>
      <c r="BD147" s="99" t="s">
        <v>1903</v>
      </c>
      <c r="BE147" s="100"/>
      <c r="BF147" s="101"/>
      <c r="BG147" s="99" t="s">
        <v>207</v>
      </c>
      <c r="BH147" s="100"/>
      <c r="BI147" s="100"/>
      <c r="BJ147" s="100"/>
      <c r="BK147" s="101"/>
      <c r="BO147" s="23" t="str">
        <f t="shared" si="15"/>
        <v>{}</v>
      </c>
      <c r="BP147" s="23" t="s">
        <v>106</v>
      </c>
      <c r="BQ147" s="23" t="str">
        <f t="shared" si="16"/>
        <v>ID0103-01-11 = sql/job/merge/receiptd/ID0103-01-11.sql</v>
      </c>
      <c r="BR147" s="23" t="str">
        <f t="shared" si="17"/>
        <v>ID0103-01-11 = {"id":"ID0103-01-11", "name":"DPCレセプト_医療機関情報レコード_結合テーブル作成（スキーマ22分）SQL", "params":{}, "files":{}, "memory":"1GB"}</v>
      </c>
    </row>
    <row r="148" spans="2:70" ht="51.75" customHeight="1" x14ac:dyDescent="0.15">
      <c r="B148" s="129" t="s">
        <v>979</v>
      </c>
      <c r="C148" s="130"/>
      <c r="D148" s="130"/>
      <c r="E148" s="130"/>
      <c r="F148" s="130"/>
      <c r="G148" s="130"/>
      <c r="H148" s="131"/>
      <c r="I148" s="159" t="s">
        <v>1720</v>
      </c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1"/>
      <c r="U148" s="168" t="s">
        <v>1363</v>
      </c>
      <c r="V148" s="169"/>
      <c r="W148" s="169"/>
      <c r="X148" s="169"/>
      <c r="Y148" s="169"/>
      <c r="Z148" s="169"/>
      <c r="AA148" s="169"/>
      <c r="AB148" s="169"/>
      <c r="AC148" s="169"/>
      <c r="AD148" s="169"/>
      <c r="AE148" s="169"/>
      <c r="AF148" s="169"/>
      <c r="AG148" s="169"/>
      <c r="AH148" s="169"/>
      <c r="AI148" s="169"/>
      <c r="AJ148" s="169"/>
      <c r="AK148" s="169"/>
      <c r="AL148" s="169"/>
      <c r="AM148" s="170"/>
      <c r="AN148" s="168" t="s">
        <v>19</v>
      </c>
      <c r="AO148" s="169"/>
      <c r="AP148" s="169"/>
      <c r="AQ148" s="169"/>
      <c r="AR148" s="169"/>
      <c r="AS148" s="169"/>
      <c r="AT148" s="169"/>
      <c r="AU148" s="169"/>
      <c r="AV148" s="169"/>
      <c r="AW148" s="169"/>
      <c r="AX148" s="169"/>
      <c r="AY148" s="169"/>
      <c r="AZ148" s="170"/>
      <c r="BA148" s="99" t="s">
        <v>207</v>
      </c>
      <c r="BB148" s="100"/>
      <c r="BC148" s="101"/>
      <c r="BD148" s="99" t="s">
        <v>1903</v>
      </c>
      <c r="BE148" s="100"/>
      <c r="BF148" s="101"/>
      <c r="BG148" s="99" t="s">
        <v>207</v>
      </c>
      <c r="BH148" s="100"/>
      <c r="BI148" s="100"/>
      <c r="BJ148" s="100"/>
      <c r="BK148" s="101"/>
      <c r="BO148" s="23" t="str">
        <f t="shared" si="15"/>
        <v>{}</v>
      </c>
      <c r="BP148" s="23" t="s">
        <v>106</v>
      </c>
      <c r="BQ148" s="23" t="str">
        <f t="shared" si="16"/>
        <v>ID0103-01-12 = sql/job/merge/receiptd/ID0103-01-12.sql</v>
      </c>
      <c r="BR148" s="23" t="str">
        <f t="shared" si="17"/>
        <v>ID0103-01-12 = {"id":"ID0103-01-12", "name":"DPCレセプト_医療機関情報レコード_結合テーブル作成（スキーマ12分）SQL", "params":{}, "files":{}, "memory":"1GB"}</v>
      </c>
    </row>
    <row r="149" spans="2:70" ht="51.75" customHeight="1" x14ac:dyDescent="0.15">
      <c r="B149" s="108" t="s">
        <v>1961</v>
      </c>
      <c r="C149" s="180"/>
      <c r="D149" s="180"/>
      <c r="E149" s="180"/>
      <c r="F149" s="180"/>
      <c r="G149" s="180"/>
      <c r="H149" s="181"/>
      <c r="I149" s="165" t="s">
        <v>2051</v>
      </c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7"/>
      <c r="U149" s="162" t="s">
        <v>1361</v>
      </c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4"/>
      <c r="AN149" s="162" t="s">
        <v>196</v>
      </c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4"/>
      <c r="BA149" s="102" t="s">
        <v>207</v>
      </c>
      <c r="BB149" s="103"/>
      <c r="BC149" s="104"/>
      <c r="BD149" s="102" t="s">
        <v>1903</v>
      </c>
      <c r="BE149" s="103"/>
      <c r="BF149" s="104"/>
      <c r="BG149" s="102" t="s">
        <v>1907</v>
      </c>
      <c r="BH149" s="103"/>
      <c r="BI149" s="103"/>
      <c r="BJ149" s="103"/>
      <c r="BK149" s="104"/>
      <c r="BO149" s="23" t="str">
        <f t="shared" ref="BO149:BO192" si="18">IF(AN149&lt;&gt;"なし",AN149,"{}")</f>
        <v>{"facility_id": "施設ID"}</v>
      </c>
      <c r="BP149" s="23" t="s">
        <v>106</v>
      </c>
      <c r="BQ149" s="23" t="str">
        <f t="shared" ref="BQ149:BQ192" si="19">B149&amp;" = sql/job/merge/receiptd/"&amp;B149&amp;".sql"</f>
        <v>ID0103-01-51 = sql/job/merge/receiptd/ID0103-01-51.sql</v>
      </c>
      <c r="BR149" s="23" t="str">
        <f t="shared" ref="BR149:BR192" si="20">B149&amp;" = {""id"":"""&amp;B149&amp;""", ""name"":"""&amp;I149&amp;""", ""params"":"&amp;BO149&amp;", ""files"":"&amp;BP149&amp;IF(BA149&lt;&gt;"-",", ""thread"":"""&amp;BA149&amp;"""","")&amp;IF(BD149&lt;&gt;"-",", ""memory"":"""&amp;BD149&amp;"""","")&amp;IF(BG149&lt;&gt;"-",", ""uri"":""True""","")&amp;"}"</f>
        <v>ID0103-01-51 = {"id":"ID0103-01-51", "name":"DPCレセプト_医療機関情報レコード_結合テーブル作成SQL", "params":{"facility_id": "施設ID"}, "files":{}, "memory":"1GB"}</v>
      </c>
    </row>
    <row r="150" spans="2:70" ht="51.75" customHeight="1" x14ac:dyDescent="0.15">
      <c r="B150" s="129" t="s">
        <v>980</v>
      </c>
      <c r="C150" s="130"/>
      <c r="D150" s="130"/>
      <c r="E150" s="130"/>
      <c r="F150" s="130"/>
      <c r="G150" s="130"/>
      <c r="H150" s="131"/>
      <c r="I150" s="159" t="s">
        <v>1700</v>
      </c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1"/>
      <c r="U150" s="168" t="s">
        <v>1364</v>
      </c>
      <c r="V150" s="169"/>
      <c r="W150" s="169"/>
      <c r="X150" s="169"/>
      <c r="Y150" s="169"/>
      <c r="Z150" s="169"/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169"/>
      <c r="AM150" s="170"/>
      <c r="AN150" s="168" t="s">
        <v>19</v>
      </c>
      <c r="AO150" s="169"/>
      <c r="AP150" s="169"/>
      <c r="AQ150" s="169"/>
      <c r="AR150" s="169"/>
      <c r="AS150" s="169"/>
      <c r="AT150" s="169"/>
      <c r="AU150" s="169"/>
      <c r="AV150" s="169"/>
      <c r="AW150" s="169"/>
      <c r="AX150" s="169"/>
      <c r="AY150" s="169"/>
      <c r="AZ150" s="170"/>
      <c r="BA150" s="99" t="s">
        <v>207</v>
      </c>
      <c r="BB150" s="100"/>
      <c r="BC150" s="101"/>
      <c r="BD150" s="99" t="s">
        <v>1903</v>
      </c>
      <c r="BE150" s="100"/>
      <c r="BF150" s="101"/>
      <c r="BG150" s="99" t="s">
        <v>207</v>
      </c>
      <c r="BH150" s="100"/>
      <c r="BI150" s="100"/>
      <c r="BJ150" s="100"/>
      <c r="BK150" s="101"/>
      <c r="BO150" s="23" t="str">
        <f t="shared" si="18"/>
        <v>{}</v>
      </c>
      <c r="BP150" s="23" t="s">
        <v>106</v>
      </c>
      <c r="BQ150" s="23" t="str">
        <f t="shared" si="19"/>
        <v>ID0103-02-01 = sql/job/merge/receiptd/ID0103-02-01.sql</v>
      </c>
      <c r="BR150" s="23" t="str">
        <f t="shared" si="20"/>
        <v>ID0103-02-01 = {"id":"ID0103-02-01", "name":"DPCレセプト_レセプト共通レコード_結合テーブル作成（スキーマ2分）SQL", "params":{}, "files":{}, "memory":"1GB"}</v>
      </c>
    </row>
    <row r="151" spans="2:70" ht="51.75" customHeight="1" x14ac:dyDescent="0.15">
      <c r="B151" s="129" t="s">
        <v>981</v>
      </c>
      <c r="C151" s="130"/>
      <c r="D151" s="130"/>
      <c r="E151" s="130"/>
      <c r="F151" s="130"/>
      <c r="G151" s="130"/>
      <c r="H151" s="131"/>
      <c r="I151" s="159" t="s">
        <v>1288</v>
      </c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1"/>
      <c r="U151" s="168" t="s">
        <v>1365</v>
      </c>
      <c r="V151" s="169"/>
      <c r="W151" s="169"/>
      <c r="X151" s="169"/>
      <c r="Y151" s="169"/>
      <c r="Z151" s="169"/>
      <c r="AA151" s="169"/>
      <c r="AB151" s="169"/>
      <c r="AC151" s="169"/>
      <c r="AD151" s="169"/>
      <c r="AE151" s="169"/>
      <c r="AF151" s="169"/>
      <c r="AG151" s="169"/>
      <c r="AH151" s="169"/>
      <c r="AI151" s="169"/>
      <c r="AJ151" s="169"/>
      <c r="AK151" s="169"/>
      <c r="AL151" s="169"/>
      <c r="AM151" s="170"/>
      <c r="AN151" s="168" t="s">
        <v>19</v>
      </c>
      <c r="AO151" s="169"/>
      <c r="AP151" s="169"/>
      <c r="AQ151" s="169"/>
      <c r="AR151" s="169"/>
      <c r="AS151" s="169"/>
      <c r="AT151" s="169"/>
      <c r="AU151" s="169"/>
      <c r="AV151" s="169"/>
      <c r="AW151" s="169"/>
      <c r="AX151" s="169"/>
      <c r="AY151" s="169"/>
      <c r="AZ151" s="170"/>
      <c r="BA151" s="99" t="s">
        <v>207</v>
      </c>
      <c r="BB151" s="100"/>
      <c r="BC151" s="101"/>
      <c r="BD151" s="99" t="s">
        <v>1903</v>
      </c>
      <c r="BE151" s="100"/>
      <c r="BF151" s="101"/>
      <c r="BG151" s="99" t="s">
        <v>207</v>
      </c>
      <c r="BH151" s="100"/>
      <c r="BI151" s="100"/>
      <c r="BJ151" s="100"/>
      <c r="BK151" s="101"/>
      <c r="BO151" s="23" t="str">
        <f t="shared" si="18"/>
        <v>{}</v>
      </c>
      <c r="BP151" s="23" t="s">
        <v>106</v>
      </c>
      <c r="BQ151" s="23" t="str">
        <f t="shared" si="19"/>
        <v>ID0103-02-11 = sql/job/merge/receiptd/ID0103-02-11.sql</v>
      </c>
      <c r="BR151" s="23" t="str">
        <f t="shared" si="20"/>
        <v>ID0103-02-11 = {"id":"ID0103-02-11", "name":"DPCレセプト_レセプト共通レコード_結合テーブル作成（スキーマ22分）SQL", "params":{}, "files":{}, "memory":"1GB"}</v>
      </c>
    </row>
    <row r="152" spans="2:70" ht="51.75" customHeight="1" x14ac:dyDescent="0.15">
      <c r="B152" s="129" t="s">
        <v>982</v>
      </c>
      <c r="C152" s="130"/>
      <c r="D152" s="130"/>
      <c r="E152" s="130"/>
      <c r="F152" s="130"/>
      <c r="G152" s="130"/>
      <c r="H152" s="131"/>
      <c r="I152" s="159" t="s">
        <v>1289</v>
      </c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1"/>
      <c r="U152" s="168" t="s">
        <v>1366</v>
      </c>
      <c r="V152" s="169"/>
      <c r="W152" s="169"/>
      <c r="X152" s="169"/>
      <c r="Y152" s="169"/>
      <c r="Z152" s="169"/>
      <c r="AA152" s="169"/>
      <c r="AB152" s="169"/>
      <c r="AC152" s="169"/>
      <c r="AD152" s="169"/>
      <c r="AE152" s="169"/>
      <c r="AF152" s="169"/>
      <c r="AG152" s="169"/>
      <c r="AH152" s="169"/>
      <c r="AI152" s="169"/>
      <c r="AJ152" s="169"/>
      <c r="AK152" s="169"/>
      <c r="AL152" s="169"/>
      <c r="AM152" s="170"/>
      <c r="AN152" s="168" t="s">
        <v>19</v>
      </c>
      <c r="AO152" s="169"/>
      <c r="AP152" s="169"/>
      <c r="AQ152" s="169"/>
      <c r="AR152" s="169"/>
      <c r="AS152" s="169"/>
      <c r="AT152" s="169"/>
      <c r="AU152" s="169"/>
      <c r="AV152" s="169"/>
      <c r="AW152" s="169"/>
      <c r="AX152" s="169"/>
      <c r="AY152" s="169"/>
      <c r="AZ152" s="170"/>
      <c r="BA152" s="99" t="s">
        <v>207</v>
      </c>
      <c r="BB152" s="100"/>
      <c r="BC152" s="101"/>
      <c r="BD152" s="99" t="s">
        <v>1903</v>
      </c>
      <c r="BE152" s="100"/>
      <c r="BF152" s="101"/>
      <c r="BG152" s="99" t="s">
        <v>207</v>
      </c>
      <c r="BH152" s="100"/>
      <c r="BI152" s="100"/>
      <c r="BJ152" s="100"/>
      <c r="BK152" s="101"/>
      <c r="BO152" s="23" t="str">
        <f t="shared" si="18"/>
        <v>{}</v>
      </c>
      <c r="BP152" s="23" t="s">
        <v>106</v>
      </c>
      <c r="BQ152" s="23" t="str">
        <f t="shared" si="19"/>
        <v>ID0103-02-12 = sql/job/merge/receiptd/ID0103-02-12.sql</v>
      </c>
      <c r="BR152" s="23" t="str">
        <f t="shared" si="20"/>
        <v>ID0103-02-12 = {"id":"ID0103-02-12", "name":"DPCレセプト_レセプト共通レコード_結合テーブル作成（スキーマ12分）SQL", "params":{}, "files":{}, "memory":"1GB"}</v>
      </c>
    </row>
    <row r="153" spans="2:70" ht="51.75" customHeight="1" x14ac:dyDescent="0.15">
      <c r="B153" s="108" t="s">
        <v>1962</v>
      </c>
      <c r="C153" s="180"/>
      <c r="D153" s="180"/>
      <c r="E153" s="180"/>
      <c r="F153" s="180"/>
      <c r="G153" s="180"/>
      <c r="H153" s="181"/>
      <c r="I153" s="165" t="s">
        <v>2052</v>
      </c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7"/>
      <c r="U153" s="162" t="s">
        <v>1364</v>
      </c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4"/>
      <c r="AN153" s="162" t="s">
        <v>196</v>
      </c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4"/>
      <c r="BA153" s="102" t="s">
        <v>207</v>
      </c>
      <c r="BB153" s="103"/>
      <c r="BC153" s="104"/>
      <c r="BD153" s="102" t="s">
        <v>1903</v>
      </c>
      <c r="BE153" s="103"/>
      <c r="BF153" s="104"/>
      <c r="BG153" s="102" t="s">
        <v>1907</v>
      </c>
      <c r="BH153" s="103"/>
      <c r="BI153" s="103"/>
      <c r="BJ153" s="103"/>
      <c r="BK153" s="104"/>
      <c r="BO153" s="23" t="str">
        <f t="shared" si="18"/>
        <v>{"facility_id": "施設ID"}</v>
      </c>
      <c r="BP153" s="23" t="s">
        <v>106</v>
      </c>
      <c r="BQ153" s="23" t="str">
        <f t="shared" si="19"/>
        <v>ID0103-02-51 = sql/job/merge/receiptd/ID0103-02-51.sql</v>
      </c>
      <c r="BR153" s="23" t="str">
        <f t="shared" si="20"/>
        <v>ID0103-02-51 = {"id":"ID0103-02-51", "name":"DPCレセプト_レセプト共通レコード_結合テーブル作成SQL", "params":{"facility_id": "施設ID"}, "files":{}, "memory":"1GB"}</v>
      </c>
    </row>
    <row r="154" spans="2:70" ht="51.75" customHeight="1" x14ac:dyDescent="0.15">
      <c r="B154" s="129" t="s">
        <v>983</v>
      </c>
      <c r="C154" s="130"/>
      <c r="D154" s="130"/>
      <c r="E154" s="130"/>
      <c r="F154" s="130"/>
      <c r="G154" s="130"/>
      <c r="H154" s="131"/>
      <c r="I154" s="159" t="s">
        <v>1290</v>
      </c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1"/>
      <c r="U154" s="168" t="s">
        <v>1367</v>
      </c>
      <c r="V154" s="169"/>
      <c r="W154" s="169"/>
      <c r="X154" s="169"/>
      <c r="Y154" s="169"/>
      <c r="Z154" s="169"/>
      <c r="AA154" s="169"/>
      <c r="AB154" s="169"/>
      <c r="AC154" s="169"/>
      <c r="AD154" s="169"/>
      <c r="AE154" s="169"/>
      <c r="AF154" s="169"/>
      <c r="AG154" s="169"/>
      <c r="AH154" s="169"/>
      <c r="AI154" s="169"/>
      <c r="AJ154" s="169"/>
      <c r="AK154" s="169"/>
      <c r="AL154" s="169"/>
      <c r="AM154" s="170"/>
      <c r="AN154" s="168" t="s">
        <v>19</v>
      </c>
      <c r="AO154" s="169"/>
      <c r="AP154" s="169"/>
      <c r="AQ154" s="169"/>
      <c r="AR154" s="169"/>
      <c r="AS154" s="169"/>
      <c r="AT154" s="169"/>
      <c r="AU154" s="169"/>
      <c r="AV154" s="169"/>
      <c r="AW154" s="169"/>
      <c r="AX154" s="169"/>
      <c r="AY154" s="169"/>
      <c r="AZ154" s="170"/>
      <c r="BA154" s="99" t="s">
        <v>207</v>
      </c>
      <c r="BB154" s="100"/>
      <c r="BC154" s="101"/>
      <c r="BD154" s="99" t="s">
        <v>1903</v>
      </c>
      <c r="BE154" s="100"/>
      <c r="BF154" s="101"/>
      <c r="BG154" s="99" t="s">
        <v>207</v>
      </c>
      <c r="BH154" s="100"/>
      <c r="BI154" s="100"/>
      <c r="BJ154" s="100"/>
      <c r="BK154" s="101"/>
      <c r="BO154" s="23" t="str">
        <f t="shared" si="18"/>
        <v>{}</v>
      </c>
      <c r="BP154" s="23" t="s">
        <v>106</v>
      </c>
      <c r="BQ154" s="23" t="str">
        <f t="shared" si="19"/>
        <v>ID0103-03-01 = sql/job/merge/receiptd/ID0103-03-01.sql</v>
      </c>
      <c r="BR154" s="23" t="str">
        <f t="shared" si="20"/>
        <v>ID0103-03-01 = {"id":"ID0103-03-01", "name":"DPCレセプト_保険者レコード_結合テーブル作成（スキーマ2分）SQL", "params":{}, "files":{}, "memory":"1GB"}</v>
      </c>
    </row>
    <row r="155" spans="2:70" ht="51.75" customHeight="1" x14ac:dyDescent="0.15">
      <c r="B155" s="129" t="s">
        <v>984</v>
      </c>
      <c r="C155" s="130"/>
      <c r="D155" s="130"/>
      <c r="E155" s="130"/>
      <c r="F155" s="130"/>
      <c r="G155" s="130"/>
      <c r="H155" s="131"/>
      <c r="I155" s="159" t="s">
        <v>1291</v>
      </c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1"/>
      <c r="U155" s="168" t="s">
        <v>1368</v>
      </c>
      <c r="V155" s="169"/>
      <c r="W155" s="169"/>
      <c r="X155" s="169"/>
      <c r="Y155" s="169"/>
      <c r="Z155" s="169"/>
      <c r="AA155" s="169"/>
      <c r="AB155" s="169"/>
      <c r="AC155" s="169"/>
      <c r="AD155" s="169"/>
      <c r="AE155" s="169"/>
      <c r="AF155" s="169"/>
      <c r="AG155" s="169"/>
      <c r="AH155" s="169"/>
      <c r="AI155" s="169"/>
      <c r="AJ155" s="169"/>
      <c r="AK155" s="169"/>
      <c r="AL155" s="169"/>
      <c r="AM155" s="170"/>
      <c r="AN155" s="168" t="s">
        <v>19</v>
      </c>
      <c r="AO155" s="169"/>
      <c r="AP155" s="169"/>
      <c r="AQ155" s="169"/>
      <c r="AR155" s="169"/>
      <c r="AS155" s="169"/>
      <c r="AT155" s="169"/>
      <c r="AU155" s="169"/>
      <c r="AV155" s="169"/>
      <c r="AW155" s="169"/>
      <c r="AX155" s="169"/>
      <c r="AY155" s="169"/>
      <c r="AZ155" s="170"/>
      <c r="BA155" s="99" t="s">
        <v>207</v>
      </c>
      <c r="BB155" s="100"/>
      <c r="BC155" s="101"/>
      <c r="BD155" s="99" t="s">
        <v>1903</v>
      </c>
      <c r="BE155" s="100"/>
      <c r="BF155" s="101"/>
      <c r="BG155" s="99" t="s">
        <v>207</v>
      </c>
      <c r="BH155" s="100"/>
      <c r="BI155" s="100"/>
      <c r="BJ155" s="100"/>
      <c r="BK155" s="101"/>
      <c r="BO155" s="23" t="str">
        <f t="shared" si="18"/>
        <v>{}</v>
      </c>
      <c r="BP155" s="23" t="s">
        <v>106</v>
      </c>
      <c r="BQ155" s="23" t="str">
        <f t="shared" si="19"/>
        <v>ID0103-03-11 = sql/job/merge/receiptd/ID0103-03-11.sql</v>
      </c>
      <c r="BR155" s="23" t="str">
        <f t="shared" si="20"/>
        <v>ID0103-03-11 = {"id":"ID0103-03-11", "name":"DPCレセプト_保険者レコード_結合テーブル作成（スキーマ22分）SQL", "params":{}, "files":{}, "memory":"1GB"}</v>
      </c>
    </row>
    <row r="156" spans="2:70" ht="51.75" customHeight="1" x14ac:dyDescent="0.15">
      <c r="B156" s="129" t="s">
        <v>985</v>
      </c>
      <c r="C156" s="130"/>
      <c r="D156" s="130"/>
      <c r="E156" s="130"/>
      <c r="F156" s="130"/>
      <c r="G156" s="130"/>
      <c r="H156" s="131"/>
      <c r="I156" s="159" t="s">
        <v>1292</v>
      </c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1"/>
      <c r="U156" s="168" t="s">
        <v>1369</v>
      </c>
      <c r="V156" s="169"/>
      <c r="W156" s="169"/>
      <c r="X156" s="169"/>
      <c r="Y156" s="169"/>
      <c r="Z156" s="169"/>
      <c r="AA156" s="169"/>
      <c r="AB156" s="169"/>
      <c r="AC156" s="169"/>
      <c r="AD156" s="169"/>
      <c r="AE156" s="169"/>
      <c r="AF156" s="169"/>
      <c r="AG156" s="169"/>
      <c r="AH156" s="169"/>
      <c r="AI156" s="169"/>
      <c r="AJ156" s="169"/>
      <c r="AK156" s="169"/>
      <c r="AL156" s="169"/>
      <c r="AM156" s="170"/>
      <c r="AN156" s="168" t="s">
        <v>19</v>
      </c>
      <c r="AO156" s="169"/>
      <c r="AP156" s="169"/>
      <c r="AQ156" s="169"/>
      <c r="AR156" s="169"/>
      <c r="AS156" s="169"/>
      <c r="AT156" s="169"/>
      <c r="AU156" s="169"/>
      <c r="AV156" s="169"/>
      <c r="AW156" s="169"/>
      <c r="AX156" s="169"/>
      <c r="AY156" s="169"/>
      <c r="AZ156" s="170"/>
      <c r="BA156" s="99" t="s">
        <v>207</v>
      </c>
      <c r="BB156" s="100"/>
      <c r="BC156" s="101"/>
      <c r="BD156" s="99" t="s">
        <v>1903</v>
      </c>
      <c r="BE156" s="100"/>
      <c r="BF156" s="101"/>
      <c r="BG156" s="99" t="s">
        <v>207</v>
      </c>
      <c r="BH156" s="100"/>
      <c r="BI156" s="100"/>
      <c r="BJ156" s="100"/>
      <c r="BK156" s="101"/>
      <c r="BO156" s="23" t="str">
        <f t="shared" si="18"/>
        <v>{}</v>
      </c>
      <c r="BP156" s="23" t="s">
        <v>106</v>
      </c>
      <c r="BQ156" s="23" t="str">
        <f t="shared" si="19"/>
        <v>ID0103-03-12 = sql/job/merge/receiptd/ID0103-03-12.sql</v>
      </c>
      <c r="BR156" s="23" t="str">
        <f t="shared" si="20"/>
        <v>ID0103-03-12 = {"id":"ID0103-03-12", "name":"DPCレセプト_保険者レコード_結合テーブル作成（スキーマ12分）SQL", "params":{}, "files":{}, "memory":"1GB"}</v>
      </c>
    </row>
    <row r="157" spans="2:70" ht="51.75" customHeight="1" x14ac:dyDescent="0.15">
      <c r="B157" s="129" t="s">
        <v>1963</v>
      </c>
      <c r="C157" s="180"/>
      <c r="D157" s="180"/>
      <c r="E157" s="180"/>
      <c r="F157" s="180"/>
      <c r="G157" s="180"/>
      <c r="H157" s="181"/>
      <c r="I157" s="159" t="s">
        <v>2053</v>
      </c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1"/>
      <c r="U157" s="168" t="s">
        <v>1367</v>
      </c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69"/>
      <c r="AF157" s="169"/>
      <c r="AG157" s="169"/>
      <c r="AH157" s="169"/>
      <c r="AI157" s="169"/>
      <c r="AJ157" s="169"/>
      <c r="AK157" s="169"/>
      <c r="AL157" s="169"/>
      <c r="AM157" s="170"/>
      <c r="AN157" s="168" t="s">
        <v>196</v>
      </c>
      <c r="AO157" s="169"/>
      <c r="AP157" s="169"/>
      <c r="AQ157" s="169"/>
      <c r="AR157" s="169"/>
      <c r="AS157" s="169"/>
      <c r="AT157" s="169"/>
      <c r="AU157" s="169"/>
      <c r="AV157" s="169"/>
      <c r="AW157" s="169"/>
      <c r="AX157" s="169"/>
      <c r="AY157" s="169"/>
      <c r="AZ157" s="170"/>
      <c r="BA157" s="99" t="s">
        <v>207</v>
      </c>
      <c r="BB157" s="100"/>
      <c r="BC157" s="101"/>
      <c r="BD157" s="99" t="s">
        <v>1903</v>
      </c>
      <c r="BE157" s="100"/>
      <c r="BF157" s="101"/>
      <c r="BG157" s="99" t="s">
        <v>1907</v>
      </c>
      <c r="BH157" s="100"/>
      <c r="BI157" s="100"/>
      <c r="BJ157" s="100"/>
      <c r="BK157" s="101"/>
      <c r="BO157" s="23" t="str">
        <f t="shared" si="18"/>
        <v>{"facility_id": "施設ID"}</v>
      </c>
      <c r="BP157" s="23" t="s">
        <v>106</v>
      </c>
      <c r="BQ157" s="23" t="str">
        <f t="shared" si="19"/>
        <v>ID0103-03-51 = sql/job/merge/receiptd/ID0103-03-51.sql</v>
      </c>
      <c r="BR157" s="23" t="str">
        <f t="shared" si="20"/>
        <v>ID0103-03-51 = {"id":"ID0103-03-51", "name":"DPCレセプト_保険者レコード_結合テーブル作成SQL", "params":{"facility_id": "施設ID"}, "files":{}, "memory":"1GB"}</v>
      </c>
    </row>
    <row r="158" spans="2:70" ht="51.75" customHeight="1" x14ac:dyDescent="0.15">
      <c r="B158" s="129" t="s">
        <v>986</v>
      </c>
      <c r="C158" s="130"/>
      <c r="D158" s="130"/>
      <c r="E158" s="130"/>
      <c r="F158" s="130"/>
      <c r="G158" s="130"/>
      <c r="H158" s="131"/>
      <c r="I158" s="159" t="s">
        <v>1293</v>
      </c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1"/>
      <c r="U158" s="168" t="s">
        <v>1370</v>
      </c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70"/>
      <c r="AN158" s="168" t="s">
        <v>19</v>
      </c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70"/>
      <c r="BA158" s="99" t="s">
        <v>207</v>
      </c>
      <c r="BB158" s="100"/>
      <c r="BC158" s="101"/>
      <c r="BD158" s="99" t="s">
        <v>1903</v>
      </c>
      <c r="BE158" s="100"/>
      <c r="BF158" s="101"/>
      <c r="BG158" s="99" t="s">
        <v>207</v>
      </c>
      <c r="BH158" s="100"/>
      <c r="BI158" s="100"/>
      <c r="BJ158" s="100"/>
      <c r="BK158" s="101"/>
      <c r="BO158" s="23" t="str">
        <f t="shared" si="18"/>
        <v>{}</v>
      </c>
      <c r="BP158" s="23" t="s">
        <v>106</v>
      </c>
      <c r="BQ158" s="23" t="str">
        <f t="shared" si="19"/>
        <v>ID0103-04-01 = sql/job/merge/receiptd/ID0103-04-01.sql</v>
      </c>
      <c r="BR158" s="23" t="str">
        <f t="shared" si="20"/>
        <v>ID0103-04-01 = {"id":"ID0103-04-01", "name":"DPCレセプト_公費レコード_結合テーブル作成（スキーマ2分）SQL", "params":{}, "files":{}, "memory":"1GB"}</v>
      </c>
    </row>
    <row r="159" spans="2:70" ht="51.75" customHeight="1" x14ac:dyDescent="0.15">
      <c r="B159" s="129" t="s">
        <v>987</v>
      </c>
      <c r="C159" s="130"/>
      <c r="D159" s="130"/>
      <c r="E159" s="130"/>
      <c r="F159" s="130"/>
      <c r="G159" s="130"/>
      <c r="H159" s="131"/>
      <c r="I159" s="159" t="s">
        <v>1294</v>
      </c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1"/>
      <c r="U159" s="168" t="s">
        <v>1371</v>
      </c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  <c r="AJ159" s="169"/>
      <c r="AK159" s="169"/>
      <c r="AL159" s="169"/>
      <c r="AM159" s="170"/>
      <c r="AN159" s="168" t="s">
        <v>19</v>
      </c>
      <c r="AO159" s="169"/>
      <c r="AP159" s="169"/>
      <c r="AQ159" s="169"/>
      <c r="AR159" s="169"/>
      <c r="AS159" s="169"/>
      <c r="AT159" s="169"/>
      <c r="AU159" s="169"/>
      <c r="AV159" s="169"/>
      <c r="AW159" s="169"/>
      <c r="AX159" s="169"/>
      <c r="AY159" s="169"/>
      <c r="AZ159" s="170"/>
      <c r="BA159" s="99" t="s">
        <v>207</v>
      </c>
      <c r="BB159" s="100"/>
      <c r="BC159" s="101"/>
      <c r="BD159" s="99" t="s">
        <v>1903</v>
      </c>
      <c r="BE159" s="100"/>
      <c r="BF159" s="101"/>
      <c r="BG159" s="99" t="s">
        <v>207</v>
      </c>
      <c r="BH159" s="100"/>
      <c r="BI159" s="100"/>
      <c r="BJ159" s="100"/>
      <c r="BK159" s="101"/>
      <c r="BO159" s="23" t="str">
        <f t="shared" si="18"/>
        <v>{}</v>
      </c>
      <c r="BP159" s="23" t="s">
        <v>106</v>
      </c>
      <c r="BQ159" s="23" t="str">
        <f t="shared" si="19"/>
        <v>ID0103-04-11 = sql/job/merge/receiptd/ID0103-04-11.sql</v>
      </c>
      <c r="BR159" s="23" t="str">
        <f t="shared" si="20"/>
        <v>ID0103-04-11 = {"id":"ID0103-04-11", "name":"DPCレセプト_公費レコード_結合テーブル作成（スキーマ22分）SQL", "params":{}, "files":{}, "memory":"1GB"}</v>
      </c>
    </row>
    <row r="160" spans="2:70" ht="51.75" customHeight="1" x14ac:dyDescent="0.15">
      <c r="B160" s="129" t="s">
        <v>988</v>
      </c>
      <c r="C160" s="130"/>
      <c r="D160" s="130"/>
      <c r="E160" s="130"/>
      <c r="F160" s="130"/>
      <c r="G160" s="130"/>
      <c r="H160" s="131"/>
      <c r="I160" s="159" t="s">
        <v>1295</v>
      </c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1"/>
      <c r="U160" s="168" t="s">
        <v>1372</v>
      </c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70"/>
      <c r="AN160" s="168" t="s">
        <v>19</v>
      </c>
      <c r="AO160" s="169"/>
      <c r="AP160" s="169"/>
      <c r="AQ160" s="169"/>
      <c r="AR160" s="169"/>
      <c r="AS160" s="169"/>
      <c r="AT160" s="169"/>
      <c r="AU160" s="169"/>
      <c r="AV160" s="169"/>
      <c r="AW160" s="169"/>
      <c r="AX160" s="169"/>
      <c r="AY160" s="169"/>
      <c r="AZ160" s="170"/>
      <c r="BA160" s="99" t="s">
        <v>207</v>
      </c>
      <c r="BB160" s="100"/>
      <c r="BC160" s="101"/>
      <c r="BD160" s="99" t="s">
        <v>1903</v>
      </c>
      <c r="BE160" s="100"/>
      <c r="BF160" s="101"/>
      <c r="BG160" s="99" t="s">
        <v>207</v>
      </c>
      <c r="BH160" s="100"/>
      <c r="BI160" s="100"/>
      <c r="BJ160" s="100"/>
      <c r="BK160" s="101"/>
      <c r="BO160" s="23" t="str">
        <f t="shared" si="18"/>
        <v>{}</v>
      </c>
      <c r="BP160" s="23" t="s">
        <v>106</v>
      </c>
      <c r="BQ160" s="23" t="str">
        <f t="shared" si="19"/>
        <v>ID0103-04-12 = sql/job/merge/receiptd/ID0103-04-12.sql</v>
      </c>
      <c r="BR160" s="23" t="str">
        <f t="shared" si="20"/>
        <v>ID0103-04-12 = {"id":"ID0103-04-12", "name":"DPCレセプト_公費レコード_結合テーブル作成（スキーマ12分）SQL", "params":{}, "files":{}, "memory":"1GB"}</v>
      </c>
    </row>
    <row r="161" spans="2:70" ht="51.75" customHeight="1" x14ac:dyDescent="0.15">
      <c r="B161" s="129" t="s">
        <v>1964</v>
      </c>
      <c r="C161" s="180"/>
      <c r="D161" s="180"/>
      <c r="E161" s="180"/>
      <c r="F161" s="180"/>
      <c r="G161" s="180"/>
      <c r="H161" s="181"/>
      <c r="I161" s="159" t="s">
        <v>2054</v>
      </c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1"/>
      <c r="U161" s="168" t="s">
        <v>1370</v>
      </c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70"/>
      <c r="AN161" s="168" t="s">
        <v>196</v>
      </c>
      <c r="AO161" s="169"/>
      <c r="AP161" s="169"/>
      <c r="AQ161" s="169"/>
      <c r="AR161" s="169"/>
      <c r="AS161" s="169"/>
      <c r="AT161" s="169"/>
      <c r="AU161" s="169"/>
      <c r="AV161" s="169"/>
      <c r="AW161" s="169"/>
      <c r="AX161" s="169"/>
      <c r="AY161" s="169"/>
      <c r="AZ161" s="170"/>
      <c r="BA161" s="99" t="s">
        <v>207</v>
      </c>
      <c r="BB161" s="100"/>
      <c r="BC161" s="101"/>
      <c r="BD161" s="99" t="s">
        <v>1903</v>
      </c>
      <c r="BE161" s="100"/>
      <c r="BF161" s="101"/>
      <c r="BG161" s="99" t="s">
        <v>1907</v>
      </c>
      <c r="BH161" s="100"/>
      <c r="BI161" s="100"/>
      <c r="BJ161" s="100"/>
      <c r="BK161" s="101"/>
      <c r="BO161" s="23" t="str">
        <f t="shared" si="18"/>
        <v>{"facility_id": "施設ID"}</v>
      </c>
      <c r="BP161" s="23" t="s">
        <v>106</v>
      </c>
      <c r="BQ161" s="23" t="str">
        <f t="shared" si="19"/>
        <v>ID0103-04-51 = sql/job/merge/receiptd/ID0103-04-51.sql</v>
      </c>
      <c r="BR161" s="23" t="str">
        <f t="shared" si="20"/>
        <v>ID0103-04-51 = {"id":"ID0103-04-51", "name":"DPCレセプト_公費レコード_結合テーブル作成SQL", "params":{"facility_id": "施設ID"}, "files":{}, "memory":"1GB"}</v>
      </c>
    </row>
    <row r="162" spans="2:70" ht="51.75" customHeight="1" x14ac:dyDescent="0.15">
      <c r="B162" s="129" t="s">
        <v>989</v>
      </c>
      <c r="C162" s="130"/>
      <c r="D162" s="130"/>
      <c r="E162" s="130"/>
      <c r="F162" s="130"/>
      <c r="G162" s="130"/>
      <c r="H162" s="131"/>
      <c r="I162" s="159" t="s">
        <v>1296</v>
      </c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1"/>
      <c r="U162" s="168" t="s">
        <v>1373</v>
      </c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69"/>
      <c r="AF162" s="169"/>
      <c r="AG162" s="169"/>
      <c r="AH162" s="169"/>
      <c r="AI162" s="169"/>
      <c r="AJ162" s="169"/>
      <c r="AK162" s="169"/>
      <c r="AL162" s="169"/>
      <c r="AM162" s="170"/>
      <c r="AN162" s="168" t="s">
        <v>19</v>
      </c>
      <c r="AO162" s="169"/>
      <c r="AP162" s="169"/>
      <c r="AQ162" s="169"/>
      <c r="AR162" s="169"/>
      <c r="AS162" s="169"/>
      <c r="AT162" s="169"/>
      <c r="AU162" s="169"/>
      <c r="AV162" s="169"/>
      <c r="AW162" s="169"/>
      <c r="AX162" s="169"/>
      <c r="AY162" s="169"/>
      <c r="AZ162" s="170"/>
      <c r="BA162" s="99" t="s">
        <v>207</v>
      </c>
      <c r="BB162" s="100"/>
      <c r="BC162" s="101"/>
      <c r="BD162" s="99" t="s">
        <v>1903</v>
      </c>
      <c r="BE162" s="100"/>
      <c r="BF162" s="101"/>
      <c r="BG162" s="99" t="s">
        <v>207</v>
      </c>
      <c r="BH162" s="100"/>
      <c r="BI162" s="100"/>
      <c r="BJ162" s="100"/>
      <c r="BK162" s="101"/>
      <c r="BO162" s="23" t="str">
        <f t="shared" si="18"/>
        <v>{}</v>
      </c>
      <c r="BP162" s="23" t="s">
        <v>106</v>
      </c>
      <c r="BQ162" s="23" t="str">
        <f t="shared" si="19"/>
        <v>ID0103-05-01 = sql/job/merge/receiptd/ID0103-05-01.sql</v>
      </c>
      <c r="BR162" s="23" t="str">
        <f t="shared" si="20"/>
        <v>ID0103-05-01 = {"id":"ID0103-05-01", "name":"DPCレセプト_包括評価対象外理由レコード_結合テーブル作成（スキーマ2分）SQL", "params":{}, "files":{}, "memory":"1GB"}</v>
      </c>
    </row>
    <row r="163" spans="2:70" ht="51.75" customHeight="1" x14ac:dyDescent="0.15">
      <c r="B163" s="129" t="s">
        <v>990</v>
      </c>
      <c r="C163" s="130"/>
      <c r="D163" s="130"/>
      <c r="E163" s="130"/>
      <c r="F163" s="130"/>
      <c r="G163" s="130"/>
      <c r="H163" s="131"/>
      <c r="I163" s="159" t="s">
        <v>1297</v>
      </c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1"/>
      <c r="U163" s="168" t="s">
        <v>1374</v>
      </c>
      <c r="V163" s="169"/>
      <c r="W163" s="169"/>
      <c r="X163" s="169"/>
      <c r="Y163" s="169"/>
      <c r="Z163" s="169"/>
      <c r="AA163" s="169"/>
      <c r="AB163" s="169"/>
      <c r="AC163" s="169"/>
      <c r="AD163" s="169"/>
      <c r="AE163" s="169"/>
      <c r="AF163" s="169"/>
      <c r="AG163" s="169"/>
      <c r="AH163" s="169"/>
      <c r="AI163" s="169"/>
      <c r="AJ163" s="169"/>
      <c r="AK163" s="169"/>
      <c r="AL163" s="169"/>
      <c r="AM163" s="170"/>
      <c r="AN163" s="168" t="s">
        <v>19</v>
      </c>
      <c r="AO163" s="169"/>
      <c r="AP163" s="169"/>
      <c r="AQ163" s="169"/>
      <c r="AR163" s="169"/>
      <c r="AS163" s="169"/>
      <c r="AT163" s="169"/>
      <c r="AU163" s="169"/>
      <c r="AV163" s="169"/>
      <c r="AW163" s="169"/>
      <c r="AX163" s="169"/>
      <c r="AY163" s="169"/>
      <c r="AZ163" s="170"/>
      <c r="BA163" s="99" t="s">
        <v>207</v>
      </c>
      <c r="BB163" s="100"/>
      <c r="BC163" s="101"/>
      <c r="BD163" s="99" t="s">
        <v>1903</v>
      </c>
      <c r="BE163" s="100"/>
      <c r="BF163" s="101"/>
      <c r="BG163" s="99" t="s">
        <v>207</v>
      </c>
      <c r="BH163" s="100"/>
      <c r="BI163" s="100"/>
      <c r="BJ163" s="100"/>
      <c r="BK163" s="101"/>
      <c r="BO163" s="23" t="str">
        <f t="shared" si="18"/>
        <v>{}</v>
      </c>
      <c r="BP163" s="23" t="s">
        <v>106</v>
      </c>
      <c r="BQ163" s="23" t="str">
        <f t="shared" si="19"/>
        <v>ID0103-05-11 = sql/job/merge/receiptd/ID0103-05-11.sql</v>
      </c>
      <c r="BR163" s="23" t="str">
        <f t="shared" si="20"/>
        <v>ID0103-05-11 = {"id":"ID0103-05-11", "name":"DPCレセプト_包括評価対象外理由レコード_結合テーブル作成（スキーマ22分）SQL", "params":{}, "files":{}, "memory":"1GB"}</v>
      </c>
    </row>
    <row r="164" spans="2:70" ht="51.75" customHeight="1" x14ac:dyDescent="0.15">
      <c r="B164" s="129" t="s">
        <v>991</v>
      </c>
      <c r="C164" s="130"/>
      <c r="D164" s="130"/>
      <c r="E164" s="130"/>
      <c r="F164" s="130"/>
      <c r="G164" s="130"/>
      <c r="H164" s="131"/>
      <c r="I164" s="159" t="s">
        <v>1298</v>
      </c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1"/>
      <c r="U164" s="168" t="s">
        <v>1375</v>
      </c>
      <c r="V164" s="169"/>
      <c r="W164" s="169"/>
      <c r="X164" s="169"/>
      <c r="Y164" s="169"/>
      <c r="Z164" s="169"/>
      <c r="AA164" s="169"/>
      <c r="AB164" s="169"/>
      <c r="AC164" s="169"/>
      <c r="AD164" s="169"/>
      <c r="AE164" s="169"/>
      <c r="AF164" s="169"/>
      <c r="AG164" s="169"/>
      <c r="AH164" s="169"/>
      <c r="AI164" s="169"/>
      <c r="AJ164" s="169"/>
      <c r="AK164" s="169"/>
      <c r="AL164" s="169"/>
      <c r="AM164" s="170"/>
      <c r="AN164" s="168" t="s">
        <v>19</v>
      </c>
      <c r="AO164" s="169"/>
      <c r="AP164" s="169"/>
      <c r="AQ164" s="169"/>
      <c r="AR164" s="169"/>
      <c r="AS164" s="169"/>
      <c r="AT164" s="169"/>
      <c r="AU164" s="169"/>
      <c r="AV164" s="169"/>
      <c r="AW164" s="169"/>
      <c r="AX164" s="169"/>
      <c r="AY164" s="169"/>
      <c r="AZ164" s="170"/>
      <c r="BA164" s="99" t="s">
        <v>207</v>
      </c>
      <c r="BB164" s="100"/>
      <c r="BC164" s="101"/>
      <c r="BD164" s="99" t="s">
        <v>1903</v>
      </c>
      <c r="BE164" s="100"/>
      <c r="BF164" s="101"/>
      <c r="BG164" s="99" t="s">
        <v>207</v>
      </c>
      <c r="BH164" s="100"/>
      <c r="BI164" s="100"/>
      <c r="BJ164" s="100"/>
      <c r="BK164" s="101"/>
      <c r="BO164" s="23" t="str">
        <f t="shared" si="18"/>
        <v>{}</v>
      </c>
      <c r="BP164" s="23" t="s">
        <v>106</v>
      </c>
      <c r="BQ164" s="23" t="str">
        <f t="shared" si="19"/>
        <v>ID0103-05-12 = sql/job/merge/receiptd/ID0103-05-12.sql</v>
      </c>
      <c r="BR164" s="23" t="str">
        <f t="shared" si="20"/>
        <v>ID0103-05-12 = {"id":"ID0103-05-12", "name":"DPCレセプト_包括評価対象外理由レコード_結合テーブル作成（スキーマ12分）SQL", "params":{}, "files":{}, "memory":"1GB"}</v>
      </c>
    </row>
    <row r="165" spans="2:70" ht="51.75" customHeight="1" x14ac:dyDescent="0.15">
      <c r="B165" s="129" t="s">
        <v>1965</v>
      </c>
      <c r="C165" s="180"/>
      <c r="D165" s="180"/>
      <c r="E165" s="180"/>
      <c r="F165" s="180"/>
      <c r="G165" s="180"/>
      <c r="H165" s="181"/>
      <c r="I165" s="159" t="s">
        <v>2055</v>
      </c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1"/>
      <c r="U165" s="168" t="s">
        <v>1373</v>
      </c>
      <c r="V165" s="169"/>
      <c r="W165" s="169"/>
      <c r="X165" s="169"/>
      <c r="Y165" s="169"/>
      <c r="Z165" s="169"/>
      <c r="AA165" s="169"/>
      <c r="AB165" s="169"/>
      <c r="AC165" s="169"/>
      <c r="AD165" s="169"/>
      <c r="AE165" s="169"/>
      <c r="AF165" s="169"/>
      <c r="AG165" s="169"/>
      <c r="AH165" s="169"/>
      <c r="AI165" s="169"/>
      <c r="AJ165" s="169"/>
      <c r="AK165" s="169"/>
      <c r="AL165" s="169"/>
      <c r="AM165" s="170"/>
      <c r="AN165" s="168" t="s">
        <v>196</v>
      </c>
      <c r="AO165" s="169"/>
      <c r="AP165" s="169"/>
      <c r="AQ165" s="169"/>
      <c r="AR165" s="169"/>
      <c r="AS165" s="169"/>
      <c r="AT165" s="169"/>
      <c r="AU165" s="169"/>
      <c r="AV165" s="169"/>
      <c r="AW165" s="169"/>
      <c r="AX165" s="169"/>
      <c r="AY165" s="169"/>
      <c r="AZ165" s="170"/>
      <c r="BA165" s="99" t="s">
        <v>207</v>
      </c>
      <c r="BB165" s="100"/>
      <c r="BC165" s="101"/>
      <c r="BD165" s="99" t="s">
        <v>1903</v>
      </c>
      <c r="BE165" s="100"/>
      <c r="BF165" s="101"/>
      <c r="BG165" s="99" t="s">
        <v>1907</v>
      </c>
      <c r="BH165" s="100"/>
      <c r="BI165" s="100"/>
      <c r="BJ165" s="100"/>
      <c r="BK165" s="101"/>
      <c r="BO165" s="23" t="str">
        <f t="shared" si="18"/>
        <v>{"facility_id": "施設ID"}</v>
      </c>
      <c r="BP165" s="23" t="s">
        <v>106</v>
      </c>
      <c r="BQ165" s="23" t="str">
        <f t="shared" si="19"/>
        <v>ID0103-05-51 = sql/job/merge/receiptd/ID0103-05-51.sql</v>
      </c>
      <c r="BR165" s="23" t="str">
        <f t="shared" si="20"/>
        <v>ID0103-05-51 = {"id":"ID0103-05-51", "name":"DPCレセプト_包括評価対象外理由レコード_結合テーブル作成SQL", "params":{"facility_id": "施設ID"}, "files":{}, "memory":"1GB"}</v>
      </c>
    </row>
    <row r="166" spans="2:70" ht="51.75" customHeight="1" x14ac:dyDescent="0.15">
      <c r="B166" s="129" t="s">
        <v>992</v>
      </c>
      <c r="C166" s="130"/>
      <c r="D166" s="130"/>
      <c r="E166" s="130"/>
      <c r="F166" s="130"/>
      <c r="G166" s="130"/>
      <c r="H166" s="131"/>
      <c r="I166" s="159" t="s">
        <v>1299</v>
      </c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1"/>
      <c r="U166" s="168" t="s">
        <v>1376</v>
      </c>
      <c r="V166" s="169"/>
      <c r="W166" s="169"/>
      <c r="X166" s="169"/>
      <c r="Y166" s="169"/>
      <c r="Z166" s="169"/>
      <c r="AA166" s="169"/>
      <c r="AB166" s="169"/>
      <c r="AC166" s="169"/>
      <c r="AD166" s="169"/>
      <c r="AE166" s="169"/>
      <c r="AF166" s="169"/>
      <c r="AG166" s="169"/>
      <c r="AH166" s="169"/>
      <c r="AI166" s="169"/>
      <c r="AJ166" s="169"/>
      <c r="AK166" s="169"/>
      <c r="AL166" s="169"/>
      <c r="AM166" s="170"/>
      <c r="AN166" s="168" t="s">
        <v>19</v>
      </c>
      <c r="AO166" s="169"/>
      <c r="AP166" s="169"/>
      <c r="AQ166" s="169"/>
      <c r="AR166" s="169"/>
      <c r="AS166" s="169"/>
      <c r="AT166" s="169"/>
      <c r="AU166" s="169"/>
      <c r="AV166" s="169"/>
      <c r="AW166" s="169"/>
      <c r="AX166" s="169"/>
      <c r="AY166" s="169"/>
      <c r="AZ166" s="170"/>
      <c r="BA166" s="99" t="s">
        <v>207</v>
      </c>
      <c r="BB166" s="100"/>
      <c r="BC166" s="101"/>
      <c r="BD166" s="99" t="s">
        <v>1903</v>
      </c>
      <c r="BE166" s="100"/>
      <c r="BF166" s="101"/>
      <c r="BG166" s="99" t="s">
        <v>207</v>
      </c>
      <c r="BH166" s="100"/>
      <c r="BI166" s="100"/>
      <c r="BJ166" s="100"/>
      <c r="BK166" s="101"/>
      <c r="BO166" s="23" t="str">
        <f t="shared" si="18"/>
        <v>{}</v>
      </c>
      <c r="BP166" s="23" t="s">
        <v>106</v>
      </c>
      <c r="BQ166" s="23" t="str">
        <f t="shared" si="19"/>
        <v>ID0103-06-01 = sql/job/merge/receiptd/ID0103-06-01.sql</v>
      </c>
      <c r="BR166" s="23" t="str">
        <f t="shared" si="20"/>
        <v>ID0103-06-01 = {"id":"ID0103-06-01", "name":"DPCレセプト_コメントレコード_結合テーブル作成（スキーマ2分）SQL", "params":{}, "files":{}, "memory":"1GB"}</v>
      </c>
    </row>
    <row r="167" spans="2:70" ht="51.75" customHeight="1" x14ac:dyDescent="0.15">
      <c r="B167" s="129" t="s">
        <v>993</v>
      </c>
      <c r="C167" s="130"/>
      <c r="D167" s="130"/>
      <c r="E167" s="130"/>
      <c r="F167" s="130"/>
      <c r="G167" s="130"/>
      <c r="H167" s="131"/>
      <c r="I167" s="159" t="s">
        <v>1300</v>
      </c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1"/>
      <c r="U167" s="168" t="s">
        <v>1377</v>
      </c>
      <c r="V167" s="169"/>
      <c r="W167" s="169"/>
      <c r="X167" s="169"/>
      <c r="Y167" s="169"/>
      <c r="Z167" s="169"/>
      <c r="AA167" s="169"/>
      <c r="AB167" s="169"/>
      <c r="AC167" s="169"/>
      <c r="AD167" s="169"/>
      <c r="AE167" s="169"/>
      <c r="AF167" s="169"/>
      <c r="AG167" s="169"/>
      <c r="AH167" s="169"/>
      <c r="AI167" s="169"/>
      <c r="AJ167" s="169"/>
      <c r="AK167" s="169"/>
      <c r="AL167" s="169"/>
      <c r="AM167" s="170"/>
      <c r="AN167" s="168" t="s">
        <v>19</v>
      </c>
      <c r="AO167" s="169"/>
      <c r="AP167" s="169"/>
      <c r="AQ167" s="169"/>
      <c r="AR167" s="169"/>
      <c r="AS167" s="169"/>
      <c r="AT167" s="169"/>
      <c r="AU167" s="169"/>
      <c r="AV167" s="169"/>
      <c r="AW167" s="169"/>
      <c r="AX167" s="169"/>
      <c r="AY167" s="169"/>
      <c r="AZ167" s="170"/>
      <c r="BA167" s="99" t="s">
        <v>207</v>
      </c>
      <c r="BB167" s="100"/>
      <c r="BC167" s="101"/>
      <c r="BD167" s="99" t="s">
        <v>1903</v>
      </c>
      <c r="BE167" s="100"/>
      <c r="BF167" s="101"/>
      <c r="BG167" s="99" t="s">
        <v>207</v>
      </c>
      <c r="BH167" s="100"/>
      <c r="BI167" s="100"/>
      <c r="BJ167" s="100"/>
      <c r="BK167" s="101"/>
      <c r="BO167" s="23" t="str">
        <f t="shared" si="18"/>
        <v>{}</v>
      </c>
      <c r="BP167" s="23" t="s">
        <v>106</v>
      </c>
      <c r="BQ167" s="23" t="str">
        <f t="shared" si="19"/>
        <v>ID0103-06-11 = sql/job/merge/receiptd/ID0103-06-11.sql</v>
      </c>
      <c r="BR167" s="23" t="str">
        <f t="shared" si="20"/>
        <v>ID0103-06-11 = {"id":"ID0103-06-11", "name":"DPCレセプト_コメントレコード_結合テーブル作成（スキーマ22分）SQL", "params":{}, "files":{}, "memory":"1GB"}</v>
      </c>
    </row>
    <row r="168" spans="2:70" ht="51.75" customHeight="1" x14ac:dyDescent="0.15">
      <c r="B168" s="129" t="s">
        <v>994</v>
      </c>
      <c r="C168" s="130"/>
      <c r="D168" s="130"/>
      <c r="E168" s="130"/>
      <c r="F168" s="130"/>
      <c r="G168" s="130"/>
      <c r="H168" s="131"/>
      <c r="I168" s="159" t="s">
        <v>1301</v>
      </c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1"/>
      <c r="U168" s="168" t="s">
        <v>1378</v>
      </c>
      <c r="V168" s="169"/>
      <c r="W168" s="169"/>
      <c r="X168" s="169"/>
      <c r="Y168" s="169"/>
      <c r="Z168" s="169"/>
      <c r="AA168" s="169"/>
      <c r="AB168" s="169"/>
      <c r="AC168" s="169"/>
      <c r="AD168" s="169"/>
      <c r="AE168" s="169"/>
      <c r="AF168" s="169"/>
      <c r="AG168" s="169"/>
      <c r="AH168" s="169"/>
      <c r="AI168" s="169"/>
      <c r="AJ168" s="169"/>
      <c r="AK168" s="169"/>
      <c r="AL168" s="169"/>
      <c r="AM168" s="170"/>
      <c r="AN168" s="168" t="s">
        <v>19</v>
      </c>
      <c r="AO168" s="169"/>
      <c r="AP168" s="169"/>
      <c r="AQ168" s="169"/>
      <c r="AR168" s="169"/>
      <c r="AS168" s="169"/>
      <c r="AT168" s="169"/>
      <c r="AU168" s="169"/>
      <c r="AV168" s="169"/>
      <c r="AW168" s="169"/>
      <c r="AX168" s="169"/>
      <c r="AY168" s="169"/>
      <c r="AZ168" s="170"/>
      <c r="BA168" s="99" t="s">
        <v>207</v>
      </c>
      <c r="BB168" s="100"/>
      <c r="BC168" s="101"/>
      <c r="BD168" s="99" t="s">
        <v>1903</v>
      </c>
      <c r="BE168" s="100"/>
      <c r="BF168" s="101"/>
      <c r="BG168" s="99" t="s">
        <v>207</v>
      </c>
      <c r="BH168" s="100"/>
      <c r="BI168" s="100"/>
      <c r="BJ168" s="100"/>
      <c r="BK168" s="101"/>
      <c r="BO168" s="23" t="str">
        <f t="shared" si="18"/>
        <v>{}</v>
      </c>
      <c r="BP168" s="23" t="s">
        <v>106</v>
      </c>
      <c r="BQ168" s="23" t="str">
        <f t="shared" si="19"/>
        <v>ID0103-06-12 = sql/job/merge/receiptd/ID0103-06-12.sql</v>
      </c>
      <c r="BR168" s="23" t="str">
        <f t="shared" si="20"/>
        <v>ID0103-06-12 = {"id":"ID0103-06-12", "name":"DPCレセプト_コメントレコード_結合テーブル作成（スキーマ12分）SQL", "params":{}, "files":{}, "memory":"1GB"}</v>
      </c>
    </row>
    <row r="169" spans="2:70" ht="51.75" customHeight="1" x14ac:dyDescent="0.15">
      <c r="B169" s="129" t="s">
        <v>1966</v>
      </c>
      <c r="C169" s="180"/>
      <c r="D169" s="180"/>
      <c r="E169" s="180"/>
      <c r="F169" s="180"/>
      <c r="G169" s="180"/>
      <c r="H169" s="181"/>
      <c r="I169" s="159" t="s">
        <v>2056</v>
      </c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1"/>
      <c r="U169" s="168" t="s">
        <v>1376</v>
      </c>
      <c r="V169" s="169"/>
      <c r="W169" s="169"/>
      <c r="X169" s="169"/>
      <c r="Y169" s="169"/>
      <c r="Z169" s="169"/>
      <c r="AA169" s="169"/>
      <c r="AB169" s="169"/>
      <c r="AC169" s="169"/>
      <c r="AD169" s="169"/>
      <c r="AE169" s="169"/>
      <c r="AF169" s="169"/>
      <c r="AG169" s="169"/>
      <c r="AH169" s="169"/>
      <c r="AI169" s="169"/>
      <c r="AJ169" s="169"/>
      <c r="AK169" s="169"/>
      <c r="AL169" s="169"/>
      <c r="AM169" s="170"/>
      <c r="AN169" s="168" t="s">
        <v>196</v>
      </c>
      <c r="AO169" s="169"/>
      <c r="AP169" s="169"/>
      <c r="AQ169" s="169"/>
      <c r="AR169" s="169"/>
      <c r="AS169" s="169"/>
      <c r="AT169" s="169"/>
      <c r="AU169" s="169"/>
      <c r="AV169" s="169"/>
      <c r="AW169" s="169"/>
      <c r="AX169" s="169"/>
      <c r="AY169" s="169"/>
      <c r="AZ169" s="170"/>
      <c r="BA169" s="99" t="s">
        <v>207</v>
      </c>
      <c r="BB169" s="100"/>
      <c r="BC169" s="101"/>
      <c r="BD169" s="99" t="s">
        <v>1903</v>
      </c>
      <c r="BE169" s="100"/>
      <c r="BF169" s="101"/>
      <c r="BG169" s="99" t="s">
        <v>1907</v>
      </c>
      <c r="BH169" s="100"/>
      <c r="BI169" s="100"/>
      <c r="BJ169" s="100"/>
      <c r="BK169" s="101"/>
      <c r="BO169" s="23" t="str">
        <f t="shared" si="18"/>
        <v>{"facility_id": "施設ID"}</v>
      </c>
      <c r="BP169" s="23" t="s">
        <v>106</v>
      </c>
      <c r="BQ169" s="23" t="str">
        <f t="shared" si="19"/>
        <v>ID0103-06-51 = sql/job/merge/receiptd/ID0103-06-51.sql</v>
      </c>
      <c r="BR169" s="23" t="str">
        <f t="shared" si="20"/>
        <v>ID0103-06-51 = {"id":"ID0103-06-51", "name":"DPCレセプト_コメントレコード_結合テーブル作成SQL", "params":{"facility_id": "施設ID"}, "files":{}, "memory":"1GB"}</v>
      </c>
    </row>
    <row r="170" spans="2:70" ht="51.75" customHeight="1" x14ac:dyDescent="0.15">
      <c r="B170" s="129" t="s">
        <v>995</v>
      </c>
      <c r="C170" s="130"/>
      <c r="D170" s="130"/>
      <c r="E170" s="130"/>
      <c r="F170" s="130"/>
      <c r="G170" s="130"/>
      <c r="H170" s="131"/>
      <c r="I170" s="159" t="s">
        <v>1302</v>
      </c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1"/>
      <c r="U170" s="168" t="s">
        <v>1379</v>
      </c>
      <c r="V170" s="169"/>
      <c r="W170" s="169"/>
      <c r="X170" s="169"/>
      <c r="Y170" s="169"/>
      <c r="Z170" s="169"/>
      <c r="AA170" s="169"/>
      <c r="AB170" s="169"/>
      <c r="AC170" s="169"/>
      <c r="AD170" s="169"/>
      <c r="AE170" s="169"/>
      <c r="AF170" s="169"/>
      <c r="AG170" s="169"/>
      <c r="AH170" s="169"/>
      <c r="AI170" s="169"/>
      <c r="AJ170" s="169"/>
      <c r="AK170" s="169"/>
      <c r="AL170" s="169"/>
      <c r="AM170" s="170"/>
      <c r="AN170" s="168" t="s">
        <v>19</v>
      </c>
      <c r="AO170" s="169"/>
      <c r="AP170" s="169"/>
      <c r="AQ170" s="169"/>
      <c r="AR170" s="169"/>
      <c r="AS170" s="169"/>
      <c r="AT170" s="169"/>
      <c r="AU170" s="169"/>
      <c r="AV170" s="169"/>
      <c r="AW170" s="169"/>
      <c r="AX170" s="169"/>
      <c r="AY170" s="169"/>
      <c r="AZ170" s="170"/>
      <c r="BA170" s="99" t="s">
        <v>207</v>
      </c>
      <c r="BB170" s="100"/>
      <c r="BC170" s="101"/>
      <c r="BD170" s="99" t="s">
        <v>1903</v>
      </c>
      <c r="BE170" s="100"/>
      <c r="BF170" s="101"/>
      <c r="BG170" s="99" t="s">
        <v>207</v>
      </c>
      <c r="BH170" s="100"/>
      <c r="BI170" s="100"/>
      <c r="BJ170" s="100"/>
      <c r="BK170" s="101"/>
      <c r="BO170" s="23" t="str">
        <f t="shared" si="18"/>
        <v>{}</v>
      </c>
      <c r="BP170" s="23" t="s">
        <v>106</v>
      </c>
      <c r="BQ170" s="23" t="str">
        <f t="shared" si="19"/>
        <v>ID0103-07-01 = sql/job/merge/receiptd/ID0103-07-01.sql</v>
      </c>
      <c r="BR170" s="23" t="str">
        <f t="shared" si="20"/>
        <v>ID0103-07-01 = {"id":"ID0103-07-01", "name":"DPCレセプト_症状詳記レコード_結合テーブル作成（スキーマ2分）SQL", "params":{}, "files":{}, "memory":"1GB"}</v>
      </c>
    </row>
    <row r="171" spans="2:70" ht="51.75" customHeight="1" x14ac:dyDescent="0.15">
      <c r="B171" s="129" t="s">
        <v>996</v>
      </c>
      <c r="C171" s="130"/>
      <c r="D171" s="130"/>
      <c r="E171" s="130"/>
      <c r="F171" s="130"/>
      <c r="G171" s="130"/>
      <c r="H171" s="131"/>
      <c r="I171" s="159" t="s">
        <v>1303</v>
      </c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1"/>
      <c r="U171" s="168" t="s">
        <v>1380</v>
      </c>
      <c r="V171" s="169"/>
      <c r="W171" s="169"/>
      <c r="X171" s="169"/>
      <c r="Y171" s="169"/>
      <c r="Z171" s="169"/>
      <c r="AA171" s="169"/>
      <c r="AB171" s="169"/>
      <c r="AC171" s="169"/>
      <c r="AD171" s="169"/>
      <c r="AE171" s="169"/>
      <c r="AF171" s="169"/>
      <c r="AG171" s="169"/>
      <c r="AH171" s="169"/>
      <c r="AI171" s="169"/>
      <c r="AJ171" s="169"/>
      <c r="AK171" s="169"/>
      <c r="AL171" s="169"/>
      <c r="AM171" s="170"/>
      <c r="AN171" s="168" t="s">
        <v>19</v>
      </c>
      <c r="AO171" s="169"/>
      <c r="AP171" s="169"/>
      <c r="AQ171" s="169"/>
      <c r="AR171" s="169"/>
      <c r="AS171" s="169"/>
      <c r="AT171" s="169"/>
      <c r="AU171" s="169"/>
      <c r="AV171" s="169"/>
      <c r="AW171" s="169"/>
      <c r="AX171" s="169"/>
      <c r="AY171" s="169"/>
      <c r="AZ171" s="170"/>
      <c r="BA171" s="99" t="s">
        <v>207</v>
      </c>
      <c r="BB171" s="100"/>
      <c r="BC171" s="101"/>
      <c r="BD171" s="99" t="s">
        <v>1903</v>
      </c>
      <c r="BE171" s="100"/>
      <c r="BF171" s="101"/>
      <c r="BG171" s="99" t="s">
        <v>207</v>
      </c>
      <c r="BH171" s="100"/>
      <c r="BI171" s="100"/>
      <c r="BJ171" s="100"/>
      <c r="BK171" s="101"/>
      <c r="BO171" s="23" t="str">
        <f t="shared" si="18"/>
        <v>{}</v>
      </c>
      <c r="BP171" s="23" t="s">
        <v>106</v>
      </c>
      <c r="BQ171" s="23" t="str">
        <f t="shared" si="19"/>
        <v>ID0103-07-11 = sql/job/merge/receiptd/ID0103-07-11.sql</v>
      </c>
      <c r="BR171" s="23" t="str">
        <f t="shared" si="20"/>
        <v>ID0103-07-11 = {"id":"ID0103-07-11", "name":"DPCレセプト_症状詳記レコード_結合テーブル作成（スキーマ22分）SQL", "params":{}, "files":{}, "memory":"1GB"}</v>
      </c>
    </row>
    <row r="172" spans="2:70" ht="51.75" customHeight="1" x14ac:dyDescent="0.15">
      <c r="B172" s="129" t="s">
        <v>997</v>
      </c>
      <c r="C172" s="130"/>
      <c r="D172" s="130"/>
      <c r="E172" s="130"/>
      <c r="F172" s="130"/>
      <c r="G172" s="130"/>
      <c r="H172" s="131"/>
      <c r="I172" s="159" t="s">
        <v>1304</v>
      </c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1"/>
      <c r="U172" s="168" t="s">
        <v>1381</v>
      </c>
      <c r="V172" s="169"/>
      <c r="W172" s="169"/>
      <c r="X172" s="169"/>
      <c r="Y172" s="169"/>
      <c r="Z172" s="169"/>
      <c r="AA172" s="169"/>
      <c r="AB172" s="169"/>
      <c r="AC172" s="169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70"/>
      <c r="AN172" s="168" t="s">
        <v>19</v>
      </c>
      <c r="AO172" s="169"/>
      <c r="AP172" s="169"/>
      <c r="AQ172" s="169"/>
      <c r="AR172" s="169"/>
      <c r="AS172" s="169"/>
      <c r="AT172" s="169"/>
      <c r="AU172" s="169"/>
      <c r="AV172" s="169"/>
      <c r="AW172" s="169"/>
      <c r="AX172" s="169"/>
      <c r="AY172" s="169"/>
      <c r="AZ172" s="170"/>
      <c r="BA172" s="99" t="s">
        <v>207</v>
      </c>
      <c r="BB172" s="100"/>
      <c r="BC172" s="101"/>
      <c r="BD172" s="99" t="s">
        <v>1903</v>
      </c>
      <c r="BE172" s="100"/>
      <c r="BF172" s="101"/>
      <c r="BG172" s="99" t="s">
        <v>207</v>
      </c>
      <c r="BH172" s="100"/>
      <c r="BI172" s="100"/>
      <c r="BJ172" s="100"/>
      <c r="BK172" s="101"/>
      <c r="BO172" s="23" t="str">
        <f t="shared" si="18"/>
        <v>{}</v>
      </c>
      <c r="BP172" s="23" t="s">
        <v>106</v>
      </c>
      <c r="BQ172" s="23" t="str">
        <f t="shared" si="19"/>
        <v>ID0103-07-12 = sql/job/merge/receiptd/ID0103-07-12.sql</v>
      </c>
      <c r="BR172" s="23" t="str">
        <f t="shared" si="20"/>
        <v>ID0103-07-12 = {"id":"ID0103-07-12", "name":"DPCレセプト_症状詳記レコード_結合テーブル作成（スキーマ12分）SQL", "params":{}, "files":{}, "memory":"1GB"}</v>
      </c>
    </row>
    <row r="173" spans="2:70" ht="51.75" customHeight="1" x14ac:dyDescent="0.15">
      <c r="B173" s="129" t="s">
        <v>1967</v>
      </c>
      <c r="C173" s="180"/>
      <c r="D173" s="180"/>
      <c r="E173" s="180"/>
      <c r="F173" s="180"/>
      <c r="G173" s="180"/>
      <c r="H173" s="181"/>
      <c r="I173" s="159" t="s">
        <v>2057</v>
      </c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1"/>
      <c r="U173" s="168" t="s">
        <v>1379</v>
      </c>
      <c r="V173" s="169"/>
      <c r="W173" s="169"/>
      <c r="X173" s="169"/>
      <c r="Y173" s="169"/>
      <c r="Z173" s="169"/>
      <c r="AA173" s="169"/>
      <c r="AB173" s="169"/>
      <c r="AC173" s="169"/>
      <c r="AD173" s="169"/>
      <c r="AE173" s="169"/>
      <c r="AF173" s="169"/>
      <c r="AG173" s="169"/>
      <c r="AH173" s="169"/>
      <c r="AI173" s="169"/>
      <c r="AJ173" s="169"/>
      <c r="AK173" s="169"/>
      <c r="AL173" s="169"/>
      <c r="AM173" s="170"/>
      <c r="AN173" s="168" t="s">
        <v>196</v>
      </c>
      <c r="AO173" s="169"/>
      <c r="AP173" s="169"/>
      <c r="AQ173" s="169"/>
      <c r="AR173" s="169"/>
      <c r="AS173" s="169"/>
      <c r="AT173" s="169"/>
      <c r="AU173" s="169"/>
      <c r="AV173" s="169"/>
      <c r="AW173" s="169"/>
      <c r="AX173" s="169"/>
      <c r="AY173" s="169"/>
      <c r="AZ173" s="170"/>
      <c r="BA173" s="99" t="s">
        <v>207</v>
      </c>
      <c r="BB173" s="100"/>
      <c r="BC173" s="101"/>
      <c r="BD173" s="99" t="s">
        <v>1903</v>
      </c>
      <c r="BE173" s="100"/>
      <c r="BF173" s="101"/>
      <c r="BG173" s="99" t="s">
        <v>1907</v>
      </c>
      <c r="BH173" s="100"/>
      <c r="BI173" s="100"/>
      <c r="BJ173" s="100"/>
      <c r="BK173" s="101"/>
      <c r="BO173" s="23" t="str">
        <f t="shared" si="18"/>
        <v>{"facility_id": "施設ID"}</v>
      </c>
      <c r="BP173" s="23" t="s">
        <v>106</v>
      </c>
      <c r="BQ173" s="23" t="str">
        <f t="shared" si="19"/>
        <v>ID0103-07-51 = sql/job/merge/receiptd/ID0103-07-51.sql</v>
      </c>
      <c r="BR173" s="23" t="str">
        <f t="shared" si="20"/>
        <v>ID0103-07-51 = {"id":"ID0103-07-51", "name":"DPCレセプト_症状詳記レコード_結合テーブル作成SQL", "params":{"facility_id": "施設ID"}, "files":{}, "memory":"1GB"}</v>
      </c>
    </row>
    <row r="174" spans="2:70" ht="51.75" customHeight="1" x14ac:dyDescent="0.15">
      <c r="B174" s="129" t="s">
        <v>998</v>
      </c>
      <c r="C174" s="130"/>
      <c r="D174" s="130"/>
      <c r="E174" s="130"/>
      <c r="F174" s="130"/>
      <c r="G174" s="130"/>
      <c r="H174" s="131"/>
      <c r="I174" s="159" t="s">
        <v>1701</v>
      </c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1"/>
      <c r="U174" s="168" t="s">
        <v>1382</v>
      </c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69"/>
      <c r="AF174" s="169"/>
      <c r="AG174" s="169"/>
      <c r="AH174" s="169"/>
      <c r="AI174" s="169"/>
      <c r="AJ174" s="169"/>
      <c r="AK174" s="169"/>
      <c r="AL174" s="169"/>
      <c r="AM174" s="170"/>
      <c r="AN174" s="168" t="s">
        <v>19</v>
      </c>
      <c r="AO174" s="169"/>
      <c r="AP174" s="169"/>
      <c r="AQ174" s="169"/>
      <c r="AR174" s="169"/>
      <c r="AS174" s="169"/>
      <c r="AT174" s="169"/>
      <c r="AU174" s="169"/>
      <c r="AV174" s="169"/>
      <c r="AW174" s="169"/>
      <c r="AX174" s="169"/>
      <c r="AY174" s="169"/>
      <c r="AZ174" s="170"/>
      <c r="BA174" s="99" t="s">
        <v>207</v>
      </c>
      <c r="BB174" s="100"/>
      <c r="BC174" s="101"/>
      <c r="BD174" s="99" t="s">
        <v>1903</v>
      </c>
      <c r="BE174" s="100"/>
      <c r="BF174" s="101"/>
      <c r="BG174" s="99" t="s">
        <v>207</v>
      </c>
      <c r="BH174" s="100"/>
      <c r="BI174" s="100"/>
      <c r="BJ174" s="100"/>
      <c r="BK174" s="101"/>
      <c r="BO174" s="23" t="str">
        <f t="shared" si="18"/>
        <v>{}</v>
      </c>
      <c r="BP174" s="23" t="s">
        <v>106</v>
      </c>
      <c r="BQ174" s="23" t="str">
        <f t="shared" si="19"/>
        <v>ID0103-08-01 = sql/job/merge/receiptd/ID0103-08-01.sql</v>
      </c>
      <c r="BR174" s="23" t="str">
        <f t="shared" si="20"/>
        <v>ID0103-08-01 = {"id":"ID0103-08-01", "name":"DPCレセプト_診断群分類レコード_結合テーブル作成（スキーマ2分）SQL", "params":{}, "files":{}, "memory":"1GB"}</v>
      </c>
    </row>
    <row r="175" spans="2:70" ht="51.75" customHeight="1" x14ac:dyDescent="0.15">
      <c r="B175" s="129" t="s">
        <v>999</v>
      </c>
      <c r="C175" s="130"/>
      <c r="D175" s="130"/>
      <c r="E175" s="130"/>
      <c r="F175" s="130"/>
      <c r="G175" s="130"/>
      <c r="H175" s="131"/>
      <c r="I175" s="159" t="s">
        <v>1305</v>
      </c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1"/>
      <c r="U175" s="168" t="s">
        <v>1383</v>
      </c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70"/>
      <c r="AN175" s="168" t="s">
        <v>19</v>
      </c>
      <c r="AO175" s="169"/>
      <c r="AP175" s="169"/>
      <c r="AQ175" s="169"/>
      <c r="AR175" s="169"/>
      <c r="AS175" s="169"/>
      <c r="AT175" s="169"/>
      <c r="AU175" s="169"/>
      <c r="AV175" s="169"/>
      <c r="AW175" s="169"/>
      <c r="AX175" s="169"/>
      <c r="AY175" s="169"/>
      <c r="AZ175" s="170"/>
      <c r="BA175" s="99" t="s">
        <v>207</v>
      </c>
      <c r="BB175" s="100"/>
      <c r="BC175" s="101"/>
      <c r="BD175" s="99" t="s">
        <v>1903</v>
      </c>
      <c r="BE175" s="100"/>
      <c r="BF175" s="101"/>
      <c r="BG175" s="99" t="s">
        <v>207</v>
      </c>
      <c r="BH175" s="100"/>
      <c r="BI175" s="100"/>
      <c r="BJ175" s="100"/>
      <c r="BK175" s="101"/>
      <c r="BO175" s="23" t="str">
        <f t="shared" si="18"/>
        <v>{}</v>
      </c>
      <c r="BP175" s="23" t="s">
        <v>106</v>
      </c>
      <c r="BQ175" s="23" t="str">
        <f t="shared" si="19"/>
        <v>ID0103-08-11 = sql/job/merge/receiptd/ID0103-08-11.sql</v>
      </c>
      <c r="BR175" s="23" t="str">
        <f t="shared" si="20"/>
        <v>ID0103-08-11 = {"id":"ID0103-08-11", "name":"DPCレセプト_診断群分類レコード_結合テーブル作成（スキーマ22分）SQL", "params":{}, "files":{}, "memory":"1GB"}</v>
      </c>
    </row>
    <row r="176" spans="2:70" ht="51.75" customHeight="1" x14ac:dyDescent="0.15">
      <c r="B176" s="129" t="s">
        <v>1000</v>
      </c>
      <c r="C176" s="130"/>
      <c r="D176" s="130"/>
      <c r="E176" s="130"/>
      <c r="F176" s="130"/>
      <c r="G176" s="130"/>
      <c r="H176" s="131"/>
      <c r="I176" s="159" t="s">
        <v>1306</v>
      </c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1"/>
      <c r="U176" s="168" t="s">
        <v>1384</v>
      </c>
      <c r="V176" s="169"/>
      <c r="W176" s="169"/>
      <c r="X176" s="169"/>
      <c r="Y176" s="169"/>
      <c r="Z176" s="169"/>
      <c r="AA176" s="169"/>
      <c r="AB176" s="169"/>
      <c r="AC176" s="169"/>
      <c r="AD176" s="169"/>
      <c r="AE176" s="169"/>
      <c r="AF176" s="169"/>
      <c r="AG176" s="169"/>
      <c r="AH176" s="169"/>
      <c r="AI176" s="169"/>
      <c r="AJ176" s="169"/>
      <c r="AK176" s="169"/>
      <c r="AL176" s="169"/>
      <c r="AM176" s="170"/>
      <c r="AN176" s="168" t="s">
        <v>19</v>
      </c>
      <c r="AO176" s="169"/>
      <c r="AP176" s="169"/>
      <c r="AQ176" s="169"/>
      <c r="AR176" s="169"/>
      <c r="AS176" s="169"/>
      <c r="AT176" s="169"/>
      <c r="AU176" s="169"/>
      <c r="AV176" s="169"/>
      <c r="AW176" s="169"/>
      <c r="AX176" s="169"/>
      <c r="AY176" s="169"/>
      <c r="AZ176" s="170"/>
      <c r="BA176" s="99" t="s">
        <v>207</v>
      </c>
      <c r="BB176" s="100"/>
      <c r="BC176" s="101"/>
      <c r="BD176" s="99" t="s">
        <v>1903</v>
      </c>
      <c r="BE176" s="100"/>
      <c r="BF176" s="101"/>
      <c r="BG176" s="99" t="s">
        <v>207</v>
      </c>
      <c r="BH176" s="100"/>
      <c r="BI176" s="100"/>
      <c r="BJ176" s="100"/>
      <c r="BK176" s="101"/>
      <c r="BO176" s="23" t="str">
        <f t="shared" si="18"/>
        <v>{}</v>
      </c>
      <c r="BP176" s="23" t="s">
        <v>106</v>
      </c>
      <c r="BQ176" s="23" t="str">
        <f t="shared" si="19"/>
        <v>ID0103-08-12 = sql/job/merge/receiptd/ID0103-08-12.sql</v>
      </c>
      <c r="BR176" s="23" t="str">
        <f t="shared" si="20"/>
        <v>ID0103-08-12 = {"id":"ID0103-08-12", "name":"DPCレセプト_診断群分類レコード_結合テーブル作成（スキーマ12分）SQL", "params":{}, "files":{}, "memory":"1GB"}</v>
      </c>
    </row>
    <row r="177" spans="2:70" ht="51.75" customHeight="1" x14ac:dyDescent="0.15">
      <c r="B177" s="108" t="s">
        <v>1968</v>
      </c>
      <c r="C177" s="180"/>
      <c r="D177" s="180"/>
      <c r="E177" s="180"/>
      <c r="F177" s="180"/>
      <c r="G177" s="180"/>
      <c r="H177" s="181"/>
      <c r="I177" s="165" t="s">
        <v>2058</v>
      </c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7"/>
      <c r="U177" s="162" t="s">
        <v>1382</v>
      </c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4"/>
      <c r="AN177" s="162" t="s">
        <v>196</v>
      </c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4"/>
      <c r="BA177" s="102" t="s">
        <v>207</v>
      </c>
      <c r="BB177" s="103"/>
      <c r="BC177" s="104"/>
      <c r="BD177" s="102" t="s">
        <v>1903</v>
      </c>
      <c r="BE177" s="103"/>
      <c r="BF177" s="104"/>
      <c r="BG177" s="102" t="s">
        <v>1907</v>
      </c>
      <c r="BH177" s="103"/>
      <c r="BI177" s="103"/>
      <c r="BJ177" s="103"/>
      <c r="BK177" s="104"/>
      <c r="BO177" s="23" t="str">
        <f t="shared" si="18"/>
        <v>{"facility_id": "施設ID"}</v>
      </c>
      <c r="BP177" s="23" t="s">
        <v>106</v>
      </c>
      <c r="BQ177" s="23" t="str">
        <f t="shared" si="19"/>
        <v>ID0103-08-51 = sql/job/merge/receiptd/ID0103-08-51.sql</v>
      </c>
      <c r="BR177" s="23" t="str">
        <f t="shared" si="20"/>
        <v>ID0103-08-51 = {"id":"ID0103-08-51", "name":"DPCレセプト_診断群分類レコード_結合テーブル作成SQL", "params":{"facility_id": "施設ID"}, "files":{}, "memory":"1GB"}</v>
      </c>
    </row>
    <row r="178" spans="2:70" ht="51.75" customHeight="1" x14ac:dyDescent="0.15">
      <c r="B178" s="129" t="s">
        <v>1001</v>
      </c>
      <c r="C178" s="130"/>
      <c r="D178" s="130"/>
      <c r="E178" s="130"/>
      <c r="F178" s="130"/>
      <c r="G178" s="130"/>
      <c r="H178" s="131"/>
      <c r="I178" s="159" t="s">
        <v>1307</v>
      </c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1"/>
      <c r="U178" s="168" t="s">
        <v>1385</v>
      </c>
      <c r="V178" s="169"/>
      <c r="W178" s="169"/>
      <c r="X178" s="169"/>
      <c r="Y178" s="169"/>
      <c r="Z178" s="169"/>
      <c r="AA178" s="169"/>
      <c r="AB178" s="169"/>
      <c r="AC178" s="169"/>
      <c r="AD178" s="169"/>
      <c r="AE178" s="169"/>
      <c r="AF178" s="169"/>
      <c r="AG178" s="169"/>
      <c r="AH178" s="169"/>
      <c r="AI178" s="169"/>
      <c r="AJ178" s="169"/>
      <c r="AK178" s="169"/>
      <c r="AL178" s="169"/>
      <c r="AM178" s="170"/>
      <c r="AN178" s="168" t="s">
        <v>19</v>
      </c>
      <c r="AO178" s="169"/>
      <c r="AP178" s="169"/>
      <c r="AQ178" s="169"/>
      <c r="AR178" s="169"/>
      <c r="AS178" s="169"/>
      <c r="AT178" s="169"/>
      <c r="AU178" s="169"/>
      <c r="AV178" s="169"/>
      <c r="AW178" s="169"/>
      <c r="AX178" s="169"/>
      <c r="AY178" s="169"/>
      <c r="AZ178" s="170"/>
      <c r="BA178" s="99" t="s">
        <v>207</v>
      </c>
      <c r="BB178" s="100"/>
      <c r="BC178" s="101"/>
      <c r="BD178" s="99" t="s">
        <v>1903</v>
      </c>
      <c r="BE178" s="100"/>
      <c r="BF178" s="101"/>
      <c r="BG178" s="99" t="s">
        <v>207</v>
      </c>
      <c r="BH178" s="100"/>
      <c r="BI178" s="100"/>
      <c r="BJ178" s="100"/>
      <c r="BK178" s="101"/>
      <c r="BO178" s="23" t="str">
        <f t="shared" si="18"/>
        <v>{}</v>
      </c>
      <c r="BP178" s="23" t="s">
        <v>106</v>
      </c>
      <c r="BQ178" s="23" t="str">
        <f t="shared" si="19"/>
        <v>ID0103-09-01 = sql/job/merge/receiptd/ID0103-09-01.sql</v>
      </c>
      <c r="BR178" s="23" t="str">
        <f t="shared" si="20"/>
        <v>ID0103-09-01 = {"id":"ID0103-09-01", "name":"DPCレセプト_傷病レコード_結合テーブル作成（スキーマ2分）SQL", "params":{}, "files":{}, "memory":"1GB"}</v>
      </c>
    </row>
    <row r="179" spans="2:70" ht="51.75" customHeight="1" x14ac:dyDescent="0.15">
      <c r="B179" s="129" t="s">
        <v>1002</v>
      </c>
      <c r="C179" s="130"/>
      <c r="D179" s="130"/>
      <c r="E179" s="130"/>
      <c r="F179" s="130"/>
      <c r="G179" s="130"/>
      <c r="H179" s="131"/>
      <c r="I179" s="159" t="s">
        <v>1308</v>
      </c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1"/>
      <c r="U179" s="168" t="s">
        <v>1386</v>
      </c>
      <c r="V179" s="169"/>
      <c r="W179" s="169"/>
      <c r="X179" s="169"/>
      <c r="Y179" s="169"/>
      <c r="Z179" s="169"/>
      <c r="AA179" s="169"/>
      <c r="AB179" s="169"/>
      <c r="AC179" s="169"/>
      <c r="AD179" s="169"/>
      <c r="AE179" s="169"/>
      <c r="AF179" s="169"/>
      <c r="AG179" s="169"/>
      <c r="AH179" s="169"/>
      <c r="AI179" s="169"/>
      <c r="AJ179" s="169"/>
      <c r="AK179" s="169"/>
      <c r="AL179" s="169"/>
      <c r="AM179" s="170"/>
      <c r="AN179" s="168" t="s">
        <v>19</v>
      </c>
      <c r="AO179" s="169"/>
      <c r="AP179" s="169"/>
      <c r="AQ179" s="169"/>
      <c r="AR179" s="169"/>
      <c r="AS179" s="169"/>
      <c r="AT179" s="169"/>
      <c r="AU179" s="169"/>
      <c r="AV179" s="169"/>
      <c r="AW179" s="169"/>
      <c r="AX179" s="169"/>
      <c r="AY179" s="169"/>
      <c r="AZ179" s="170"/>
      <c r="BA179" s="99" t="s">
        <v>207</v>
      </c>
      <c r="BB179" s="100"/>
      <c r="BC179" s="101"/>
      <c r="BD179" s="99" t="s">
        <v>1903</v>
      </c>
      <c r="BE179" s="100"/>
      <c r="BF179" s="101"/>
      <c r="BG179" s="99" t="s">
        <v>207</v>
      </c>
      <c r="BH179" s="100"/>
      <c r="BI179" s="100"/>
      <c r="BJ179" s="100"/>
      <c r="BK179" s="101"/>
      <c r="BO179" s="23" t="str">
        <f t="shared" si="18"/>
        <v>{}</v>
      </c>
      <c r="BP179" s="23" t="s">
        <v>106</v>
      </c>
      <c r="BQ179" s="23" t="str">
        <f t="shared" si="19"/>
        <v>ID0103-09-11 = sql/job/merge/receiptd/ID0103-09-11.sql</v>
      </c>
      <c r="BR179" s="23" t="str">
        <f t="shared" si="20"/>
        <v>ID0103-09-11 = {"id":"ID0103-09-11", "name":"DPCレセプト_傷病レコード_結合テーブル作成（スキーマ22分）SQL", "params":{}, "files":{}, "memory":"1GB"}</v>
      </c>
    </row>
    <row r="180" spans="2:70" ht="51.75" customHeight="1" x14ac:dyDescent="0.15">
      <c r="B180" s="129" t="s">
        <v>1003</v>
      </c>
      <c r="C180" s="130"/>
      <c r="D180" s="130"/>
      <c r="E180" s="130"/>
      <c r="F180" s="130"/>
      <c r="G180" s="130"/>
      <c r="H180" s="131"/>
      <c r="I180" s="159" t="s">
        <v>1309</v>
      </c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1"/>
      <c r="U180" s="168" t="s">
        <v>1387</v>
      </c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70"/>
      <c r="AN180" s="168" t="s">
        <v>19</v>
      </c>
      <c r="AO180" s="169"/>
      <c r="AP180" s="169"/>
      <c r="AQ180" s="169"/>
      <c r="AR180" s="169"/>
      <c r="AS180" s="169"/>
      <c r="AT180" s="169"/>
      <c r="AU180" s="169"/>
      <c r="AV180" s="169"/>
      <c r="AW180" s="169"/>
      <c r="AX180" s="169"/>
      <c r="AY180" s="169"/>
      <c r="AZ180" s="170"/>
      <c r="BA180" s="99" t="s">
        <v>207</v>
      </c>
      <c r="BB180" s="100"/>
      <c r="BC180" s="101"/>
      <c r="BD180" s="99" t="s">
        <v>1903</v>
      </c>
      <c r="BE180" s="100"/>
      <c r="BF180" s="101"/>
      <c r="BG180" s="99" t="s">
        <v>207</v>
      </c>
      <c r="BH180" s="100"/>
      <c r="BI180" s="100"/>
      <c r="BJ180" s="100"/>
      <c r="BK180" s="101"/>
      <c r="BO180" s="23" t="str">
        <f t="shared" si="18"/>
        <v>{}</v>
      </c>
      <c r="BP180" s="23" t="s">
        <v>106</v>
      </c>
      <c r="BQ180" s="23" t="str">
        <f t="shared" si="19"/>
        <v>ID0103-09-12 = sql/job/merge/receiptd/ID0103-09-12.sql</v>
      </c>
      <c r="BR180" s="23" t="str">
        <f t="shared" si="20"/>
        <v>ID0103-09-12 = {"id":"ID0103-09-12", "name":"DPCレセプト_傷病レコード_結合テーブル作成（スキーマ12分）SQL", "params":{}, "files":{}, "memory":"1GB"}</v>
      </c>
    </row>
    <row r="181" spans="2:70" ht="51.75" customHeight="1" x14ac:dyDescent="0.15">
      <c r="B181" s="108" t="s">
        <v>1969</v>
      </c>
      <c r="C181" s="180"/>
      <c r="D181" s="180"/>
      <c r="E181" s="180"/>
      <c r="F181" s="180"/>
      <c r="G181" s="180"/>
      <c r="H181" s="181"/>
      <c r="I181" s="165" t="s">
        <v>2059</v>
      </c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7"/>
      <c r="U181" s="162" t="s">
        <v>1385</v>
      </c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  <c r="AM181" s="164"/>
      <c r="AN181" s="162" t="s">
        <v>196</v>
      </c>
      <c r="AO181" s="163"/>
      <c r="AP181" s="163"/>
      <c r="AQ181" s="163"/>
      <c r="AR181" s="163"/>
      <c r="AS181" s="163"/>
      <c r="AT181" s="163"/>
      <c r="AU181" s="163"/>
      <c r="AV181" s="163"/>
      <c r="AW181" s="163"/>
      <c r="AX181" s="163"/>
      <c r="AY181" s="163"/>
      <c r="AZ181" s="164"/>
      <c r="BA181" s="102" t="s">
        <v>207</v>
      </c>
      <c r="BB181" s="103"/>
      <c r="BC181" s="104"/>
      <c r="BD181" s="102" t="s">
        <v>1903</v>
      </c>
      <c r="BE181" s="103"/>
      <c r="BF181" s="104"/>
      <c r="BG181" s="102" t="s">
        <v>1907</v>
      </c>
      <c r="BH181" s="103"/>
      <c r="BI181" s="103"/>
      <c r="BJ181" s="103"/>
      <c r="BK181" s="104"/>
      <c r="BO181" s="23" t="str">
        <f t="shared" si="18"/>
        <v>{"facility_id": "施設ID"}</v>
      </c>
      <c r="BP181" s="23" t="s">
        <v>106</v>
      </c>
      <c r="BQ181" s="23" t="str">
        <f t="shared" si="19"/>
        <v>ID0103-09-51 = sql/job/merge/receiptd/ID0103-09-51.sql</v>
      </c>
      <c r="BR181" s="23" t="str">
        <f t="shared" si="20"/>
        <v>ID0103-09-51 = {"id":"ID0103-09-51", "name":"DPCレセプト_傷病レコード_結合テーブル作成SQL", "params":{"facility_id": "施設ID"}, "files":{}, "memory":"1GB"}</v>
      </c>
    </row>
    <row r="182" spans="2:70" ht="51.75" customHeight="1" x14ac:dyDescent="0.15">
      <c r="B182" s="129" t="s">
        <v>1004</v>
      </c>
      <c r="C182" s="130"/>
      <c r="D182" s="130"/>
      <c r="E182" s="130"/>
      <c r="F182" s="130"/>
      <c r="G182" s="130"/>
      <c r="H182" s="131"/>
      <c r="I182" s="159" t="s">
        <v>1310</v>
      </c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1"/>
      <c r="U182" s="168" t="s">
        <v>1388</v>
      </c>
      <c r="V182" s="169"/>
      <c r="W182" s="169"/>
      <c r="X182" s="169"/>
      <c r="Y182" s="169"/>
      <c r="Z182" s="169"/>
      <c r="AA182" s="169"/>
      <c r="AB182" s="169"/>
      <c r="AC182" s="169"/>
      <c r="AD182" s="169"/>
      <c r="AE182" s="169"/>
      <c r="AF182" s="169"/>
      <c r="AG182" s="169"/>
      <c r="AH182" s="169"/>
      <c r="AI182" s="169"/>
      <c r="AJ182" s="169"/>
      <c r="AK182" s="169"/>
      <c r="AL182" s="169"/>
      <c r="AM182" s="170"/>
      <c r="AN182" s="168" t="s">
        <v>19</v>
      </c>
      <c r="AO182" s="169"/>
      <c r="AP182" s="169"/>
      <c r="AQ182" s="169"/>
      <c r="AR182" s="169"/>
      <c r="AS182" s="169"/>
      <c r="AT182" s="169"/>
      <c r="AU182" s="169"/>
      <c r="AV182" s="169"/>
      <c r="AW182" s="169"/>
      <c r="AX182" s="169"/>
      <c r="AY182" s="169"/>
      <c r="AZ182" s="170"/>
      <c r="BA182" s="99" t="s">
        <v>207</v>
      </c>
      <c r="BB182" s="100"/>
      <c r="BC182" s="101"/>
      <c r="BD182" s="99" t="s">
        <v>1903</v>
      </c>
      <c r="BE182" s="100"/>
      <c r="BF182" s="101"/>
      <c r="BG182" s="99" t="s">
        <v>207</v>
      </c>
      <c r="BH182" s="100"/>
      <c r="BI182" s="100"/>
      <c r="BJ182" s="100"/>
      <c r="BK182" s="101"/>
      <c r="BO182" s="23" t="str">
        <f t="shared" si="18"/>
        <v>{}</v>
      </c>
      <c r="BP182" s="23" t="s">
        <v>106</v>
      </c>
      <c r="BQ182" s="23" t="str">
        <f t="shared" si="19"/>
        <v>ID0103-10-01 = sql/job/merge/receiptd/ID0103-10-01.sql</v>
      </c>
      <c r="BR182" s="23" t="str">
        <f t="shared" si="20"/>
        <v>ID0103-10-01 = {"id":"ID0103-10-01", "name":"DPCレセプト_傷病名レコード_結合テーブル作成（スキーマ2分）SQL", "params":{}, "files":{}, "memory":"1GB"}</v>
      </c>
    </row>
    <row r="183" spans="2:70" ht="51.75" customHeight="1" x14ac:dyDescent="0.15">
      <c r="B183" s="129" t="s">
        <v>1005</v>
      </c>
      <c r="C183" s="130"/>
      <c r="D183" s="130"/>
      <c r="E183" s="130"/>
      <c r="F183" s="130"/>
      <c r="G183" s="130"/>
      <c r="H183" s="131"/>
      <c r="I183" s="159" t="s">
        <v>1311</v>
      </c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1"/>
      <c r="U183" s="168" t="s">
        <v>1389</v>
      </c>
      <c r="V183" s="169"/>
      <c r="W183" s="169"/>
      <c r="X183" s="169"/>
      <c r="Y183" s="169"/>
      <c r="Z183" s="169"/>
      <c r="AA183" s="169"/>
      <c r="AB183" s="169"/>
      <c r="AC183" s="169"/>
      <c r="AD183" s="169"/>
      <c r="AE183" s="169"/>
      <c r="AF183" s="169"/>
      <c r="AG183" s="169"/>
      <c r="AH183" s="169"/>
      <c r="AI183" s="169"/>
      <c r="AJ183" s="169"/>
      <c r="AK183" s="169"/>
      <c r="AL183" s="169"/>
      <c r="AM183" s="170"/>
      <c r="AN183" s="168" t="s">
        <v>19</v>
      </c>
      <c r="AO183" s="169"/>
      <c r="AP183" s="169"/>
      <c r="AQ183" s="169"/>
      <c r="AR183" s="169"/>
      <c r="AS183" s="169"/>
      <c r="AT183" s="169"/>
      <c r="AU183" s="169"/>
      <c r="AV183" s="169"/>
      <c r="AW183" s="169"/>
      <c r="AX183" s="169"/>
      <c r="AY183" s="169"/>
      <c r="AZ183" s="170"/>
      <c r="BA183" s="99" t="s">
        <v>207</v>
      </c>
      <c r="BB183" s="100"/>
      <c r="BC183" s="101"/>
      <c r="BD183" s="99" t="s">
        <v>1903</v>
      </c>
      <c r="BE183" s="100"/>
      <c r="BF183" s="101"/>
      <c r="BG183" s="99" t="s">
        <v>207</v>
      </c>
      <c r="BH183" s="100"/>
      <c r="BI183" s="100"/>
      <c r="BJ183" s="100"/>
      <c r="BK183" s="101"/>
      <c r="BO183" s="23" t="str">
        <f t="shared" si="18"/>
        <v>{}</v>
      </c>
      <c r="BP183" s="23" t="s">
        <v>106</v>
      </c>
      <c r="BQ183" s="23" t="str">
        <f t="shared" si="19"/>
        <v>ID0103-10-11 = sql/job/merge/receiptd/ID0103-10-11.sql</v>
      </c>
      <c r="BR183" s="23" t="str">
        <f t="shared" si="20"/>
        <v>ID0103-10-11 = {"id":"ID0103-10-11", "name":"DPCレセプト_傷病名レコード_結合テーブル作成（スキーマ22分）SQL", "params":{}, "files":{}, "memory":"1GB"}</v>
      </c>
    </row>
    <row r="184" spans="2:70" ht="51.75" customHeight="1" x14ac:dyDescent="0.15">
      <c r="B184" s="129" t="s">
        <v>1006</v>
      </c>
      <c r="C184" s="130"/>
      <c r="D184" s="130"/>
      <c r="E184" s="130"/>
      <c r="F184" s="130"/>
      <c r="G184" s="130"/>
      <c r="H184" s="131"/>
      <c r="I184" s="159" t="s">
        <v>1312</v>
      </c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1"/>
      <c r="U184" s="168" t="s">
        <v>1390</v>
      </c>
      <c r="V184" s="169"/>
      <c r="W184" s="169"/>
      <c r="X184" s="169"/>
      <c r="Y184" s="169"/>
      <c r="Z184" s="169"/>
      <c r="AA184" s="169"/>
      <c r="AB184" s="169"/>
      <c r="AC184" s="169"/>
      <c r="AD184" s="169"/>
      <c r="AE184" s="169"/>
      <c r="AF184" s="169"/>
      <c r="AG184" s="169"/>
      <c r="AH184" s="169"/>
      <c r="AI184" s="169"/>
      <c r="AJ184" s="169"/>
      <c r="AK184" s="169"/>
      <c r="AL184" s="169"/>
      <c r="AM184" s="170"/>
      <c r="AN184" s="168" t="s">
        <v>19</v>
      </c>
      <c r="AO184" s="169"/>
      <c r="AP184" s="169"/>
      <c r="AQ184" s="169"/>
      <c r="AR184" s="169"/>
      <c r="AS184" s="169"/>
      <c r="AT184" s="169"/>
      <c r="AU184" s="169"/>
      <c r="AV184" s="169"/>
      <c r="AW184" s="169"/>
      <c r="AX184" s="169"/>
      <c r="AY184" s="169"/>
      <c r="AZ184" s="170"/>
      <c r="BA184" s="99" t="s">
        <v>207</v>
      </c>
      <c r="BB184" s="100"/>
      <c r="BC184" s="101"/>
      <c r="BD184" s="99" t="s">
        <v>1903</v>
      </c>
      <c r="BE184" s="100"/>
      <c r="BF184" s="101"/>
      <c r="BG184" s="99" t="s">
        <v>207</v>
      </c>
      <c r="BH184" s="100"/>
      <c r="BI184" s="100"/>
      <c r="BJ184" s="100"/>
      <c r="BK184" s="101"/>
      <c r="BO184" s="23" t="str">
        <f t="shared" si="18"/>
        <v>{}</v>
      </c>
      <c r="BP184" s="23" t="s">
        <v>106</v>
      </c>
      <c r="BQ184" s="23" t="str">
        <f t="shared" si="19"/>
        <v>ID0103-10-12 = sql/job/merge/receiptd/ID0103-10-12.sql</v>
      </c>
      <c r="BR184" s="23" t="str">
        <f t="shared" si="20"/>
        <v>ID0103-10-12 = {"id":"ID0103-10-12", "name":"DPCレセプト_傷病名レコード_結合テーブル作成（スキーマ12分）SQL", "params":{}, "files":{}, "memory":"1GB"}</v>
      </c>
    </row>
    <row r="185" spans="2:70" ht="51.75" customHeight="1" x14ac:dyDescent="0.15">
      <c r="B185" s="108" t="s">
        <v>1970</v>
      </c>
      <c r="C185" s="180"/>
      <c r="D185" s="180"/>
      <c r="E185" s="180"/>
      <c r="F185" s="180"/>
      <c r="G185" s="180"/>
      <c r="H185" s="181"/>
      <c r="I185" s="165" t="s">
        <v>2060</v>
      </c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7"/>
      <c r="U185" s="162" t="s">
        <v>1388</v>
      </c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4"/>
      <c r="AN185" s="162" t="s">
        <v>196</v>
      </c>
      <c r="AO185" s="163"/>
      <c r="AP185" s="163"/>
      <c r="AQ185" s="163"/>
      <c r="AR185" s="163"/>
      <c r="AS185" s="163"/>
      <c r="AT185" s="163"/>
      <c r="AU185" s="163"/>
      <c r="AV185" s="163"/>
      <c r="AW185" s="163"/>
      <c r="AX185" s="163"/>
      <c r="AY185" s="163"/>
      <c r="AZ185" s="164"/>
      <c r="BA185" s="102" t="s">
        <v>207</v>
      </c>
      <c r="BB185" s="103"/>
      <c r="BC185" s="104"/>
      <c r="BD185" s="102" t="s">
        <v>1903</v>
      </c>
      <c r="BE185" s="103"/>
      <c r="BF185" s="104"/>
      <c r="BG185" s="102" t="s">
        <v>1907</v>
      </c>
      <c r="BH185" s="103"/>
      <c r="BI185" s="103"/>
      <c r="BJ185" s="103"/>
      <c r="BK185" s="104"/>
      <c r="BO185" s="23" t="str">
        <f t="shared" si="18"/>
        <v>{"facility_id": "施設ID"}</v>
      </c>
      <c r="BP185" s="23" t="s">
        <v>106</v>
      </c>
      <c r="BQ185" s="23" t="str">
        <f t="shared" si="19"/>
        <v>ID0103-10-51 = sql/job/merge/receiptd/ID0103-10-51.sql</v>
      </c>
      <c r="BR185" s="23" t="str">
        <f t="shared" si="20"/>
        <v>ID0103-10-51 = {"id":"ID0103-10-51", "name":"DPCレセプト_傷病名レコード_結合テーブル作成SQL", "params":{"facility_id": "施設ID"}, "files":{}, "memory":"1GB"}</v>
      </c>
    </row>
    <row r="186" spans="2:70" ht="51.75" customHeight="1" x14ac:dyDescent="0.15">
      <c r="B186" s="129" t="s">
        <v>1007</v>
      </c>
      <c r="C186" s="130"/>
      <c r="D186" s="130"/>
      <c r="E186" s="130"/>
      <c r="F186" s="130"/>
      <c r="G186" s="130"/>
      <c r="H186" s="131"/>
      <c r="I186" s="159" t="s">
        <v>1313</v>
      </c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1"/>
      <c r="U186" s="168" t="s">
        <v>1391</v>
      </c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70"/>
      <c r="AN186" s="168" t="s">
        <v>19</v>
      </c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70"/>
      <c r="BA186" s="99" t="s">
        <v>207</v>
      </c>
      <c r="BB186" s="100"/>
      <c r="BC186" s="101"/>
      <c r="BD186" s="99" t="s">
        <v>1903</v>
      </c>
      <c r="BE186" s="100"/>
      <c r="BF186" s="101"/>
      <c r="BG186" s="99" t="s">
        <v>207</v>
      </c>
      <c r="BH186" s="100"/>
      <c r="BI186" s="100"/>
      <c r="BJ186" s="100"/>
      <c r="BK186" s="101"/>
      <c r="BO186" s="23" t="str">
        <f t="shared" si="18"/>
        <v>{}</v>
      </c>
      <c r="BP186" s="23" t="s">
        <v>106</v>
      </c>
      <c r="BQ186" s="23" t="str">
        <f t="shared" si="19"/>
        <v>ID0103-11-01 = sql/job/merge/receiptd/ID0103-11-01.sql</v>
      </c>
      <c r="BR186" s="23" t="str">
        <f t="shared" si="20"/>
        <v>ID0103-11-01 = {"id":"ID0103-11-01", "name":"DPCレセプト_患者基礎レコード_結合テーブル作成（スキーマ2分）SQL", "params":{}, "files":{}, "memory":"1GB"}</v>
      </c>
    </row>
    <row r="187" spans="2:70" ht="51.75" customHeight="1" x14ac:dyDescent="0.15">
      <c r="B187" s="129" t="s">
        <v>1008</v>
      </c>
      <c r="C187" s="130"/>
      <c r="D187" s="130"/>
      <c r="E187" s="130"/>
      <c r="F187" s="130"/>
      <c r="G187" s="130"/>
      <c r="H187" s="131"/>
      <c r="I187" s="159" t="s">
        <v>1314</v>
      </c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1"/>
      <c r="U187" s="168" t="s">
        <v>1392</v>
      </c>
      <c r="V187" s="169"/>
      <c r="W187" s="169"/>
      <c r="X187" s="169"/>
      <c r="Y187" s="169"/>
      <c r="Z187" s="169"/>
      <c r="AA187" s="169"/>
      <c r="AB187" s="169"/>
      <c r="AC187" s="169"/>
      <c r="AD187" s="169"/>
      <c r="AE187" s="169"/>
      <c r="AF187" s="169"/>
      <c r="AG187" s="169"/>
      <c r="AH187" s="169"/>
      <c r="AI187" s="169"/>
      <c r="AJ187" s="169"/>
      <c r="AK187" s="169"/>
      <c r="AL187" s="169"/>
      <c r="AM187" s="170"/>
      <c r="AN187" s="168" t="s">
        <v>19</v>
      </c>
      <c r="AO187" s="169"/>
      <c r="AP187" s="169"/>
      <c r="AQ187" s="169"/>
      <c r="AR187" s="169"/>
      <c r="AS187" s="169"/>
      <c r="AT187" s="169"/>
      <c r="AU187" s="169"/>
      <c r="AV187" s="169"/>
      <c r="AW187" s="169"/>
      <c r="AX187" s="169"/>
      <c r="AY187" s="169"/>
      <c r="AZ187" s="170"/>
      <c r="BA187" s="99" t="s">
        <v>207</v>
      </c>
      <c r="BB187" s="100"/>
      <c r="BC187" s="101"/>
      <c r="BD187" s="99" t="s">
        <v>1903</v>
      </c>
      <c r="BE187" s="100"/>
      <c r="BF187" s="101"/>
      <c r="BG187" s="99" t="s">
        <v>207</v>
      </c>
      <c r="BH187" s="100"/>
      <c r="BI187" s="100"/>
      <c r="BJ187" s="100"/>
      <c r="BK187" s="101"/>
      <c r="BO187" s="23" t="str">
        <f t="shared" si="18"/>
        <v>{}</v>
      </c>
      <c r="BP187" s="23" t="s">
        <v>106</v>
      </c>
      <c r="BQ187" s="23" t="str">
        <f t="shared" si="19"/>
        <v>ID0103-11-11 = sql/job/merge/receiptd/ID0103-11-11.sql</v>
      </c>
      <c r="BR187" s="23" t="str">
        <f t="shared" si="20"/>
        <v>ID0103-11-11 = {"id":"ID0103-11-11", "name":"DPCレセプト_患者基礎レコード_結合テーブル作成（スキーマ22分）SQL", "params":{}, "files":{}, "memory":"1GB"}</v>
      </c>
    </row>
    <row r="188" spans="2:70" ht="51.75" customHeight="1" x14ac:dyDescent="0.15">
      <c r="B188" s="129" t="s">
        <v>1009</v>
      </c>
      <c r="C188" s="130"/>
      <c r="D188" s="130"/>
      <c r="E188" s="130"/>
      <c r="F188" s="130"/>
      <c r="G188" s="130"/>
      <c r="H188" s="131"/>
      <c r="I188" s="159" t="s">
        <v>1315</v>
      </c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1"/>
      <c r="U188" s="168" t="s">
        <v>1393</v>
      </c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69"/>
      <c r="AF188" s="169"/>
      <c r="AG188" s="169"/>
      <c r="AH188" s="169"/>
      <c r="AI188" s="169"/>
      <c r="AJ188" s="169"/>
      <c r="AK188" s="169"/>
      <c r="AL188" s="169"/>
      <c r="AM188" s="170"/>
      <c r="AN188" s="168" t="s">
        <v>19</v>
      </c>
      <c r="AO188" s="169"/>
      <c r="AP188" s="169"/>
      <c r="AQ188" s="169"/>
      <c r="AR188" s="169"/>
      <c r="AS188" s="169"/>
      <c r="AT188" s="169"/>
      <c r="AU188" s="169"/>
      <c r="AV188" s="169"/>
      <c r="AW188" s="169"/>
      <c r="AX188" s="169"/>
      <c r="AY188" s="169"/>
      <c r="AZ188" s="170"/>
      <c r="BA188" s="99" t="s">
        <v>207</v>
      </c>
      <c r="BB188" s="100"/>
      <c r="BC188" s="101"/>
      <c r="BD188" s="99" t="s">
        <v>1903</v>
      </c>
      <c r="BE188" s="100"/>
      <c r="BF188" s="101"/>
      <c r="BG188" s="99" t="s">
        <v>207</v>
      </c>
      <c r="BH188" s="100"/>
      <c r="BI188" s="100"/>
      <c r="BJ188" s="100"/>
      <c r="BK188" s="101"/>
      <c r="BO188" s="23" t="str">
        <f t="shared" si="18"/>
        <v>{}</v>
      </c>
      <c r="BP188" s="23" t="s">
        <v>106</v>
      </c>
      <c r="BQ188" s="23" t="str">
        <f t="shared" si="19"/>
        <v>ID0103-11-12 = sql/job/merge/receiptd/ID0103-11-12.sql</v>
      </c>
      <c r="BR188" s="23" t="str">
        <f t="shared" si="20"/>
        <v>ID0103-11-12 = {"id":"ID0103-11-12", "name":"DPCレセプト_患者基礎レコード_結合テーブル作成（スキーマ12分）SQL", "params":{}, "files":{}, "memory":"1GB"}</v>
      </c>
    </row>
    <row r="189" spans="2:70" ht="51.75" customHeight="1" x14ac:dyDescent="0.15">
      <c r="B189" s="129" t="s">
        <v>1971</v>
      </c>
      <c r="C189" s="180"/>
      <c r="D189" s="180"/>
      <c r="E189" s="180"/>
      <c r="F189" s="180"/>
      <c r="G189" s="180"/>
      <c r="H189" s="181"/>
      <c r="I189" s="159" t="s">
        <v>2061</v>
      </c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1"/>
      <c r="U189" s="168" t="s">
        <v>1391</v>
      </c>
      <c r="V189" s="169"/>
      <c r="W189" s="169"/>
      <c r="X189" s="169"/>
      <c r="Y189" s="169"/>
      <c r="Z189" s="169"/>
      <c r="AA189" s="169"/>
      <c r="AB189" s="169"/>
      <c r="AC189" s="169"/>
      <c r="AD189" s="169"/>
      <c r="AE189" s="169"/>
      <c r="AF189" s="169"/>
      <c r="AG189" s="169"/>
      <c r="AH189" s="169"/>
      <c r="AI189" s="169"/>
      <c r="AJ189" s="169"/>
      <c r="AK189" s="169"/>
      <c r="AL189" s="169"/>
      <c r="AM189" s="170"/>
      <c r="AN189" s="168" t="s">
        <v>196</v>
      </c>
      <c r="AO189" s="169"/>
      <c r="AP189" s="169"/>
      <c r="AQ189" s="169"/>
      <c r="AR189" s="169"/>
      <c r="AS189" s="169"/>
      <c r="AT189" s="169"/>
      <c r="AU189" s="169"/>
      <c r="AV189" s="169"/>
      <c r="AW189" s="169"/>
      <c r="AX189" s="169"/>
      <c r="AY189" s="169"/>
      <c r="AZ189" s="170"/>
      <c r="BA189" s="99" t="s">
        <v>207</v>
      </c>
      <c r="BB189" s="100"/>
      <c r="BC189" s="101"/>
      <c r="BD189" s="99" t="s">
        <v>1903</v>
      </c>
      <c r="BE189" s="100"/>
      <c r="BF189" s="101"/>
      <c r="BG189" s="99" t="s">
        <v>1907</v>
      </c>
      <c r="BH189" s="100"/>
      <c r="BI189" s="100"/>
      <c r="BJ189" s="100"/>
      <c r="BK189" s="101"/>
      <c r="BO189" s="23" t="str">
        <f t="shared" si="18"/>
        <v>{"facility_id": "施設ID"}</v>
      </c>
      <c r="BP189" s="23" t="s">
        <v>106</v>
      </c>
      <c r="BQ189" s="23" t="str">
        <f t="shared" si="19"/>
        <v>ID0103-11-51 = sql/job/merge/receiptd/ID0103-11-51.sql</v>
      </c>
      <c r="BR189" s="23" t="str">
        <f t="shared" si="20"/>
        <v>ID0103-11-51 = {"id":"ID0103-11-51", "name":"DPCレセプト_患者基礎レコード_結合テーブル作成SQL", "params":{"facility_id": "施設ID"}, "files":{}, "memory":"1GB"}</v>
      </c>
    </row>
    <row r="190" spans="2:70" ht="51.75" customHeight="1" x14ac:dyDescent="0.15">
      <c r="B190" s="129" t="s">
        <v>1010</v>
      </c>
      <c r="C190" s="130"/>
      <c r="D190" s="130"/>
      <c r="E190" s="130"/>
      <c r="F190" s="130"/>
      <c r="G190" s="130"/>
      <c r="H190" s="131"/>
      <c r="I190" s="159" t="s">
        <v>1316</v>
      </c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1"/>
      <c r="U190" s="168" t="s">
        <v>1394</v>
      </c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69"/>
      <c r="AF190" s="169"/>
      <c r="AG190" s="169"/>
      <c r="AH190" s="169"/>
      <c r="AI190" s="169"/>
      <c r="AJ190" s="169"/>
      <c r="AK190" s="169"/>
      <c r="AL190" s="169"/>
      <c r="AM190" s="170"/>
      <c r="AN190" s="168" t="s">
        <v>19</v>
      </c>
      <c r="AO190" s="169"/>
      <c r="AP190" s="169"/>
      <c r="AQ190" s="169"/>
      <c r="AR190" s="169"/>
      <c r="AS190" s="169"/>
      <c r="AT190" s="169"/>
      <c r="AU190" s="169"/>
      <c r="AV190" s="169"/>
      <c r="AW190" s="169"/>
      <c r="AX190" s="169"/>
      <c r="AY190" s="169"/>
      <c r="AZ190" s="170"/>
      <c r="BA190" s="99" t="s">
        <v>207</v>
      </c>
      <c r="BB190" s="100"/>
      <c r="BC190" s="101"/>
      <c r="BD190" s="99" t="s">
        <v>1903</v>
      </c>
      <c r="BE190" s="100"/>
      <c r="BF190" s="101"/>
      <c r="BG190" s="99" t="s">
        <v>207</v>
      </c>
      <c r="BH190" s="100"/>
      <c r="BI190" s="100"/>
      <c r="BJ190" s="100"/>
      <c r="BK190" s="101"/>
      <c r="BO190" s="23" t="str">
        <f t="shared" si="18"/>
        <v>{}</v>
      </c>
      <c r="BP190" s="23" t="s">
        <v>106</v>
      </c>
      <c r="BQ190" s="23" t="str">
        <f t="shared" si="19"/>
        <v>ID0103-12-01 = sql/job/merge/receiptd/ID0103-12-01.sql</v>
      </c>
      <c r="BR190" s="23" t="str">
        <f t="shared" si="20"/>
        <v>ID0103-12-01 = {"id":"ID0103-12-01", "name":"DPCレセプト_診療関連レコード_結合テーブル作成（スキーマ2分）SQL", "params":{}, "files":{}, "memory":"1GB"}</v>
      </c>
    </row>
    <row r="191" spans="2:70" ht="51.75" customHeight="1" x14ac:dyDescent="0.15">
      <c r="B191" s="129" t="s">
        <v>1011</v>
      </c>
      <c r="C191" s="130"/>
      <c r="D191" s="130"/>
      <c r="E191" s="130"/>
      <c r="F191" s="130"/>
      <c r="G191" s="130"/>
      <c r="H191" s="131"/>
      <c r="I191" s="159" t="s">
        <v>1317</v>
      </c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1"/>
      <c r="U191" s="168" t="s">
        <v>1395</v>
      </c>
      <c r="V191" s="169"/>
      <c r="W191" s="169"/>
      <c r="X191" s="169"/>
      <c r="Y191" s="169"/>
      <c r="Z191" s="169"/>
      <c r="AA191" s="169"/>
      <c r="AB191" s="169"/>
      <c r="AC191" s="169"/>
      <c r="AD191" s="169"/>
      <c r="AE191" s="169"/>
      <c r="AF191" s="169"/>
      <c r="AG191" s="169"/>
      <c r="AH191" s="169"/>
      <c r="AI191" s="169"/>
      <c r="AJ191" s="169"/>
      <c r="AK191" s="169"/>
      <c r="AL191" s="169"/>
      <c r="AM191" s="170"/>
      <c r="AN191" s="168" t="s">
        <v>19</v>
      </c>
      <c r="AO191" s="169"/>
      <c r="AP191" s="169"/>
      <c r="AQ191" s="169"/>
      <c r="AR191" s="169"/>
      <c r="AS191" s="169"/>
      <c r="AT191" s="169"/>
      <c r="AU191" s="169"/>
      <c r="AV191" s="169"/>
      <c r="AW191" s="169"/>
      <c r="AX191" s="169"/>
      <c r="AY191" s="169"/>
      <c r="AZ191" s="170"/>
      <c r="BA191" s="99" t="s">
        <v>207</v>
      </c>
      <c r="BB191" s="100"/>
      <c r="BC191" s="101"/>
      <c r="BD191" s="99" t="s">
        <v>1903</v>
      </c>
      <c r="BE191" s="100"/>
      <c r="BF191" s="101"/>
      <c r="BG191" s="99" t="s">
        <v>207</v>
      </c>
      <c r="BH191" s="100"/>
      <c r="BI191" s="100"/>
      <c r="BJ191" s="100"/>
      <c r="BK191" s="101"/>
      <c r="BO191" s="23" t="str">
        <f t="shared" si="18"/>
        <v>{}</v>
      </c>
      <c r="BP191" s="23" t="s">
        <v>106</v>
      </c>
      <c r="BQ191" s="23" t="str">
        <f t="shared" si="19"/>
        <v>ID0103-12-11 = sql/job/merge/receiptd/ID0103-12-11.sql</v>
      </c>
      <c r="BR191" s="23" t="str">
        <f t="shared" si="20"/>
        <v>ID0103-12-11 = {"id":"ID0103-12-11", "name":"DPCレセプト_診療関連レコード_結合テーブル作成（スキーマ22分）SQL", "params":{}, "files":{}, "memory":"1GB"}</v>
      </c>
    </row>
    <row r="192" spans="2:70" ht="51.75" customHeight="1" x14ac:dyDescent="0.15">
      <c r="B192" s="129" t="s">
        <v>1012</v>
      </c>
      <c r="C192" s="130"/>
      <c r="D192" s="130"/>
      <c r="E192" s="130"/>
      <c r="F192" s="130"/>
      <c r="G192" s="130"/>
      <c r="H192" s="131"/>
      <c r="I192" s="159" t="s">
        <v>1318</v>
      </c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1"/>
      <c r="U192" s="168" t="s">
        <v>1396</v>
      </c>
      <c r="V192" s="169"/>
      <c r="W192" s="169"/>
      <c r="X192" s="169"/>
      <c r="Y192" s="169"/>
      <c r="Z192" s="169"/>
      <c r="AA192" s="169"/>
      <c r="AB192" s="169"/>
      <c r="AC192" s="169"/>
      <c r="AD192" s="169"/>
      <c r="AE192" s="169"/>
      <c r="AF192" s="169"/>
      <c r="AG192" s="169"/>
      <c r="AH192" s="169"/>
      <c r="AI192" s="169"/>
      <c r="AJ192" s="169"/>
      <c r="AK192" s="169"/>
      <c r="AL192" s="169"/>
      <c r="AM192" s="170"/>
      <c r="AN192" s="168" t="s">
        <v>19</v>
      </c>
      <c r="AO192" s="169"/>
      <c r="AP192" s="169"/>
      <c r="AQ192" s="169"/>
      <c r="AR192" s="169"/>
      <c r="AS192" s="169"/>
      <c r="AT192" s="169"/>
      <c r="AU192" s="169"/>
      <c r="AV192" s="169"/>
      <c r="AW192" s="169"/>
      <c r="AX192" s="169"/>
      <c r="AY192" s="169"/>
      <c r="AZ192" s="170"/>
      <c r="BA192" s="99" t="s">
        <v>207</v>
      </c>
      <c r="BB192" s="100"/>
      <c r="BC192" s="101"/>
      <c r="BD192" s="99" t="s">
        <v>1903</v>
      </c>
      <c r="BE192" s="100"/>
      <c r="BF192" s="101"/>
      <c r="BG192" s="99" t="s">
        <v>207</v>
      </c>
      <c r="BH192" s="100"/>
      <c r="BI192" s="100"/>
      <c r="BJ192" s="100"/>
      <c r="BK192" s="101"/>
      <c r="BO192" s="23" t="str">
        <f t="shared" si="18"/>
        <v>{}</v>
      </c>
      <c r="BP192" s="23" t="s">
        <v>106</v>
      </c>
      <c r="BQ192" s="23" t="str">
        <f t="shared" si="19"/>
        <v>ID0103-12-12 = sql/job/merge/receiptd/ID0103-12-12.sql</v>
      </c>
      <c r="BR192" s="23" t="str">
        <f t="shared" si="20"/>
        <v>ID0103-12-12 = {"id":"ID0103-12-12", "name":"DPCレセプト_診療関連レコード_結合テーブル作成（スキーマ12分）SQL", "params":{}, "files":{}, "memory":"1GB"}</v>
      </c>
    </row>
    <row r="193" spans="2:70" ht="51.75" customHeight="1" x14ac:dyDescent="0.15">
      <c r="B193" s="129" t="s">
        <v>1972</v>
      </c>
      <c r="C193" s="180"/>
      <c r="D193" s="180"/>
      <c r="E193" s="180"/>
      <c r="F193" s="180"/>
      <c r="G193" s="180"/>
      <c r="H193" s="181"/>
      <c r="I193" s="159" t="s">
        <v>2062</v>
      </c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1"/>
      <c r="U193" s="168" t="s">
        <v>1394</v>
      </c>
      <c r="V193" s="169"/>
      <c r="W193" s="169"/>
      <c r="X193" s="169"/>
      <c r="Y193" s="169"/>
      <c r="Z193" s="169"/>
      <c r="AA193" s="169"/>
      <c r="AB193" s="169"/>
      <c r="AC193" s="169"/>
      <c r="AD193" s="169"/>
      <c r="AE193" s="169"/>
      <c r="AF193" s="169"/>
      <c r="AG193" s="169"/>
      <c r="AH193" s="169"/>
      <c r="AI193" s="169"/>
      <c r="AJ193" s="169"/>
      <c r="AK193" s="169"/>
      <c r="AL193" s="169"/>
      <c r="AM193" s="170"/>
      <c r="AN193" s="168" t="s">
        <v>196</v>
      </c>
      <c r="AO193" s="169"/>
      <c r="AP193" s="169"/>
      <c r="AQ193" s="169"/>
      <c r="AR193" s="169"/>
      <c r="AS193" s="169"/>
      <c r="AT193" s="169"/>
      <c r="AU193" s="169"/>
      <c r="AV193" s="169"/>
      <c r="AW193" s="169"/>
      <c r="AX193" s="169"/>
      <c r="AY193" s="169"/>
      <c r="AZ193" s="170"/>
      <c r="BA193" s="99" t="s">
        <v>207</v>
      </c>
      <c r="BB193" s="100"/>
      <c r="BC193" s="101"/>
      <c r="BD193" s="99" t="s">
        <v>1903</v>
      </c>
      <c r="BE193" s="100"/>
      <c r="BF193" s="101"/>
      <c r="BG193" s="99" t="s">
        <v>1907</v>
      </c>
      <c r="BH193" s="100"/>
      <c r="BI193" s="100"/>
      <c r="BJ193" s="100"/>
      <c r="BK193" s="101"/>
      <c r="BO193" s="23" t="str">
        <f t="shared" ref="BO193:BO236" si="21">IF(AN193&lt;&gt;"なし",AN193,"{}")</f>
        <v>{"facility_id": "施設ID"}</v>
      </c>
      <c r="BP193" s="23" t="s">
        <v>106</v>
      </c>
      <c r="BQ193" s="23" t="str">
        <f t="shared" ref="BQ193:BQ236" si="22">B193&amp;" = sql/job/merge/receiptd/"&amp;B193&amp;".sql"</f>
        <v>ID0103-12-51 = sql/job/merge/receiptd/ID0103-12-51.sql</v>
      </c>
      <c r="BR193" s="23" t="str">
        <f t="shared" ref="BR193:BR236" si="23">B193&amp;" = {""id"":"""&amp;B193&amp;""", ""name"":"""&amp;I193&amp;""", ""params"":"&amp;BO193&amp;", ""files"":"&amp;BP193&amp;IF(BA193&lt;&gt;"-",", ""thread"":"""&amp;BA193&amp;"""","")&amp;IF(BD193&lt;&gt;"-",", ""memory"":"""&amp;BD193&amp;"""","")&amp;IF(BG193&lt;&gt;"-",", ""uri"":""True""","")&amp;"}"</f>
        <v>ID0103-12-51 = {"id":"ID0103-12-51", "name":"DPCレセプト_診療関連レコード_結合テーブル作成SQL", "params":{"facility_id": "施設ID"}, "files":{}, "memory":"1GB"}</v>
      </c>
    </row>
    <row r="194" spans="2:70" ht="51.75" customHeight="1" x14ac:dyDescent="0.15">
      <c r="B194" s="129" t="s">
        <v>1013</v>
      </c>
      <c r="C194" s="130"/>
      <c r="D194" s="130"/>
      <c r="E194" s="130"/>
      <c r="F194" s="130"/>
      <c r="G194" s="130"/>
      <c r="H194" s="131"/>
      <c r="I194" s="159" t="s">
        <v>1319</v>
      </c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1"/>
      <c r="U194" s="168" t="s">
        <v>1397</v>
      </c>
      <c r="V194" s="169"/>
      <c r="W194" s="169"/>
      <c r="X194" s="169"/>
      <c r="Y194" s="169"/>
      <c r="Z194" s="169"/>
      <c r="AA194" s="169"/>
      <c r="AB194" s="169"/>
      <c r="AC194" s="169"/>
      <c r="AD194" s="169"/>
      <c r="AE194" s="169"/>
      <c r="AF194" s="169"/>
      <c r="AG194" s="169"/>
      <c r="AH194" s="169"/>
      <c r="AI194" s="169"/>
      <c r="AJ194" s="169"/>
      <c r="AK194" s="169"/>
      <c r="AL194" s="169"/>
      <c r="AM194" s="170"/>
      <c r="AN194" s="168" t="s">
        <v>19</v>
      </c>
      <c r="AO194" s="169"/>
      <c r="AP194" s="169"/>
      <c r="AQ194" s="169"/>
      <c r="AR194" s="169"/>
      <c r="AS194" s="169"/>
      <c r="AT194" s="169"/>
      <c r="AU194" s="169"/>
      <c r="AV194" s="169"/>
      <c r="AW194" s="169"/>
      <c r="AX194" s="169"/>
      <c r="AY194" s="169"/>
      <c r="AZ194" s="170"/>
      <c r="BA194" s="99" t="s">
        <v>207</v>
      </c>
      <c r="BB194" s="100"/>
      <c r="BC194" s="101"/>
      <c r="BD194" s="99" t="s">
        <v>1903</v>
      </c>
      <c r="BE194" s="100"/>
      <c r="BF194" s="101"/>
      <c r="BG194" s="99" t="s">
        <v>207</v>
      </c>
      <c r="BH194" s="100"/>
      <c r="BI194" s="100"/>
      <c r="BJ194" s="100"/>
      <c r="BK194" s="101"/>
      <c r="BO194" s="23" t="str">
        <f t="shared" si="21"/>
        <v>{}</v>
      </c>
      <c r="BP194" s="23" t="s">
        <v>106</v>
      </c>
      <c r="BQ194" s="23" t="str">
        <f t="shared" si="22"/>
        <v>ID0103-13-01 = sql/job/merge/receiptd/ID0103-13-01.sql</v>
      </c>
      <c r="BR194" s="23" t="str">
        <f t="shared" si="23"/>
        <v>ID0103-13-01 = {"id":"ID0103-13-01", "name":"DPCレセプト_外泊レコード_結合テーブル作成（スキーマ2分）SQL", "params":{}, "files":{}, "memory":"1GB"}</v>
      </c>
    </row>
    <row r="195" spans="2:70" ht="51.75" customHeight="1" x14ac:dyDescent="0.15">
      <c r="B195" s="129" t="s">
        <v>1014</v>
      </c>
      <c r="C195" s="130"/>
      <c r="D195" s="130"/>
      <c r="E195" s="130"/>
      <c r="F195" s="130"/>
      <c r="G195" s="130"/>
      <c r="H195" s="131"/>
      <c r="I195" s="159" t="s">
        <v>1320</v>
      </c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1"/>
      <c r="U195" s="168" t="s">
        <v>1398</v>
      </c>
      <c r="V195" s="169"/>
      <c r="W195" s="169"/>
      <c r="X195" s="169"/>
      <c r="Y195" s="169"/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/>
      <c r="AM195" s="170"/>
      <c r="AN195" s="168" t="s">
        <v>19</v>
      </c>
      <c r="AO195" s="169"/>
      <c r="AP195" s="169"/>
      <c r="AQ195" s="169"/>
      <c r="AR195" s="169"/>
      <c r="AS195" s="169"/>
      <c r="AT195" s="169"/>
      <c r="AU195" s="169"/>
      <c r="AV195" s="169"/>
      <c r="AW195" s="169"/>
      <c r="AX195" s="169"/>
      <c r="AY195" s="169"/>
      <c r="AZ195" s="170"/>
      <c r="BA195" s="99" t="s">
        <v>207</v>
      </c>
      <c r="BB195" s="100"/>
      <c r="BC195" s="101"/>
      <c r="BD195" s="99" t="s">
        <v>1903</v>
      </c>
      <c r="BE195" s="100"/>
      <c r="BF195" s="101"/>
      <c r="BG195" s="99" t="s">
        <v>207</v>
      </c>
      <c r="BH195" s="100"/>
      <c r="BI195" s="100"/>
      <c r="BJ195" s="100"/>
      <c r="BK195" s="101"/>
      <c r="BO195" s="23" t="str">
        <f t="shared" si="21"/>
        <v>{}</v>
      </c>
      <c r="BP195" s="23" t="s">
        <v>106</v>
      </c>
      <c r="BQ195" s="23" t="str">
        <f t="shared" si="22"/>
        <v>ID0103-13-11 = sql/job/merge/receiptd/ID0103-13-11.sql</v>
      </c>
      <c r="BR195" s="23" t="str">
        <f t="shared" si="23"/>
        <v>ID0103-13-11 = {"id":"ID0103-13-11", "name":"DPCレセプト_外泊レコード_結合テーブル作成（スキーマ22分）SQL", "params":{}, "files":{}, "memory":"1GB"}</v>
      </c>
    </row>
    <row r="196" spans="2:70" ht="51.75" customHeight="1" x14ac:dyDescent="0.15">
      <c r="B196" s="129" t="s">
        <v>1015</v>
      </c>
      <c r="C196" s="130"/>
      <c r="D196" s="130"/>
      <c r="E196" s="130"/>
      <c r="F196" s="130"/>
      <c r="G196" s="130"/>
      <c r="H196" s="131"/>
      <c r="I196" s="159" t="s">
        <v>1321</v>
      </c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1"/>
      <c r="U196" s="168" t="s">
        <v>1399</v>
      </c>
      <c r="V196" s="169"/>
      <c r="W196" s="169"/>
      <c r="X196" s="169"/>
      <c r="Y196" s="169"/>
      <c r="Z196" s="169"/>
      <c r="AA196" s="169"/>
      <c r="AB196" s="169"/>
      <c r="AC196" s="169"/>
      <c r="AD196" s="169"/>
      <c r="AE196" s="169"/>
      <c r="AF196" s="169"/>
      <c r="AG196" s="169"/>
      <c r="AH196" s="169"/>
      <c r="AI196" s="169"/>
      <c r="AJ196" s="169"/>
      <c r="AK196" s="169"/>
      <c r="AL196" s="169"/>
      <c r="AM196" s="170"/>
      <c r="AN196" s="168" t="s">
        <v>19</v>
      </c>
      <c r="AO196" s="169"/>
      <c r="AP196" s="169"/>
      <c r="AQ196" s="169"/>
      <c r="AR196" s="169"/>
      <c r="AS196" s="169"/>
      <c r="AT196" s="169"/>
      <c r="AU196" s="169"/>
      <c r="AV196" s="169"/>
      <c r="AW196" s="169"/>
      <c r="AX196" s="169"/>
      <c r="AY196" s="169"/>
      <c r="AZ196" s="170"/>
      <c r="BA196" s="99" t="s">
        <v>207</v>
      </c>
      <c r="BB196" s="100"/>
      <c r="BC196" s="101"/>
      <c r="BD196" s="99" t="s">
        <v>1903</v>
      </c>
      <c r="BE196" s="100"/>
      <c r="BF196" s="101"/>
      <c r="BG196" s="99" t="s">
        <v>207</v>
      </c>
      <c r="BH196" s="100"/>
      <c r="BI196" s="100"/>
      <c r="BJ196" s="100"/>
      <c r="BK196" s="101"/>
      <c r="BO196" s="23" t="str">
        <f t="shared" si="21"/>
        <v>{}</v>
      </c>
      <c r="BP196" s="23" t="s">
        <v>106</v>
      </c>
      <c r="BQ196" s="23" t="str">
        <f t="shared" si="22"/>
        <v>ID0103-13-12 = sql/job/merge/receiptd/ID0103-13-12.sql</v>
      </c>
      <c r="BR196" s="23" t="str">
        <f t="shared" si="23"/>
        <v>ID0103-13-12 = {"id":"ID0103-13-12", "name":"DPCレセプト_外泊レコード_結合テーブル作成（スキーマ12分）SQL", "params":{}, "files":{}, "memory":"1GB"}</v>
      </c>
    </row>
    <row r="197" spans="2:70" ht="51.75" customHeight="1" x14ac:dyDescent="0.15">
      <c r="B197" s="129" t="s">
        <v>1973</v>
      </c>
      <c r="C197" s="180"/>
      <c r="D197" s="180"/>
      <c r="E197" s="180"/>
      <c r="F197" s="180"/>
      <c r="G197" s="180"/>
      <c r="H197" s="181"/>
      <c r="I197" s="159" t="s">
        <v>2063</v>
      </c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1"/>
      <c r="U197" s="168" t="s">
        <v>1397</v>
      </c>
      <c r="V197" s="169"/>
      <c r="W197" s="169"/>
      <c r="X197" s="169"/>
      <c r="Y197" s="169"/>
      <c r="Z197" s="169"/>
      <c r="AA197" s="169"/>
      <c r="AB197" s="169"/>
      <c r="AC197" s="169"/>
      <c r="AD197" s="169"/>
      <c r="AE197" s="169"/>
      <c r="AF197" s="169"/>
      <c r="AG197" s="169"/>
      <c r="AH197" s="169"/>
      <c r="AI197" s="169"/>
      <c r="AJ197" s="169"/>
      <c r="AK197" s="169"/>
      <c r="AL197" s="169"/>
      <c r="AM197" s="170"/>
      <c r="AN197" s="168" t="s">
        <v>196</v>
      </c>
      <c r="AO197" s="169"/>
      <c r="AP197" s="169"/>
      <c r="AQ197" s="169"/>
      <c r="AR197" s="169"/>
      <c r="AS197" s="169"/>
      <c r="AT197" s="169"/>
      <c r="AU197" s="169"/>
      <c r="AV197" s="169"/>
      <c r="AW197" s="169"/>
      <c r="AX197" s="169"/>
      <c r="AY197" s="169"/>
      <c r="AZ197" s="170"/>
      <c r="BA197" s="99" t="s">
        <v>207</v>
      </c>
      <c r="BB197" s="100"/>
      <c r="BC197" s="101"/>
      <c r="BD197" s="99" t="s">
        <v>1903</v>
      </c>
      <c r="BE197" s="100"/>
      <c r="BF197" s="101"/>
      <c r="BG197" s="99" t="s">
        <v>1907</v>
      </c>
      <c r="BH197" s="100"/>
      <c r="BI197" s="100"/>
      <c r="BJ197" s="100"/>
      <c r="BK197" s="101"/>
      <c r="BO197" s="23" t="str">
        <f t="shared" si="21"/>
        <v>{"facility_id": "施設ID"}</v>
      </c>
      <c r="BP197" s="23" t="s">
        <v>106</v>
      </c>
      <c r="BQ197" s="23" t="str">
        <f t="shared" si="22"/>
        <v>ID0103-13-51 = sql/job/merge/receiptd/ID0103-13-51.sql</v>
      </c>
      <c r="BR197" s="23" t="str">
        <f t="shared" si="23"/>
        <v>ID0103-13-51 = {"id":"ID0103-13-51", "name":"DPCレセプト_外泊レコード_結合テーブル作成SQL", "params":{"facility_id": "施設ID"}, "files":{}, "memory":"1GB"}</v>
      </c>
    </row>
    <row r="198" spans="2:70" ht="51.75" customHeight="1" x14ac:dyDescent="0.15">
      <c r="B198" s="129" t="s">
        <v>1016</v>
      </c>
      <c r="C198" s="130"/>
      <c r="D198" s="130"/>
      <c r="E198" s="130"/>
      <c r="F198" s="130"/>
      <c r="G198" s="130"/>
      <c r="H198" s="131"/>
      <c r="I198" s="159" t="s">
        <v>1322</v>
      </c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1"/>
      <c r="U198" s="168" t="s">
        <v>1400</v>
      </c>
      <c r="V198" s="169"/>
      <c r="W198" s="169"/>
      <c r="X198" s="169"/>
      <c r="Y198" s="169"/>
      <c r="Z198" s="169"/>
      <c r="AA198" s="169"/>
      <c r="AB198" s="169"/>
      <c r="AC198" s="169"/>
      <c r="AD198" s="169"/>
      <c r="AE198" s="169"/>
      <c r="AF198" s="169"/>
      <c r="AG198" s="169"/>
      <c r="AH198" s="169"/>
      <c r="AI198" s="169"/>
      <c r="AJ198" s="169"/>
      <c r="AK198" s="169"/>
      <c r="AL198" s="169"/>
      <c r="AM198" s="170"/>
      <c r="AN198" s="168" t="s">
        <v>19</v>
      </c>
      <c r="AO198" s="169"/>
      <c r="AP198" s="169"/>
      <c r="AQ198" s="169"/>
      <c r="AR198" s="169"/>
      <c r="AS198" s="169"/>
      <c r="AT198" s="169"/>
      <c r="AU198" s="169"/>
      <c r="AV198" s="169"/>
      <c r="AW198" s="169"/>
      <c r="AX198" s="169"/>
      <c r="AY198" s="169"/>
      <c r="AZ198" s="170"/>
      <c r="BA198" s="99" t="s">
        <v>207</v>
      </c>
      <c r="BB198" s="100"/>
      <c r="BC198" s="101"/>
      <c r="BD198" s="99" t="s">
        <v>1903</v>
      </c>
      <c r="BE198" s="100"/>
      <c r="BF198" s="101"/>
      <c r="BG198" s="99" t="s">
        <v>207</v>
      </c>
      <c r="BH198" s="100"/>
      <c r="BI198" s="100"/>
      <c r="BJ198" s="100"/>
      <c r="BK198" s="101"/>
      <c r="BO198" s="23" t="str">
        <f t="shared" si="21"/>
        <v>{}</v>
      </c>
      <c r="BP198" s="23" t="s">
        <v>106</v>
      </c>
      <c r="BQ198" s="23" t="str">
        <f t="shared" si="22"/>
        <v>ID0103-14-01 = sql/job/merge/receiptd/ID0103-14-01.sql</v>
      </c>
      <c r="BR198" s="23" t="str">
        <f t="shared" si="23"/>
        <v>ID0103-14-01 = {"id":"ID0103-14-01", "name":"DPCレセプト_包括評価レコード_結合テーブル作成（スキーマ2分）SQL", "params":{}, "files":{}, "memory":"1GB"}</v>
      </c>
    </row>
    <row r="199" spans="2:70" ht="51.75" customHeight="1" x14ac:dyDescent="0.15">
      <c r="B199" s="129" t="s">
        <v>1017</v>
      </c>
      <c r="C199" s="130"/>
      <c r="D199" s="130"/>
      <c r="E199" s="130"/>
      <c r="F199" s="130"/>
      <c r="G199" s="130"/>
      <c r="H199" s="131"/>
      <c r="I199" s="159" t="s">
        <v>1323</v>
      </c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1"/>
      <c r="U199" s="168" t="s">
        <v>1401</v>
      </c>
      <c r="V199" s="169"/>
      <c r="W199" s="169"/>
      <c r="X199" s="169"/>
      <c r="Y199" s="169"/>
      <c r="Z199" s="169"/>
      <c r="AA199" s="169"/>
      <c r="AB199" s="169"/>
      <c r="AC199" s="169"/>
      <c r="AD199" s="169"/>
      <c r="AE199" s="169"/>
      <c r="AF199" s="169"/>
      <c r="AG199" s="169"/>
      <c r="AH199" s="169"/>
      <c r="AI199" s="169"/>
      <c r="AJ199" s="169"/>
      <c r="AK199" s="169"/>
      <c r="AL199" s="169"/>
      <c r="AM199" s="170"/>
      <c r="AN199" s="168" t="s">
        <v>19</v>
      </c>
      <c r="AO199" s="169"/>
      <c r="AP199" s="169"/>
      <c r="AQ199" s="169"/>
      <c r="AR199" s="169"/>
      <c r="AS199" s="169"/>
      <c r="AT199" s="169"/>
      <c r="AU199" s="169"/>
      <c r="AV199" s="169"/>
      <c r="AW199" s="169"/>
      <c r="AX199" s="169"/>
      <c r="AY199" s="169"/>
      <c r="AZ199" s="170"/>
      <c r="BA199" s="99" t="s">
        <v>207</v>
      </c>
      <c r="BB199" s="100"/>
      <c r="BC199" s="101"/>
      <c r="BD199" s="99" t="s">
        <v>1903</v>
      </c>
      <c r="BE199" s="100"/>
      <c r="BF199" s="101"/>
      <c r="BG199" s="99" t="s">
        <v>207</v>
      </c>
      <c r="BH199" s="100"/>
      <c r="BI199" s="100"/>
      <c r="BJ199" s="100"/>
      <c r="BK199" s="101"/>
      <c r="BO199" s="23" t="str">
        <f t="shared" si="21"/>
        <v>{}</v>
      </c>
      <c r="BP199" s="23" t="s">
        <v>106</v>
      </c>
      <c r="BQ199" s="23" t="str">
        <f t="shared" si="22"/>
        <v>ID0103-14-11 = sql/job/merge/receiptd/ID0103-14-11.sql</v>
      </c>
      <c r="BR199" s="23" t="str">
        <f t="shared" si="23"/>
        <v>ID0103-14-11 = {"id":"ID0103-14-11", "name":"DPCレセプト_包括評価レコード_結合テーブル作成（スキーマ22分）SQL", "params":{}, "files":{}, "memory":"1GB"}</v>
      </c>
    </row>
    <row r="200" spans="2:70" ht="51.75" customHeight="1" x14ac:dyDescent="0.15">
      <c r="B200" s="129" t="s">
        <v>1018</v>
      </c>
      <c r="C200" s="130"/>
      <c r="D200" s="130"/>
      <c r="E200" s="130"/>
      <c r="F200" s="130"/>
      <c r="G200" s="130"/>
      <c r="H200" s="131"/>
      <c r="I200" s="159" t="s">
        <v>1324</v>
      </c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1"/>
      <c r="U200" s="168" t="s">
        <v>1402</v>
      </c>
      <c r="V200" s="169"/>
      <c r="W200" s="169"/>
      <c r="X200" s="169"/>
      <c r="Y200" s="169"/>
      <c r="Z200" s="169"/>
      <c r="AA200" s="169"/>
      <c r="AB200" s="169"/>
      <c r="AC200" s="169"/>
      <c r="AD200" s="169"/>
      <c r="AE200" s="169"/>
      <c r="AF200" s="169"/>
      <c r="AG200" s="169"/>
      <c r="AH200" s="169"/>
      <c r="AI200" s="169"/>
      <c r="AJ200" s="169"/>
      <c r="AK200" s="169"/>
      <c r="AL200" s="169"/>
      <c r="AM200" s="170"/>
      <c r="AN200" s="168" t="s">
        <v>19</v>
      </c>
      <c r="AO200" s="169"/>
      <c r="AP200" s="169"/>
      <c r="AQ200" s="169"/>
      <c r="AR200" s="169"/>
      <c r="AS200" s="169"/>
      <c r="AT200" s="169"/>
      <c r="AU200" s="169"/>
      <c r="AV200" s="169"/>
      <c r="AW200" s="169"/>
      <c r="AX200" s="169"/>
      <c r="AY200" s="169"/>
      <c r="AZ200" s="170"/>
      <c r="BA200" s="99" t="s">
        <v>207</v>
      </c>
      <c r="BB200" s="100"/>
      <c r="BC200" s="101"/>
      <c r="BD200" s="99" t="s">
        <v>1903</v>
      </c>
      <c r="BE200" s="100"/>
      <c r="BF200" s="101"/>
      <c r="BG200" s="99" t="s">
        <v>207</v>
      </c>
      <c r="BH200" s="100"/>
      <c r="BI200" s="100"/>
      <c r="BJ200" s="100"/>
      <c r="BK200" s="101"/>
      <c r="BO200" s="23" t="str">
        <f t="shared" si="21"/>
        <v>{}</v>
      </c>
      <c r="BP200" s="23" t="s">
        <v>106</v>
      </c>
      <c r="BQ200" s="23" t="str">
        <f t="shared" si="22"/>
        <v>ID0103-14-12 = sql/job/merge/receiptd/ID0103-14-12.sql</v>
      </c>
      <c r="BR200" s="23" t="str">
        <f t="shared" si="23"/>
        <v>ID0103-14-12 = {"id":"ID0103-14-12", "name":"DPCレセプト_包括評価レコード_結合テーブル作成（スキーマ12分）SQL", "params":{}, "files":{}, "memory":"1GB"}</v>
      </c>
    </row>
    <row r="201" spans="2:70" ht="51.75" customHeight="1" x14ac:dyDescent="0.15">
      <c r="B201" s="129" t="s">
        <v>1974</v>
      </c>
      <c r="C201" s="180"/>
      <c r="D201" s="180"/>
      <c r="E201" s="180"/>
      <c r="F201" s="180"/>
      <c r="G201" s="180"/>
      <c r="H201" s="181"/>
      <c r="I201" s="159" t="s">
        <v>2064</v>
      </c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1"/>
      <c r="U201" s="168" t="s">
        <v>1400</v>
      </c>
      <c r="V201" s="169"/>
      <c r="W201" s="169"/>
      <c r="X201" s="169"/>
      <c r="Y201" s="169"/>
      <c r="Z201" s="169"/>
      <c r="AA201" s="169"/>
      <c r="AB201" s="169"/>
      <c r="AC201" s="169"/>
      <c r="AD201" s="169"/>
      <c r="AE201" s="169"/>
      <c r="AF201" s="169"/>
      <c r="AG201" s="169"/>
      <c r="AH201" s="169"/>
      <c r="AI201" s="169"/>
      <c r="AJ201" s="169"/>
      <c r="AK201" s="169"/>
      <c r="AL201" s="169"/>
      <c r="AM201" s="170"/>
      <c r="AN201" s="168" t="s">
        <v>196</v>
      </c>
      <c r="AO201" s="169"/>
      <c r="AP201" s="169"/>
      <c r="AQ201" s="169"/>
      <c r="AR201" s="169"/>
      <c r="AS201" s="169"/>
      <c r="AT201" s="169"/>
      <c r="AU201" s="169"/>
      <c r="AV201" s="169"/>
      <c r="AW201" s="169"/>
      <c r="AX201" s="169"/>
      <c r="AY201" s="169"/>
      <c r="AZ201" s="170"/>
      <c r="BA201" s="99" t="s">
        <v>207</v>
      </c>
      <c r="BB201" s="100"/>
      <c r="BC201" s="101"/>
      <c r="BD201" s="99" t="s">
        <v>1903</v>
      </c>
      <c r="BE201" s="100"/>
      <c r="BF201" s="101"/>
      <c r="BG201" s="99" t="s">
        <v>1907</v>
      </c>
      <c r="BH201" s="100"/>
      <c r="BI201" s="100"/>
      <c r="BJ201" s="100"/>
      <c r="BK201" s="101"/>
      <c r="BO201" s="23" t="str">
        <f t="shared" si="21"/>
        <v>{"facility_id": "施設ID"}</v>
      </c>
      <c r="BP201" s="23" t="s">
        <v>106</v>
      </c>
      <c r="BQ201" s="23" t="str">
        <f t="shared" si="22"/>
        <v>ID0103-14-51 = sql/job/merge/receiptd/ID0103-14-51.sql</v>
      </c>
      <c r="BR201" s="23" t="str">
        <f t="shared" si="23"/>
        <v>ID0103-14-51 = {"id":"ID0103-14-51", "name":"DPCレセプト_包括評価レコード_結合テーブル作成SQL", "params":{"facility_id": "施設ID"}, "files":{}, "memory":"1GB"}</v>
      </c>
    </row>
    <row r="202" spans="2:70" ht="51.75" customHeight="1" x14ac:dyDescent="0.15">
      <c r="B202" s="129" t="s">
        <v>1019</v>
      </c>
      <c r="C202" s="130"/>
      <c r="D202" s="130"/>
      <c r="E202" s="130"/>
      <c r="F202" s="130"/>
      <c r="G202" s="130"/>
      <c r="H202" s="131"/>
      <c r="I202" s="159" t="s">
        <v>1325</v>
      </c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1"/>
      <c r="U202" s="168" t="s">
        <v>1403</v>
      </c>
      <c r="V202" s="169"/>
      <c r="W202" s="169"/>
      <c r="X202" s="169"/>
      <c r="Y202" s="169"/>
      <c r="Z202" s="169"/>
      <c r="AA202" s="169"/>
      <c r="AB202" s="169"/>
      <c r="AC202" s="169"/>
      <c r="AD202" s="169"/>
      <c r="AE202" s="169"/>
      <c r="AF202" s="169"/>
      <c r="AG202" s="169"/>
      <c r="AH202" s="169"/>
      <c r="AI202" s="169"/>
      <c r="AJ202" s="169"/>
      <c r="AK202" s="169"/>
      <c r="AL202" s="169"/>
      <c r="AM202" s="170"/>
      <c r="AN202" s="168" t="s">
        <v>19</v>
      </c>
      <c r="AO202" s="169"/>
      <c r="AP202" s="169"/>
      <c r="AQ202" s="169"/>
      <c r="AR202" s="169"/>
      <c r="AS202" s="169"/>
      <c r="AT202" s="169"/>
      <c r="AU202" s="169"/>
      <c r="AV202" s="169"/>
      <c r="AW202" s="169"/>
      <c r="AX202" s="169"/>
      <c r="AY202" s="169"/>
      <c r="AZ202" s="170"/>
      <c r="BA202" s="99" t="s">
        <v>207</v>
      </c>
      <c r="BB202" s="100"/>
      <c r="BC202" s="101"/>
      <c r="BD202" s="99" t="s">
        <v>1903</v>
      </c>
      <c r="BE202" s="100"/>
      <c r="BF202" s="101"/>
      <c r="BG202" s="99" t="s">
        <v>207</v>
      </c>
      <c r="BH202" s="100"/>
      <c r="BI202" s="100"/>
      <c r="BJ202" s="100"/>
      <c r="BK202" s="101"/>
      <c r="BO202" s="23" t="str">
        <f t="shared" si="21"/>
        <v>{}</v>
      </c>
      <c r="BP202" s="23" t="s">
        <v>106</v>
      </c>
      <c r="BQ202" s="23" t="str">
        <f t="shared" si="22"/>
        <v>ID0103-15-01 = sql/job/merge/receiptd/ID0103-15-01.sql</v>
      </c>
      <c r="BR202" s="23" t="str">
        <f t="shared" si="23"/>
        <v>ID0103-15-01 = {"id":"ID0103-15-01", "name":"DPCレセプト_合計調整レコード_結合テーブル作成（スキーマ2分）SQL", "params":{}, "files":{}, "memory":"1GB"}</v>
      </c>
    </row>
    <row r="203" spans="2:70" ht="51.75" customHeight="1" x14ac:dyDescent="0.15">
      <c r="B203" s="129" t="s">
        <v>1020</v>
      </c>
      <c r="C203" s="130"/>
      <c r="D203" s="130"/>
      <c r="E203" s="130"/>
      <c r="F203" s="130"/>
      <c r="G203" s="130"/>
      <c r="H203" s="131"/>
      <c r="I203" s="159" t="s">
        <v>1326</v>
      </c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1"/>
      <c r="U203" s="168" t="s">
        <v>1404</v>
      </c>
      <c r="V203" s="169"/>
      <c r="W203" s="169"/>
      <c r="X203" s="169"/>
      <c r="Y203" s="169"/>
      <c r="Z203" s="169"/>
      <c r="AA203" s="169"/>
      <c r="AB203" s="169"/>
      <c r="AC203" s="169"/>
      <c r="AD203" s="169"/>
      <c r="AE203" s="169"/>
      <c r="AF203" s="169"/>
      <c r="AG203" s="169"/>
      <c r="AH203" s="169"/>
      <c r="AI203" s="169"/>
      <c r="AJ203" s="169"/>
      <c r="AK203" s="169"/>
      <c r="AL203" s="169"/>
      <c r="AM203" s="170"/>
      <c r="AN203" s="168" t="s">
        <v>19</v>
      </c>
      <c r="AO203" s="169"/>
      <c r="AP203" s="169"/>
      <c r="AQ203" s="169"/>
      <c r="AR203" s="169"/>
      <c r="AS203" s="169"/>
      <c r="AT203" s="169"/>
      <c r="AU203" s="169"/>
      <c r="AV203" s="169"/>
      <c r="AW203" s="169"/>
      <c r="AX203" s="169"/>
      <c r="AY203" s="169"/>
      <c r="AZ203" s="170"/>
      <c r="BA203" s="99" t="s">
        <v>207</v>
      </c>
      <c r="BB203" s="100"/>
      <c r="BC203" s="101"/>
      <c r="BD203" s="99" t="s">
        <v>1903</v>
      </c>
      <c r="BE203" s="100"/>
      <c r="BF203" s="101"/>
      <c r="BG203" s="99" t="s">
        <v>207</v>
      </c>
      <c r="BH203" s="100"/>
      <c r="BI203" s="100"/>
      <c r="BJ203" s="100"/>
      <c r="BK203" s="101"/>
      <c r="BO203" s="23" t="str">
        <f t="shared" si="21"/>
        <v>{}</v>
      </c>
      <c r="BP203" s="23" t="s">
        <v>106</v>
      </c>
      <c r="BQ203" s="23" t="str">
        <f t="shared" si="22"/>
        <v>ID0103-15-11 = sql/job/merge/receiptd/ID0103-15-11.sql</v>
      </c>
      <c r="BR203" s="23" t="str">
        <f t="shared" si="23"/>
        <v>ID0103-15-11 = {"id":"ID0103-15-11", "name":"DPCレセプト_合計調整レコード_結合テーブル作成（スキーマ22分）SQL", "params":{}, "files":{}, "memory":"1GB"}</v>
      </c>
    </row>
    <row r="204" spans="2:70" ht="51.75" customHeight="1" x14ac:dyDescent="0.15">
      <c r="B204" s="129" t="s">
        <v>1021</v>
      </c>
      <c r="C204" s="130"/>
      <c r="D204" s="130"/>
      <c r="E204" s="130"/>
      <c r="F204" s="130"/>
      <c r="G204" s="130"/>
      <c r="H204" s="131"/>
      <c r="I204" s="159" t="s">
        <v>1327</v>
      </c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1"/>
      <c r="U204" s="168" t="s">
        <v>1405</v>
      </c>
      <c r="V204" s="169"/>
      <c r="W204" s="169"/>
      <c r="X204" s="169"/>
      <c r="Y204" s="169"/>
      <c r="Z204" s="169"/>
      <c r="AA204" s="169"/>
      <c r="AB204" s="169"/>
      <c r="AC204" s="169"/>
      <c r="AD204" s="169"/>
      <c r="AE204" s="169"/>
      <c r="AF204" s="169"/>
      <c r="AG204" s="169"/>
      <c r="AH204" s="169"/>
      <c r="AI204" s="169"/>
      <c r="AJ204" s="169"/>
      <c r="AK204" s="169"/>
      <c r="AL204" s="169"/>
      <c r="AM204" s="170"/>
      <c r="AN204" s="168" t="s">
        <v>19</v>
      </c>
      <c r="AO204" s="169"/>
      <c r="AP204" s="169"/>
      <c r="AQ204" s="169"/>
      <c r="AR204" s="169"/>
      <c r="AS204" s="169"/>
      <c r="AT204" s="169"/>
      <c r="AU204" s="169"/>
      <c r="AV204" s="169"/>
      <c r="AW204" s="169"/>
      <c r="AX204" s="169"/>
      <c r="AY204" s="169"/>
      <c r="AZ204" s="170"/>
      <c r="BA204" s="99" t="s">
        <v>207</v>
      </c>
      <c r="BB204" s="100"/>
      <c r="BC204" s="101"/>
      <c r="BD204" s="99" t="s">
        <v>1903</v>
      </c>
      <c r="BE204" s="100"/>
      <c r="BF204" s="101"/>
      <c r="BG204" s="99" t="s">
        <v>207</v>
      </c>
      <c r="BH204" s="100"/>
      <c r="BI204" s="100"/>
      <c r="BJ204" s="100"/>
      <c r="BK204" s="101"/>
      <c r="BO204" s="23" t="str">
        <f t="shared" si="21"/>
        <v>{}</v>
      </c>
      <c r="BP204" s="23" t="s">
        <v>106</v>
      </c>
      <c r="BQ204" s="23" t="str">
        <f t="shared" si="22"/>
        <v>ID0103-15-12 = sql/job/merge/receiptd/ID0103-15-12.sql</v>
      </c>
      <c r="BR204" s="23" t="str">
        <f t="shared" si="23"/>
        <v>ID0103-15-12 = {"id":"ID0103-15-12", "name":"DPCレセプト_合計調整レコード_結合テーブル作成（スキーマ12分）SQL", "params":{}, "files":{}, "memory":"1GB"}</v>
      </c>
    </row>
    <row r="205" spans="2:70" ht="51.75" customHeight="1" x14ac:dyDescent="0.15">
      <c r="B205" s="129" t="s">
        <v>1975</v>
      </c>
      <c r="C205" s="180"/>
      <c r="D205" s="180"/>
      <c r="E205" s="180"/>
      <c r="F205" s="180"/>
      <c r="G205" s="180"/>
      <c r="H205" s="181"/>
      <c r="I205" s="159" t="s">
        <v>2065</v>
      </c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1"/>
      <c r="U205" s="168" t="s">
        <v>1403</v>
      </c>
      <c r="V205" s="169"/>
      <c r="W205" s="169"/>
      <c r="X205" s="169"/>
      <c r="Y205" s="169"/>
      <c r="Z205" s="169"/>
      <c r="AA205" s="169"/>
      <c r="AB205" s="169"/>
      <c r="AC205" s="169"/>
      <c r="AD205" s="169"/>
      <c r="AE205" s="169"/>
      <c r="AF205" s="169"/>
      <c r="AG205" s="169"/>
      <c r="AH205" s="169"/>
      <c r="AI205" s="169"/>
      <c r="AJ205" s="169"/>
      <c r="AK205" s="169"/>
      <c r="AL205" s="169"/>
      <c r="AM205" s="170"/>
      <c r="AN205" s="168" t="s">
        <v>196</v>
      </c>
      <c r="AO205" s="169"/>
      <c r="AP205" s="169"/>
      <c r="AQ205" s="169"/>
      <c r="AR205" s="169"/>
      <c r="AS205" s="169"/>
      <c r="AT205" s="169"/>
      <c r="AU205" s="169"/>
      <c r="AV205" s="169"/>
      <c r="AW205" s="169"/>
      <c r="AX205" s="169"/>
      <c r="AY205" s="169"/>
      <c r="AZ205" s="170"/>
      <c r="BA205" s="99" t="s">
        <v>207</v>
      </c>
      <c r="BB205" s="100"/>
      <c r="BC205" s="101"/>
      <c r="BD205" s="99" t="s">
        <v>1903</v>
      </c>
      <c r="BE205" s="100"/>
      <c r="BF205" s="101"/>
      <c r="BG205" s="99" t="s">
        <v>1907</v>
      </c>
      <c r="BH205" s="100"/>
      <c r="BI205" s="100"/>
      <c r="BJ205" s="100"/>
      <c r="BK205" s="101"/>
      <c r="BO205" s="23" t="str">
        <f t="shared" si="21"/>
        <v>{"facility_id": "施設ID"}</v>
      </c>
      <c r="BP205" s="23" t="s">
        <v>106</v>
      </c>
      <c r="BQ205" s="23" t="str">
        <f t="shared" si="22"/>
        <v>ID0103-15-51 = sql/job/merge/receiptd/ID0103-15-51.sql</v>
      </c>
      <c r="BR205" s="23" t="str">
        <f t="shared" si="23"/>
        <v>ID0103-15-51 = {"id":"ID0103-15-51", "name":"DPCレセプト_合計調整レコード_結合テーブル作成SQL", "params":{"facility_id": "施設ID"}, "files":{}, "memory":"1GB"}</v>
      </c>
    </row>
    <row r="206" spans="2:70" ht="51.75" customHeight="1" x14ac:dyDescent="0.15">
      <c r="B206" s="129" t="s">
        <v>1022</v>
      </c>
      <c r="C206" s="130"/>
      <c r="D206" s="130"/>
      <c r="E206" s="130"/>
      <c r="F206" s="130"/>
      <c r="G206" s="130"/>
      <c r="H206" s="131"/>
      <c r="I206" s="159" t="s">
        <v>1328</v>
      </c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1"/>
      <c r="U206" s="168" t="s">
        <v>1406</v>
      </c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70"/>
      <c r="AN206" s="168" t="s">
        <v>19</v>
      </c>
      <c r="AO206" s="169"/>
      <c r="AP206" s="169"/>
      <c r="AQ206" s="169"/>
      <c r="AR206" s="169"/>
      <c r="AS206" s="169"/>
      <c r="AT206" s="169"/>
      <c r="AU206" s="169"/>
      <c r="AV206" s="169"/>
      <c r="AW206" s="169"/>
      <c r="AX206" s="169"/>
      <c r="AY206" s="169"/>
      <c r="AZ206" s="170"/>
      <c r="BA206" s="99" t="s">
        <v>207</v>
      </c>
      <c r="BB206" s="100"/>
      <c r="BC206" s="101"/>
      <c r="BD206" s="99" t="s">
        <v>1903</v>
      </c>
      <c r="BE206" s="100"/>
      <c r="BF206" s="101"/>
      <c r="BG206" s="99" t="s">
        <v>207</v>
      </c>
      <c r="BH206" s="100"/>
      <c r="BI206" s="100"/>
      <c r="BJ206" s="100"/>
      <c r="BK206" s="101"/>
      <c r="BO206" s="23" t="str">
        <f t="shared" si="21"/>
        <v>{}</v>
      </c>
      <c r="BP206" s="23" t="s">
        <v>106</v>
      </c>
      <c r="BQ206" s="23" t="str">
        <f t="shared" si="22"/>
        <v>ID0103-16-01 = sql/job/merge/receiptd/ID0103-16-01.sql</v>
      </c>
      <c r="BR206" s="23" t="str">
        <f t="shared" si="23"/>
        <v>ID0103-16-01 = {"id":"ID0103-16-01", "name":"DPCレセプト_診療行為レコード_結合テーブル作成（スキーマ2分）SQL", "params":{}, "files":{}, "memory":"1GB"}</v>
      </c>
    </row>
    <row r="207" spans="2:70" ht="51.75" customHeight="1" x14ac:dyDescent="0.15">
      <c r="B207" s="129" t="s">
        <v>1023</v>
      </c>
      <c r="C207" s="130"/>
      <c r="D207" s="130"/>
      <c r="E207" s="130"/>
      <c r="F207" s="130"/>
      <c r="G207" s="130"/>
      <c r="H207" s="131"/>
      <c r="I207" s="159" t="s">
        <v>1329</v>
      </c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1"/>
      <c r="U207" s="168" t="s">
        <v>1407</v>
      </c>
      <c r="V207" s="169"/>
      <c r="W207" s="169"/>
      <c r="X207" s="169"/>
      <c r="Y207" s="169"/>
      <c r="Z207" s="169"/>
      <c r="AA207" s="169"/>
      <c r="AB207" s="169"/>
      <c r="AC207" s="169"/>
      <c r="AD207" s="169"/>
      <c r="AE207" s="169"/>
      <c r="AF207" s="169"/>
      <c r="AG207" s="169"/>
      <c r="AH207" s="169"/>
      <c r="AI207" s="169"/>
      <c r="AJ207" s="169"/>
      <c r="AK207" s="169"/>
      <c r="AL207" s="169"/>
      <c r="AM207" s="170"/>
      <c r="AN207" s="168" t="s">
        <v>19</v>
      </c>
      <c r="AO207" s="169"/>
      <c r="AP207" s="169"/>
      <c r="AQ207" s="169"/>
      <c r="AR207" s="169"/>
      <c r="AS207" s="169"/>
      <c r="AT207" s="169"/>
      <c r="AU207" s="169"/>
      <c r="AV207" s="169"/>
      <c r="AW207" s="169"/>
      <c r="AX207" s="169"/>
      <c r="AY207" s="169"/>
      <c r="AZ207" s="170"/>
      <c r="BA207" s="99" t="s">
        <v>207</v>
      </c>
      <c r="BB207" s="100"/>
      <c r="BC207" s="101"/>
      <c r="BD207" s="99" t="s">
        <v>1903</v>
      </c>
      <c r="BE207" s="100"/>
      <c r="BF207" s="101"/>
      <c r="BG207" s="99" t="s">
        <v>207</v>
      </c>
      <c r="BH207" s="100"/>
      <c r="BI207" s="100"/>
      <c r="BJ207" s="100"/>
      <c r="BK207" s="101"/>
      <c r="BO207" s="23" t="str">
        <f t="shared" si="21"/>
        <v>{}</v>
      </c>
      <c r="BP207" s="23" t="s">
        <v>106</v>
      </c>
      <c r="BQ207" s="23" t="str">
        <f t="shared" si="22"/>
        <v>ID0103-16-11 = sql/job/merge/receiptd/ID0103-16-11.sql</v>
      </c>
      <c r="BR207" s="23" t="str">
        <f t="shared" si="23"/>
        <v>ID0103-16-11 = {"id":"ID0103-16-11", "name":"DPCレセプト_診療行為レコード_結合テーブル作成（スキーマ22分）SQL", "params":{}, "files":{}, "memory":"1GB"}</v>
      </c>
    </row>
    <row r="208" spans="2:70" ht="51.75" customHeight="1" x14ac:dyDescent="0.15">
      <c r="B208" s="129" t="s">
        <v>1024</v>
      </c>
      <c r="C208" s="130"/>
      <c r="D208" s="130"/>
      <c r="E208" s="130"/>
      <c r="F208" s="130"/>
      <c r="G208" s="130"/>
      <c r="H208" s="131"/>
      <c r="I208" s="159" t="s">
        <v>1330</v>
      </c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1"/>
      <c r="U208" s="168" t="s">
        <v>1408</v>
      </c>
      <c r="V208" s="169"/>
      <c r="W208" s="169"/>
      <c r="X208" s="169"/>
      <c r="Y208" s="169"/>
      <c r="Z208" s="169"/>
      <c r="AA208" s="169"/>
      <c r="AB208" s="169"/>
      <c r="AC208" s="169"/>
      <c r="AD208" s="169"/>
      <c r="AE208" s="169"/>
      <c r="AF208" s="169"/>
      <c r="AG208" s="169"/>
      <c r="AH208" s="169"/>
      <c r="AI208" s="169"/>
      <c r="AJ208" s="169"/>
      <c r="AK208" s="169"/>
      <c r="AL208" s="169"/>
      <c r="AM208" s="170"/>
      <c r="AN208" s="168" t="s">
        <v>19</v>
      </c>
      <c r="AO208" s="169"/>
      <c r="AP208" s="169"/>
      <c r="AQ208" s="169"/>
      <c r="AR208" s="169"/>
      <c r="AS208" s="169"/>
      <c r="AT208" s="169"/>
      <c r="AU208" s="169"/>
      <c r="AV208" s="169"/>
      <c r="AW208" s="169"/>
      <c r="AX208" s="169"/>
      <c r="AY208" s="169"/>
      <c r="AZ208" s="170"/>
      <c r="BA208" s="99" t="s">
        <v>207</v>
      </c>
      <c r="BB208" s="100"/>
      <c r="BC208" s="101"/>
      <c r="BD208" s="99" t="s">
        <v>1903</v>
      </c>
      <c r="BE208" s="100"/>
      <c r="BF208" s="101"/>
      <c r="BG208" s="99" t="s">
        <v>207</v>
      </c>
      <c r="BH208" s="100"/>
      <c r="BI208" s="100"/>
      <c r="BJ208" s="100"/>
      <c r="BK208" s="101"/>
      <c r="BO208" s="23" t="str">
        <f t="shared" si="21"/>
        <v>{}</v>
      </c>
      <c r="BP208" s="23" t="s">
        <v>106</v>
      </c>
      <c r="BQ208" s="23" t="str">
        <f t="shared" si="22"/>
        <v>ID0103-16-12 = sql/job/merge/receiptd/ID0103-16-12.sql</v>
      </c>
      <c r="BR208" s="23" t="str">
        <f t="shared" si="23"/>
        <v>ID0103-16-12 = {"id":"ID0103-16-12", "name":"DPCレセプト_診療行為レコード_結合テーブル作成（スキーマ12分）SQL", "params":{}, "files":{}, "memory":"1GB"}</v>
      </c>
    </row>
    <row r="209" spans="2:70" ht="51.75" customHeight="1" x14ac:dyDescent="0.15">
      <c r="B209" s="108" t="s">
        <v>1976</v>
      </c>
      <c r="C209" s="180"/>
      <c r="D209" s="180"/>
      <c r="E209" s="180"/>
      <c r="F209" s="180"/>
      <c r="G209" s="180"/>
      <c r="H209" s="181"/>
      <c r="I209" s="165" t="s">
        <v>2066</v>
      </c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7"/>
      <c r="U209" s="162" t="s">
        <v>1406</v>
      </c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  <c r="AJ209" s="163"/>
      <c r="AK209" s="163"/>
      <c r="AL209" s="163"/>
      <c r="AM209" s="164"/>
      <c r="AN209" s="162" t="s">
        <v>196</v>
      </c>
      <c r="AO209" s="163"/>
      <c r="AP209" s="163"/>
      <c r="AQ209" s="163"/>
      <c r="AR209" s="163"/>
      <c r="AS209" s="163"/>
      <c r="AT209" s="163"/>
      <c r="AU209" s="163"/>
      <c r="AV209" s="163"/>
      <c r="AW209" s="163"/>
      <c r="AX209" s="163"/>
      <c r="AY209" s="163"/>
      <c r="AZ209" s="164"/>
      <c r="BA209" s="102" t="s">
        <v>207</v>
      </c>
      <c r="BB209" s="103"/>
      <c r="BC209" s="104"/>
      <c r="BD209" s="102" t="s">
        <v>1903</v>
      </c>
      <c r="BE209" s="103"/>
      <c r="BF209" s="104"/>
      <c r="BG209" s="102" t="s">
        <v>1907</v>
      </c>
      <c r="BH209" s="103"/>
      <c r="BI209" s="103"/>
      <c r="BJ209" s="103"/>
      <c r="BK209" s="104"/>
      <c r="BO209" s="23" t="str">
        <f t="shared" si="21"/>
        <v>{"facility_id": "施設ID"}</v>
      </c>
      <c r="BP209" s="23" t="s">
        <v>106</v>
      </c>
      <c r="BQ209" s="23" t="str">
        <f t="shared" si="22"/>
        <v>ID0103-16-51 = sql/job/merge/receiptd/ID0103-16-51.sql</v>
      </c>
      <c r="BR209" s="23" t="str">
        <f t="shared" si="23"/>
        <v>ID0103-16-51 = {"id":"ID0103-16-51", "name":"DPCレセプト_診療行為レコード_結合テーブル作成SQL", "params":{"facility_id": "施設ID"}, "files":{}, "memory":"1GB"}</v>
      </c>
    </row>
    <row r="210" spans="2:70" ht="51.75" customHeight="1" x14ac:dyDescent="0.15">
      <c r="B210" s="129" t="s">
        <v>1025</v>
      </c>
      <c r="C210" s="130"/>
      <c r="D210" s="130"/>
      <c r="E210" s="130"/>
      <c r="F210" s="130"/>
      <c r="G210" s="130"/>
      <c r="H210" s="131"/>
      <c r="I210" s="159" t="s">
        <v>1331</v>
      </c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1"/>
      <c r="U210" s="168" t="s">
        <v>1409</v>
      </c>
      <c r="V210" s="169"/>
      <c r="W210" s="169"/>
      <c r="X210" s="169"/>
      <c r="Y210" s="169"/>
      <c r="Z210" s="169"/>
      <c r="AA210" s="169"/>
      <c r="AB210" s="169"/>
      <c r="AC210" s="169"/>
      <c r="AD210" s="169"/>
      <c r="AE210" s="169"/>
      <c r="AF210" s="169"/>
      <c r="AG210" s="169"/>
      <c r="AH210" s="169"/>
      <c r="AI210" s="169"/>
      <c r="AJ210" s="169"/>
      <c r="AK210" s="169"/>
      <c r="AL210" s="169"/>
      <c r="AM210" s="170"/>
      <c r="AN210" s="168" t="s">
        <v>19</v>
      </c>
      <c r="AO210" s="169"/>
      <c r="AP210" s="169"/>
      <c r="AQ210" s="169"/>
      <c r="AR210" s="169"/>
      <c r="AS210" s="169"/>
      <c r="AT210" s="169"/>
      <c r="AU210" s="169"/>
      <c r="AV210" s="169"/>
      <c r="AW210" s="169"/>
      <c r="AX210" s="169"/>
      <c r="AY210" s="169"/>
      <c r="AZ210" s="170"/>
      <c r="BA210" s="99" t="s">
        <v>207</v>
      </c>
      <c r="BB210" s="100"/>
      <c r="BC210" s="101"/>
      <c r="BD210" s="99" t="s">
        <v>1903</v>
      </c>
      <c r="BE210" s="100"/>
      <c r="BF210" s="101"/>
      <c r="BG210" s="99" t="s">
        <v>207</v>
      </c>
      <c r="BH210" s="100"/>
      <c r="BI210" s="100"/>
      <c r="BJ210" s="100"/>
      <c r="BK210" s="101"/>
      <c r="BO210" s="23" t="str">
        <f t="shared" si="21"/>
        <v>{}</v>
      </c>
      <c r="BP210" s="23" t="s">
        <v>106</v>
      </c>
      <c r="BQ210" s="23" t="str">
        <f t="shared" si="22"/>
        <v>ID0103-17-01 = sql/job/merge/receiptd/ID0103-17-01.sql</v>
      </c>
      <c r="BR210" s="23" t="str">
        <f t="shared" si="23"/>
        <v>ID0103-17-01 = {"id":"ID0103-17-01", "name":"DPCレセプト_診療行為レコード_算定日情報_結合テーブル作成（スキーマ2分）SQL", "params":{}, "files":{}, "memory":"1GB"}</v>
      </c>
    </row>
    <row r="211" spans="2:70" ht="51.75" customHeight="1" x14ac:dyDescent="0.15">
      <c r="B211" s="129" t="s">
        <v>1026</v>
      </c>
      <c r="C211" s="130"/>
      <c r="D211" s="130"/>
      <c r="E211" s="130"/>
      <c r="F211" s="130"/>
      <c r="G211" s="130"/>
      <c r="H211" s="131"/>
      <c r="I211" s="159" t="s">
        <v>1332</v>
      </c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1"/>
      <c r="U211" s="168" t="s">
        <v>1410</v>
      </c>
      <c r="V211" s="169"/>
      <c r="W211" s="169"/>
      <c r="X211" s="169"/>
      <c r="Y211" s="169"/>
      <c r="Z211" s="169"/>
      <c r="AA211" s="169"/>
      <c r="AB211" s="169"/>
      <c r="AC211" s="169"/>
      <c r="AD211" s="169"/>
      <c r="AE211" s="169"/>
      <c r="AF211" s="169"/>
      <c r="AG211" s="169"/>
      <c r="AH211" s="169"/>
      <c r="AI211" s="169"/>
      <c r="AJ211" s="169"/>
      <c r="AK211" s="169"/>
      <c r="AL211" s="169"/>
      <c r="AM211" s="170"/>
      <c r="AN211" s="168" t="s">
        <v>19</v>
      </c>
      <c r="AO211" s="169"/>
      <c r="AP211" s="169"/>
      <c r="AQ211" s="169"/>
      <c r="AR211" s="169"/>
      <c r="AS211" s="169"/>
      <c r="AT211" s="169"/>
      <c r="AU211" s="169"/>
      <c r="AV211" s="169"/>
      <c r="AW211" s="169"/>
      <c r="AX211" s="169"/>
      <c r="AY211" s="169"/>
      <c r="AZ211" s="170"/>
      <c r="BA211" s="99" t="s">
        <v>207</v>
      </c>
      <c r="BB211" s="100"/>
      <c r="BC211" s="101"/>
      <c r="BD211" s="99" t="s">
        <v>1903</v>
      </c>
      <c r="BE211" s="100"/>
      <c r="BF211" s="101"/>
      <c r="BG211" s="99" t="s">
        <v>207</v>
      </c>
      <c r="BH211" s="100"/>
      <c r="BI211" s="100"/>
      <c r="BJ211" s="100"/>
      <c r="BK211" s="101"/>
      <c r="BO211" s="23" t="str">
        <f t="shared" si="21"/>
        <v>{}</v>
      </c>
      <c r="BP211" s="23" t="s">
        <v>106</v>
      </c>
      <c r="BQ211" s="23" t="str">
        <f t="shared" si="22"/>
        <v>ID0103-17-11 = sql/job/merge/receiptd/ID0103-17-11.sql</v>
      </c>
      <c r="BR211" s="23" t="str">
        <f t="shared" si="23"/>
        <v>ID0103-17-11 = {"id":"ID0103-17-11", "name":"DPCレセプト_診療行為レコード_算定日情報_結合テーブル作成（スキーマ22分）SQL", "params":{}, "files":{}, "memory":"1GB"}</v>
      </c>
    </row>
    <row r="212" spans="2:70" ht="51.75" customHeight="1" x14ac:dyDescent="0.15">
      <c r="B212" s="129" t="s">
        <v>1027</v>
      </c>
      <c r="C212" s="130"/>
      <c r="D212" s="130"/>
      <c r="E212" s="130"/>
      <c r="F212" s="130"/>
      <c r="G212" s="130"/>
      <c r="H212" s="131"/>
      <c r="I212" s="159" t="s">
        <v>1333</v>
      </c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1"/>
      <c r="U212" s="168" t="s">
        <v>1411</v>
      </c>
      <c r="V212" s="169"/>
      <c r="W212" s="169"/>
      <c r="X212" s="169"/>
      <c r="Y212" s="169"/>
      <c r="Z212" s="169"/>
      <c r="AA212" s="169"/>
      <c r="AB212" s="169"/>
      <c r="AC212" s="169"/>
      <c r="AD212" s="169"/>
      <c r="AE212" s="169"/>
      <c r="AF212" s="169"/>
      <c r="AG212" s="169"/>
      <c r="AH212" s="169"/>
      <c r="AI212" s="169"/>
      <c r="AJ212" s="169"/>
      <c r="AK212" s="169"/>
      <c r="AL212" s="169"/>
      <c r="AM212" s="170"/>
      <c r="AN212" s="168" t="s">
        <v>19</v>
      </c>
      <c r="AO212" s="169"/>
      <c r="AP212" s="169"/>
      <c r="AQ212" s="169"/>
      <c r="AR212" s="169"/>
      <c r="AS212" s="169"/>
      <c r="AT212" s="169"/>
      <c r="AU212" s="169"/>
      <c r="AV212" s="169"/>
      <c r="AW212" s="169"/>
      <c r="AX212" s="169"/>
      <c r="AY212" s="169"/>
      <c r="AZ212" s="170"/>
      <c r="BA212" s="99" t="s">
        <v>207</v>
      </c>
      <c r="BB212" s="100"/>
      <c r="BC212" s="101"/>
      <c r="BD212" s="99" t="s">
        <v>1903</v>
      </c>
      <c r="BE212" s="100"/>
      <c r="BF212" s="101"/>
      <c r="BG212" s="99" t="s">
        <v>207</v>
      </c>
      <c r="BH212" s="100"/>
      <c r="BI212" s="100"/>
      <c r="BJ212" s="100"/>
      <c r="BK212" s="101"/>
      <c r="BO212" s="23" t="str">
        <f t="shared" si="21"/>
        <v>{}</v>
      </c>
      <c r="BP212" s="23" t="s">
        <v>106</v>
      </c>
      <c r="BQ212" s="23" t="str">
        <f t="shared" si="22"/>
        <v>ID0103-17-12 = sql/job/merge/receiptd/ID0103-17-12.sql</v>
      </c>
      <c r="BR212" s="23" t="str">
        <f t="shared" si="23"/>
        <v>ID0103-17-12 = {"id":"ID0103-17-12", "name":"DPCレセプト_診療行為レコード_算定日情報_結合テーブル作成（スキーマ12分）SQL", "params":{}, "files":{}, "memory":"1GB"}</v>
      </c>
    </row>
    <row r="213" spans="2:70" ht="51.75" customHeight="1" x14ac:dyDescent="0.15">
      <c r="B213" s="108" t="s">
        <v>1977</v>
      </c>
      <c r="C213" s="180"/>
      <c r="D213" s="180"/>
      <c r="E213" s="180"/>
      <c r="F213" s="180"/>
      <c r="G213" s="180"/>
      <c r="H213" s="181"/>
      <c r="I213" s="165" t="s">
        <v>2067</v>
      </c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7"/>
      <c r="U213" s="162" t="s">
        <v>1409</v>
      </c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  <c r="AJ213" s="163"/>
      <c r="AK213" s="163"/>
      <c r="AL213" s="163"/>
      <c r="AM213" s="164"/>
      <c r="AN213" s="162" t="s">
        <v>196</v>
      </c>
      <c r="AO213" s="163"/>
      <c r="AP213" s="163"/>
      <c r="AQ213" s="163"/>
      <c r="AR213" s="163"/>
      <c r="AS213" s="163"/>
      <c r="AT213" s="163"/>
      <c r="AU213" s="163"/>
      <c r="AV213" s="163"/>
      <c r="AW213" s="163"/>
      <c r="AX213" s="163"/>
      <c r="AY213" s="163"/>
      <c r="AZ213" s="164"/>
      <c r="BA213" s="102" t="s">
        <v>207</v>
      </c>
      <c r="BB213" s="103"/>
      <c r="BC213" s="104"/>
      <c r="BD213" s="102" t="s">
        <v>1903</v>
      </c>
      <c r="BE213" s="103"/>
      <c r="BF213" s="104"/>
      <c r="BG213" s="102" t="s">
        <v>1907</v>
      </c>
      <c r="BH213" s="103"/>
      <c r="BI213" s="103"/>
      <c r="BJ213" s="103"/>
      <c r="BK213" s="104"/>
      <c r="BO213" s="23" t="str">
        <f t="shared" si="21"/>
        <v>{"facility_id": "施設ID"}</v>
      </c>
      <c r="BP213" s="23" t="s">
        <v>106</v>
      </c>
      <c r="BQ213" s="23" t="str">
        <f t="shared" si="22"/>
        <v>ID0103-17-51 = sql/job/merge/receiptd/ID0103-17-51.sql</v>
      </c>
      <c r="BR213" s="23" t="str">
        <f t="shared" si="23"/>
        <v>ID0103-17-51 = {"id":"ID0103-17-51", "name":"DPCレセプト_診療行為レコード_算定日情報_結合テーブル作成SQL", "params":{"facility_id": "施設ID"}, "files":{}, "memory":"1GB"}</v>
      </c>
    </row>
    <row r="214" spans="2:70" ht="51.75" customHeight="1" x14ac:dyDescent="0.15">
      <c r="B214" s="129" t="s">
        <v>1028</v>
      </c>
      <c r="C214" s="130"/>
      <c r="D214" s="130"/>
      <c r="E214" s="130"/>
      <c r="F214" s="130"/>
      <c r="G214" s="130"/>
      <c r="H214" s="131"/>
      <c r="I214" s="159" t="s">
        <v>1334</v>
      </c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1"/>
      <c r="U214" s="168" t="s">
        <v>1412</v>
      </c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70"/>
      <c r="AN214" s="168" t="s">
        <v>19</v>
      </c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70"/>
      <c r="BA214" s="99" t="s">
        <v>207</v>
      </c>
      <c r="BB214" s="100"/>
      <c r="BC214" s="101"/>
      <c r="BD214" s="99" t="s">
        <v>1903</v>
      </c>
      <c r="BE214" s="100"/>
      <c r="BF214" s="101"/>
      <c r="BG214" s="99" t="s">
        <v>207</v>
      </c>
      <c r="BH214" s="100"/>
      <c r="BI214" s="100"/>
      <c r="BJ214" s="100"/>
      <c r="BK214" s="101"/>
      <c r="BO214" s="23" t="str">
        <f t="shared" si="21"/>
        <v>{}</v>
      </c>
      <c r="BP214" s="23" t="s">
        <v>106</v>
      </c>
      <c r="BQ214" s="23" t="str">
        <f t="shared" si="22"/>
        <v>ID0103-18-01 = sql/job/merge/receiptd/ID0103-18-01.sql</v>
      </c>
      <c r="BR214" s="23" t="str">
        <f t="shared" si="23"/>
        <v>ID0103-18-01 = {"id":"ID0103-18-01", "name":"DPCレセプト_医薬品レコード_結合テーブル作成（スキーマ2分）SQL", "params":{}, "files":{}, "memory":"1GB"}</v>
      </c>
    </row>
    <row r="215" spans="2:70" ht="51.75" customHeight="1" x14ac:dyDescent="0.15">
      <c r="B215" s="129" t="s">
        <v>1029</v>
      </c>
      <c r="C215" s="130"/>
      <c r="D215" s="130"/>
      <c r="E215" s="130"/>
      <c r="F215" s="130"/>
      <c r="G215" s="130"/>
      <c r="H215" s="131"/>
      <c r="I215" s="159" t="s">
        <v>1335</v>
      </c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1"/>
      <c r="U215" s="168" t="s">
        <v>1413</v>
      </c>
      <c r="V215" s="169"/>
      <c r="W215" s="169"/>
      <c r="X215" s="169"/>
      <c r="Y215" s="169"/>
      <c r="Z215" s="169"/>
      <c r="AA215" s="169"/>
      <c r="AB215" s="169"/>
      <c r="AC215" s="169"/>
      <c r="AD215" s="169"/>
      <c r="AE215" s="169"/>
      <c r="AF215" s="169"/>
      <c r="AG215" s="169"/>
      <c r="AH215" s="169"/>
      <c r="AI215" s="169"/>
      <c r="AJ215" s="169"/>
      <c r="AK215" s="169"/>
      <c r="AL215" s="169"/>
      <c r="AM215" s="170"/>
      <c r="AN215" s="168" t="s">
        <v>19</v>
      </c>
      <c r="AO215" s="169"/>
      <c r="AP215" s="169"/>
      <c r="AQ215" s="169"/>
      <c r="AR215" s="169"/>
      <c r="AS215" s="169"/>
      <c r="AT215" s="169"/>
      <c r="AU215" s="169"/>
      <c r="AV215" s="169"/>
      <c r="AW215" s="169"/>
      <c r="AX215" s="169"/>
      <c r="AY215" s="169"/>
      <c r="AZ215" s="170"/>
      <c r="BA215" s="99" t="s">
        <v>207</v>
      </c>
      <c r="BB215" s="100"/>
      <c r="BC215" s="101"/>
      <c r="BD215" s="99" t="s">
        <v>1903</v>
      </c>
      <c r="BE215" s="100"/>
      <c r="BF215" s="101"/>
      <c r="BG215" s="99" t="s">
        <v>207</v>
      </c>
      <c r="BH215" s="100"/>
      <c r="BI215" s="100"/>
      <c r="BJ215" s="100"/>
      <c r="BK215" s="101"/>
      <c r="BO215" s="23" t="str">
        <f t="shared" si="21"/>
        <v>{}</v>
      </c>
      <c r="BP215" s="23" t="s">
        <v>106</v>
      </c>
      <c r="BQ215" s="23" t="str">
        <f t="shared" si="22"/>
        <v>ID0103-18-11 = sql/job/merge/receiptd/ID0103-18-11.sql</v>
      </c>
      <c r="BR215" s="23" t="str">
        <f t="shared" si="23"/>
        <v>ID0103-18-11 = {"id":"ID0103-18-11", "name":"DPCレセプト_医薬品レコード_結合テーブル作成（スキーマ22分）SQL", "params":{}, "files":{}, "memory":"1GB"}</v>
      </c>
    </row>
    <row r="216" spans="2:70" ht="51.75" customHeight="1" x14ac:dyDescent="0.15">
      <c r="B216" s="129" t="s">
        <v>1030</v>
      </c>
      <c r="C216" s="130"/>
      <c r="D216" s="130"/>
      <c r="E216" s="130"/>
      <c r="F216" s="130"/>
      <c r="G216" s="130"/>
      <c r="H216" s="131"/>
      <c r="I216" s="159" t="s">
        <v>1336</v>
      </c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1"/>
      <c r="U216" s="168" t="s">
        <v>1414</v>
      </c>
      <c r="V216" s="169"/>
      <c r="W216" s="169"/>
      <c r="X216" s="169"/>
      <c r="Y216" s="169"/>
      <c r="Z216" s="169"/>
      <c r="AA216" s="169"/>
      <c r="AB216" s="169"/>
      <c r="AC216" s="169"/>
      <c r="AD216" s="169"/>
      <c r="AE216" s="169"/>
      <c r="AF216" s="169"/>
      <c r="AG216" s="169"/>
      <c r="AH216" s="169"/>
      <c r="AI216" s="169"/>
      <c r="AJ216" s="169"/>
      <c r="AK216" s="169"/>
      <c r="AL216" s="169"/>
      <c r="AM216" s="170"/>
      <c r="AN216" s="168" t="s">
        <v>19</v>
      </c>
      <c r="AO216" s="169"/>
      <c r="AP216" s="169"/>
      <c r="AQ216" s="169"/>
      <c r="AR216" s="169"/>
      <c r="AS216" s="169"/>
      <c r="AT216" s="169"/>
      <c r="AU216" s="169"/>
      <c r="AV216" s="169"/>
      <c r="AW216" s="169"/>
      <c r="AX216" s="169"/>
      <c r="AY216" s="169"/>
      <c r="AZ216" s="170"/>
      <c r="BA216" s="99" t="s">
        <v>207</v>
      </c>
      <c r="BB216" s="100"/>
      <c r="BC216" s="101"/>
      <c r="BD216" s="99" t="s">
        <v>1903</v>
      </c>
      <c r="BE216" s="100"/>
      <c r="BF216" s="101"/>
      <c r="BG216" s="99" t="s">
        <v>207</v>
      </c>
      <c r="BH216" s="100"/>
      <c r="BI216" s="100"/>
      <c r="BJ216" s="100"/>
      <c r="BK216" s="101"/>
      <c r="BO216" s="23" t="str">
        <f t="shared" si="21"/>
        <v>{}</v>
      </c>
      <c r="BP216" s="23" t="s">
        <v>106</v>
      </c>
      <c r="BQ216" s="23" t="str">
        <f t="shared" si="22"/>
        <v>ID0103-18-12 = sql/job/merge/receiptd/ID0103-18-12.sql</v>
      </c>
      <c r="BR216" s="23" t="str">
        <f t="shared" si="23"/>
        <v>ID0103-18-12 = {"id":"ID0103-18-12", "name":"DPCレセプト_医薬品レコード_結合テーブル作成（スキーマ12分）SQL", "params":{}, "files":{}, "memory":"1GB"}</v>
      </c>
    </row>
    <row r="217" spans="2:70" ht="51.75" customHeight="1" x14ac:dyDescent="0.15">
      <c r="B217" s="108" t="s">
        <v>1978</v>
      </c>
      <c r="C217" s="180"/>
      <c r="D217" s="180"/>
      <c r="E217" s="180"/>
      <c r="F217" s="180"/>
      <c r="G217" s="180"/>
      <c r="H217" s="181"/>
      <c r="I217" s="165" t="s">
        <v>2068</v>
      </c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7"/>
      <c r="U217" s="162" t="s">
        <v>1412</v>
      </c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4"/>
      <c r="AN217" s="162" t="s">
        <v>196</v>
      </c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4"/>
      <c r="BA217" s="102" t="s">
        <v>207</v>
      </c>
      <c r="BB217" s="103"/>
      <c r="BC217" s="104"/>
      <c r="BD217" s="102" t="s">
        <v>1903</v>
      </c>
      <c r="BE217" s="103"/>
      <c r="BF217" s="104"/>
      <c r="BG217" s="102" t="s">
        <v>1907</v>
      </c>
      <c r="BH217" s="103"/>
      <c r="BI217" s="103"/>
      <c r="BJ217" s="103"/>
      <c r="BK217" s="104"/>
      <c r="BO217" s="23" t="str">
        <f t="shared" si="21"/>
        <v>{"facility_id": "施設ID"}</v>
      </c>
      <c r="BP217" s="23" t="s">
        <v>106</v>
      </c>
      <c r="BQ217" s="23" t="str">
        <f t="shared" si="22"/>
        <v>ID0103-18-51 = sql/job/merge/receiptd/ID0103-18-51.sql</v>
      </c>
      <c r="BR217" s="23" t="str">
        <f t="shared" si="23"/>
        <v>ID0103-18-51 = {"id":"ID0103-18-51", "name":"DPCレセプト_医薬品レコード_結合テーブル作成SQL", "params":{"facility_id": "施設ID"}, "files":{}, "memory":"1GB"}</v>
      </c>
    </row>
    <row r="218" spans="2:70" ht="51.75" customHeight="1" x14ac:dyDescent="0.15">
      <c r="B218" s="129" t="s">
        <v>1031</v>
      </c>
      <c r="C218" s="130"/>
      <c r="D218" s="130"/>
      <c r="E218" s="130"/>
      <c r="F218" s="130"/>
      <c r="G218" s="130"/>
      <c r="H218" s="131"/>
      <c r="I218" s="159" t="s">
        <v>1337</v>
      </c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1"/>
      <c r="U218" s="168" t="s">
        <v>1415</v>
      </c>
      <c r="V218" s="169"/>
      <c r="W218" s="169"/>
      <c r="X218" s="169"/>
      <c r="Y218" s="169"/>
      <c r="Z218" s="169"/>
      <c r="AA218" s="169"/>
      <c r="AB218" s="169"/>
      <c r="AC218" s="169"/>
      <c r="AD218" s="169"/>
      <c r="AE218" s="169"/>
      <c r="AF218" s="169"/>
      <c r="AG218" s="169"/>
      <c r="AH218" s="169"/>
      <c r="AI218" s="169"/>
      <c r="AJ218" s="169"/>
      <c r="AK218" s="169"/>
      <c r="AL218" s="169"/>
      <c r="AM218" s="170"/>
      <c r="AN218" s="168" t="s">
        <v>19</v>
      </c>
      <c r="AO218" s="169"/>
      <c r="AP218" s="169"/>
      <c r="AQ218" s="169"/>
      <c r="AR218" s="169"/>
      <c r="AS218" s="169"/>
      <c r="AT218" s="169"/>
      <c r="AU218" s="169"/>
      <c r="AV218" s="169"/>
      <c r="AW218" s="169"/>
      <c r="AX218" s="169"/>
      <c r="AY218" s="169"/>
      <c r="AZ218" s="170"/>
      <c r="BA218" s="99" t="s">
        <v>207</v>
      </c>
      <c r="BB218" s="100"/>
      <c r="BC218" s="101"/>
      <c r="BD218" s="99" t="s">
        <v>1903</v>
      </c>
      <c r="BE218" s="100"/>
      <c r="BF218" s="101"/>
      <c r="BG218" s="99" t="s">
        <v>207</v>
      </c>
      <c r="BH218" s="100"/>
      <c r="BI218" s="100"/>
      <c r="BJ218" s="100"/>
      <c r="BK218" s="101"/>
      <c r="BO218" s="23" t="str">
        <f t="shared" si="21"/>
        <v>{}</v>
      </c>
      <c r="BP218" s="23" t="s">
        <v>106</v>
      </c>
      <c r="BQ218" s="23" t="str">
        <f t="shared" si="22"/>
        <v>ID0103-19-01 = sql/job/merge/receiptd/ID0103-19-01.sql</v>
      </c>
      <c r="BR218" s="23" t="str">
        <f t="shared" si="23"/>
        <v>ID0103-19-01 = {"id":"ID0103-19-01", "name":"DPCレセプト_医薬品レコード_算定日情報_結合テーブル作成（スキーマ2分）SQL", "params":{}, "files":{}, "memory":"1GB"}</v>
      </c>
    </row>
    <row r="219" spans="2:70" ht="51.75" customHeight="1" x14ac:dyDescent="0.15">
      <c r="B219" s="129" t="s">
        <v>1032</v>
      </c>
      <c r="C219" s="130"/>
      <c r="D219" s="130"/>
      <c r="E219" s="130"/>
      <c r="F219" s="130"/>
      <c r="G219" s="130"/>
      <c r="H219" s="131"/>
      <c r="I219" s="159" t="s">
        <v>1338</v>
      </c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1"/>
      <c r="U219" s="168" t="s">
        <v>1416</v>
      </c>
      <c r="V219" s="169"/>
      <c r="W219" s="169"/>
      <c r="X219" s="169"/>
      <c r="Y219" s="169"/>
      <c r="Z219" s="169"/>
      <c r="AA219" s="169"/>
      <c r="AB219" s="169"/>
      <c r="AC219" s="169"/>
      <c r="AD219" s="169"/>
      <c r="AE219" s="169"/>
      <c r="AF219" s="169"/>
      <c r="AG219" s="169"/>
      <c r="AH219" s="169"/>
      <c r="AI219" s="169"/>
      <c r="AJ219" s="169"/>
      <c r="AK219" s="169"/>
      <c r="AL219" s="169"/>
      <c r="AM219" s="170"/>
      <c r="AN219" s="168" t="s">
        <v>19</v>
      </c>
      <c r="AO219" s="169"/>
      <c r="AP219" s="169"/>
      <c r="AQ219" s="169"/>
      <c r="AR219" s="169"/>
      <c r="AS219" s="169"/>
      <c r="AT219" s="169"/>
      <c r="AU219" s="169"/>
      <c r="AV219" s="169"/>
      <c r="AW219" s="169"/>
      <c r="AX219" s="169"/>
      <c r="AY219" s="169"/>
      <c r="AZ219" s="170"/>
      <c r="BA219" s="99" t="s">
        <v>207</v>
      </c>
      <c r="BB219" s="100"/>
      <c r="BC219" s="101"/>
      <c r="BD219" s="99" t="s">
        <v>1903</v>
      </c>
      <c r="BE219" s="100"/>
      <c r="BF219" s="101"/>
      <c r="BG219" s="99" t="s">
        <v>207</v>
      </c>
      <c r="BH219" s="100"/>
      <c r="BI219" s="100"/>
      <c r="BJ219" s="100"/>
      <c r="BK219" s="101"/>
      <c r="BO219" s="23" t="str">
        <f t="shared" si="21"/>
        <v>{}</v>
      </c>
      <c r="BP219" s="23" t="s">
        <v>106</v>
      </c>
      <c r="BQ219" s="23" t="str">
        <f t="shared" si="22"/>
        <v>ID0103-19-11 = sql/job/merge/receiptd/ID0103-19-11.sql</v>
      </c>
      <c r="BR219" s="23" t="str">
        <f t="shared" si="23"/>
        <v>ID0103-19-11 = {"id":"ID0103-19-11", "name":"DPCレセプト_医薬品レコード_算定日情報_結合テーブル作成（スキーマ22分）SQL", "params":{}, "files":{}, "memory":"1GB"}</v>
      </c>
    </row>
    <row r="220" spans="2:70" ht="51.75" customHeight="1" x14ac:dyDescent="0.15">
      <c r="B220" s="129" t="s">
        <v>1033</v>
      </c>
      <c r="C220" s="130"/>
      <c r="D220" s="130"/>
      <c r="E220" s="130"/>
      <c r="F220" s="130"/>
      <c r="G220" s="130"/>
      <c r="H220" s="131"/>
      <c r="I220" s="159" t="s">
        <v>1339</v>
      </c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1"/>
      <c r="U220" s="168" t="s">
        <v>1417</v>
      </c>
      <c r="V220" s="169"/>
      <c r="W220" s="169"/>
      <c r="X220" s="169"/>
      <c r="Y220" s="169"/>
      <c r="Z220" s="169"/>
      <c r="AA220" s="169"/>
      <c r="AB220" s="169"/>
      <c r="AC220" s="169"/>
      <c r="AD220" s="169"/>
      <c r="AE220" s="169"/>
      <c r="AF220" s="169"/>
      <c r="AG220" s="169"/>
      <c r="AH220" s="169"/>
      <c r="AI220" s="169"/>
      <c r="AJ220" s="169"/>
      <c r="AK220" s="169"/>
      <c r="AL220" s="169"/>
      <c r="AM220" s="170"/>
      <c r="AN220" s="168" t="s">
        <v>19</v>
      </c>
      <c r="AO220" s="169"/>
      <c r="AP220" s="169"/>
      <c r="AQ220" s="169"/>
      <c r="AR220" s="169"/>
      <c r="AS220" s="169"/>
      <c r="AT220" s="169"/>
      <c r="AU220" s="169"/>
      <c r="AV220" s="169"/>
      <c r="AW220" s="169"/>
      <c r="AX220" s="169"/>
      <c r="AY220" s="169"/>
      <c r="AZ220" s="170"/>
      <c r="BA220" s="99" t="s">
        <v>207</v>
      </c>
      <c r="BB220" s="100"/>
      <c r="BC220" s="101"/>
      <c r="BD220" s="99" t="s">
        <v>1903</v>
      </c>
      <c r="BE220" s="100"/>
      <c r="BF220" s="101"/>
      <c r="BG220" s="99" t="s">
        <v>207</v>
      </c>
      <c r="BH220" s="100"/>
      <c r="BI220" s="100"/>
      <c r="BJ220" s="100"/>
      <c r="BK220" s="101"/>
      <c r="BO220" s="23" t="str">
        <f t="shared" si="21"/>
        <v>{}</v>
      </c>
      <c r="BP220" s="23" t="s">
        <v>106</v>
      </c>
      <c r="BQ220" s="23" t="str">
        <f t="shared" si="22"/>
        <v>ID0103-19-12 = sql/job/merge/receiptd/ID0103-19-12.sql</v>
      </c>
      <c r="BR220" s="23" t="str">
        <f t="shared" si="23"/>
        <v>ID0103-19-12 = {"id":"ID0103-19-12", "name":"DPCレセプト_医薬品レコード_算定日情報_結合テーブル作成（スキーマ12分）SQL", "params":{}, "files":{}, "memory":"1GB"}</v>
      </c>
    </row>
    <row r="221" spans="2:70" ht="51.75" customHeight="1" x14ac:dyDescent="0.15">
      <c r="B221" s="108" t="s">
        <v>1979</v>
      </c>
      <c r="C221" s="180"/>
      <c r="D221" s="180"/>
      <c r="E221" s="180"/>
      <c r="F221" s="180"/>
      <c r="G221" s="180"/>
      <c r="H221" s="181"/>
      <c r="I221" s="165" t="s">
        <v>2069</v>
      </c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7"/>
      <c r="U221" s="162" t="s">
        <v>1415</v>
      </c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  <c r="AJ221" s="163"/>
      <c r="AK221" s="163"/>
      <c r="AL221" s="163"/>
      <c r="AM221" s="164"/>
      <c r="AN221" s="162" t="s">
        <v>196</v>
      </c>
      <c r="AO221" s="163"/>
      <c r="AP221" s="163"/>
      <c r="AQ221" s="163"/>
      <c r="AR221" s="163"/>
      <c r="AS221" s="163"/>
      <c r="AT221" s="163"/>
      <c r="AU221" s="163"/>
      <c r="AV221" s="163"/>
      <c r="AW221" s="163"/>
      <c r="AX221" s="163"/>
      <c r="AY221" s="163"/>
      <c r="AZ221" s="164"/>
      <c r="BA221" s="102" t="s">
        <v>207</v>
      </c>
      <c r="BB221" s="103"/>
      <c r="BC221" s="104"/>
      <c r="BD221" s="102" t="s">
        <v>1903</v>
      </c>
      <c r="BE221" s="103"/>
      <c r="BF221" s="104"/>
      <c r="BG221" s="102" t="s">
        <v>1907</v>
      </c>
      <c r="BH221" s="103"/>
      <c r="BI221" s="103"/>
      <c r="BJ221" s="103"/>
      <c r="BK221" s="104"/>
      <c r="BO221" s="23" t="str">
        <f t="shared" si="21"/>
        <v>{"facility_id": "施設ID"}</v>
      </c>
      <c r="BP221" s="23" t="s">
        <v>106</v>
      </c>
      <c r="BQ221" s="23" t="str">
        <f t="shared" si="22"/>
        <v>ID0103-19-51 = sql/job/merge/receiptd/ID0103-19-51.sql</v>
      </c>
      <c r="BR221" s="23" t="str">
        <f t="shared" si="23"/>
        <v>ID0103-19-51 = {"id":"ID0103-19-51", "name":"DPCレセプト_医薬品レコード_算定日情報_結合テーブル作成SQL", "params":{"facility_id": "施設ID"}, "files":{}, "memory":"1GB"}</v>
      </c>
    </row>
    <row r="222" spans="2:70" ht="51.75" customHeight="1" x14ac:dyDescent="0.15">
      <c r="B222" s="129" t="s">
        <v>1034</v>
      </c>
      <c r="C222" s="130"/>
      <c r="D222" s="130"/>
      <c r="E222" s="130"/>
      <c r="F222" s="130"/>
      <c r="G222" s="130"/>
      <c r="H222" s="131"/>
      <c r="I222" s="159" t="s">
        <v>1340</v>
      </c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1"/>
      <c r="U222" s="168" t="s">
        <v>1418</v>
      </c>
      <c r="V222" s="169"/>
      <c r="W222" s="169"/>
      <c r="X222" s="169"/>
      <c r="Y222" s="169"/>
      <c r="Z222" s="169"/>
      <c r="AA222" s="169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/>
      <c r="AL222" s="169"/>
      <c r="AM222" s="170"/>
      <c r="AN222" s="168" t="s">
        <v>19</v>
      </c>
      <c r="AO222" s="169"/>
      <c r="AP222" s="169"/>
      <c r="AQ222" s="169"/>
      <c r="AR222" s="169"/>
      <c r="AS222" s="169"/>
      <c r="AT222" s="169"/>
      <c r="AU222" s="169"/>
      <c r="AV222" s="169"/>
      <c r="AW222" s="169"/>
      <c r="AX222" s="169"/>
      <c r="AY222" s="169"/>
      <c r="AZ222" s="170"/>
      <c r="BA222" s="99" t="s">
        <v>207</v>
      </c>
      <c r="BB222" s="100"/>
      <c r="BC222" s="101"/>
      <c r="BD222" s="99" t="s">
        <v>1903</v>
      </c>
      <c r="BE222" s="100"/>
      <c r="BF222" s="101"/>
      <c r="BG222" s="99" t="s">
        <v>207</v>
      </c>
      <c r="BH222" s="100"/>
      <c r="BI222" s="100"/>
      <c r="BJ222" s="100"/>
      <c r="BK222" s="101"/>
      <c r="BO222" s="23" t="str">
        <f t="shared" si="21"/>
        <v>{}</v>
      </c>
      <c r="BP222" s="23" t="s">
        <v>106</v>
      </c>
      <c r="BQ222" s="23" t="str">
        <f t="shared" si="22"/>
        <v>ID0103-20-01 = sql/job/merge/receiptd/ID0103-20-01.sql</v>
      </c>
      <c r="BR222" s="23" t="str">
        <f t="shared" si="23"/>
        <v>ID0103-20-01 = {"id":"ID0103-20-01", "name":"DPCレセプト_特定器材レコード_結合テーブル作成（スキーマ2分）SQL", "params":{}, "files":{}, "memory":"1GB"}</v>
      </c>
    </row>
    <row r="223" spans="2:70" ht="51.75" customHeight="1" x14ac:dyDescent="0.15">
      <c r="B223" s="129" t="s">
        <v>1035</v>
      </c>
      <c r="C223" s="130"/>
      <c r="D223" s="130"/>
      <c r="E223" s="130"/>
      <c r="F223" s="130"/>
      <c r="G223" s="130"/>
      <c r="H223" s="131"/>
      <c r="I223" s="159" t="s">
        <v>1341</v>
      </c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1"/>
      <c r="U223" s="168" t="s">
        <v>1419</v>
      </c>
      <c r="V223" s="169"/>
      <c r="W223" s="169"/>
      <c r="X223" s="169"/>
      <c r="Y223" s="169"/>
      <c r="Z223" s="169"/>
      <c r="AA223" s="169"/>
      <c r="AB223" s="169"/>
      <c r="AC223" s="169"/>
      <c r="AD223" s="169"/>
      <c r="AE223" s="169"/>
      <c r="AF223" s="169"/>
      <c r="AG223" s="169"/>
      <c r="AH223" s="169"/>
      <c r="AI223" s="169"/>
      <c r="AJ223" s="169"/>
      <c r="AK223" s="169"/>
      <c r="AL223" s="169"/>
      <c r="AM223" s="170"/>
      <c r="AN223" s="168" t="s">
        <v>19</v>
      </c>
      <c r="AO223" s="169"/>
      <c r="AP223" s="169"/>
      <c r="AQ223" s="169"/>
      <c r="AR223" s="169"/>
      <c r="AS223" s="169"/>
      <c r="AT223" s="169"/>
      <c r="AU223" s="169"/>
      <c r="AV223" s="169"/>
      <c r="AW223" s="169"/>
      <c r="AX223" s="169"/>
      <c r="AY223" s="169"/>
      <c r="AZ223" s="170"/>
      <c r="BA223" s="99" t="s">
        <v>207</v>
      </c>
      <c r="BB223" s="100"/>
      <c r="BC223" s="101"/>
      <c r="BD223" s="99" t="s">
        <v>1903</v>
      </c>
      <c r="BE223" s="100"/>
      <c r="BF223" s="101"/>
      <c r="BG223" s="99" t="s">
        <v>207</v>
      </c>
      <c r="BH223" s="100"/>
      <c r="BI223" s="100"/>
      <c r="BJ223" s="100"/>
      <c r="BK223" s="101"/>
      <c r="BO223" s="23" t="str">
        <f t="shared" si="21"/>
        <v>{}</v>
      </c>
      <c r="BP223" s="23" t="s">
        <v>106</v>
      </c>
      <c r="BQ223" s="23" t="str">
        <f t="shared" si="22"/>
        <v>ID0103-20-11 = sql/job/merge/receiptd/ID0103-20-11.sql</v>
      </c>
      <c r="BR223" s="23" t="str">
        <f t="shared" si="23"/>
        <v>ID0103-20-11 = {"id":"ID0103-20-11", "name":"DPCレセプト_特定器材レコード_結合テーブル作成（スキーマ22分）SQL", "params":{}, "files":{}, "memory":"1GB"}</v>
      </c>
    </row>
    <row r="224" spans="2:70" ht="51.75" customHeight="1" x14ac:dyDescent="0.15">
      <c r="B224" s="129" t="s">
        <v>1036</v>
      </c>
      <c r="C224" s="130"/>
      <c r="D224" s="130"/>
      <c r="E224" s="130"/>
      <c r="F224" s="130"/>
      <c r="G224" s="130"/>
      <c r="H224" s="131"/>
      <c r="I224" s="159" t="s">
        <v>1342</v>
      </c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1"/>
      <c r="U224" s="168" t="s">
        <v>1420</v>
      </c>
      <c r="V224" s="169"/>
      <c r="W224" s="169"/>
      <c r="X224" s="169"/>
      <c r="Y224" s="169"/>
      <c r="Z224" s="169"/>
      <c r="AA224" s="169"/>
      <c r="AB224" s="169"/>
      <c r="AC224" s="169"/>
      <c r="AD224" s="169"/>
      <c r="AE224" s="169"/>
      <c r="AF224" s="169"/>
      <c r="AG224" s="169"/>
      <c r="AH224" s="169"/>
      <c r="AI224" s="169"/>
      <c r="AJ224" s="169"/>
      <c r="AK224" s="169"/>
      <c r="AL224" s="169"/>
      <c r="AM224" s="170"/>
      <c r="AN224" s="168" t="s">
        <v>19</v>
      </c>
      <c r="AO224" s="169"/>
      <c r="AP224" s="169"/>
      <c r="AQ224" s="169"/>
      <c r="AR224" s="169"/>
      <c r="AS224" s="169"/>
      <c r="AT224" s="169"/>
      <c r="AU224" s="169"/>
      <c r="AV224" s="169"/>
      <c r="AW224" s="169"/>
      <c r="AX224" s="169"/>
      <c r="AY224" s="169"/>
      <c r="AZ224" s="170"/>
      <c r="BA224" s="99" t="s">
        <v>207</v>
      </c>
      <c r="BB224" s="100"/>
      <c r="BC224" s="101"/>
      <c r="BD224" s="99" t="s">
        <v>1903</v>
      </c>
      <c r="BE224" s="100"/>
      <c r="BF224" s="101"/>
      <c r="BG224" s="99" t="s">
        <v>207</v>
      </c>
      <c r="BH224" s="100"/>
      <c r="BI224" s="100"/>
      <c r="BJ224" s="100"/>
      <c r="BK224" s="101"/>
      <c r="BO224" s="23" t="str">
        <f t="shared" si="21"/>
        <v>{}</v>
      </c>
      <c r="BP224" s="23" t="s">
        <v>106</v>
      </c>
      <c r="BQ224" s="23" t="str">
        <f t="shared" si="22"/>
        <v>ID0103-20-12 = sql/job/merge/receiptd/ID0103-20-12.sql</v>
      </c>
      <c r="BR224" s="23" t="str">
        <f t="shared" si="23"/>
        <v>ID0103-20-12 = {"id":"ID0103-20-12", "name":"DPCレセプト_特定器材レコード_結合テーブル作成（スキーマ12分）SQL", "params":{}, "files":{}, "memory":"1GB"}</v>
      </c>
    </row>
    <row r="225" spans="2:70" ht="51.75" customHeight="1" x14ac:dyDescent="0.15">
      <c r="B225" s="129" t="s">
        <v>1980</v>
      </c>
      <c r="C225" s="180"/>
      <c r="D225" s="180"/>
      <c r="E225" s="180"/>
      <c r="F225" s="180"/>
      <c r="G225" s="180"/>
      <c r="H225" s="181"/>
      <c r="I225" s="159" t="s">
        <v>2070</v>
      </c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1"/>
      <c r="U225" s="168" t="s">
        <v>1418</v>
      </c>
      <c r="V225" s="169"/>
      <c r="W225" s="169"/>
      <c r="X225" s="169"/>
      <c r="Y225" s="169"/>
      <c r="Z225" s="169"/>
      <c r="AA225" s="169"/>
      <c r="AB225" s="169"/>
      <c r="AC225" s="169"/>
      <c r="AD225" s="169"/>
      <c r="AE225" s="169"/>
      <c r="AF225" s="169"/>
      <c r="AG225" s="169"/>
      <c r="AH225" s="169"/>
      <c r="AI225" s="169"/>
      <c r="AJ225" s="169"/>
      <c r="AK225" s="169"/>
      <c r="AL225" s="169"/>
      <c r="AM225" s="170"/>
      <c r="AN225" s="168" t="s">
        <v>196</v>
      </c>
      <c r="AO225" s="169"/>
      <c r="AP225" s="169"/>
      <c r="AQ225" s="169"/>
      <c r="AR225" s="169"/>
      <c r="AS225" s="169"/>
      <c r="AT225" s="169"/>
      <c r="AU225" s="169"/>
      <c r="AV225" s="169"/>
      <c r="AW225" s="169"/>
      <c r="AX225" s="169"/>
      <c r="AY225" s="169"/>
      <c r="AZ225" s="170"/>
      <c r="BA225" s="99" t="s">
        <v>207</v>
      </c>
      <c r="BB225" s="100"/>
      <c r="BC225" s="101"/>
      <c r="BD225" s="99" t="s">
        <v>1903</v>
      </c>
      <c r="BE225" s="100"/>
      <c r="BF225" s="101"/>
      <c r="BG225" s="99" t="s">
        <v>1907</v>
      </c>
      <c r="BH225" s="100"/>
      <c r="BI225" s="100"/>
      <c r="BJ225" s="100"/>
      <c r="BK225" s="101"/>
      <c r="BO225" s="23" t="str">
        <f t="shared" si="21"/>
        <v>{"facility_id": "施設ID"}</v>
      </c>
      <c r="BP225" s="23" t="s">
        <v>106</v>
      </c>
      <c r="BQ225" s="23" t="str">
        <f t="shared" si="22"/>
        <v>ID0103-20-51 = sql/job/merge/receiptd/ID0103-20-51.sql</v>
      </c>
      <c r="BR225" s="23" t="str">
        <f t="shared" si="23"/>
        <v>ID0103-20-51 = {"id":"ID0103-20-51", "name":"DPCレセプト_特定器材レコード_結合テーブル作成SQL", "params":{"facility_id": "施設ID"}, "files":{}, "memory":"1GB"}</v>
      </c>
    </row>
    <row r="226" spans="2:70" ht="51.75" customHeight="1" x14ac:dyDescent="0.15">
      <c r="B226" s="129" t="s">
        <v>1037</v>
      </c>
      <c r="C226" s="130"/>
      <c r="D226" s="130"/>
      <c r="E226" s="130"/>
      <c r="F226" s="130"/>
      <c r="G226" s="130"/>
      <c r="H226" s="131"/>
      <c r="I226" s="159" t="s">
        <v>1343</v>
      </c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1"/>
      <c r="U226" s="168" t="s">
        <v>1421</v>
      </c>
      <c r="V226" s="169"/>
      <c r="W226" s="169"/>
      <c r="X226" s="169"/>
      <c r="Y226" s="169"/>
      <c r="Z226" s="169"/>
      <c r="AA226" s="169"/>
      <c r="AB226" s="169"/>
      <c r="AC226" s="169"/>
      <c r="AD226" s="169"/>
      <c r="AE226" s="169"/>
      <c r="AF226" s="169"/>
      <c r="AG226" s="169"/>
      <c r="AH226" s="169"/>
      <c r="AI226" s="169"/>
      <c r="AJ226" s="169"/>
      <c r="AK226" s="169"/>
      <c r="AL226" s="169"/>
      <c r="AM226" s="170"/>
      <c r="AN226" s="168" t="s">
        <v>19</v>
      </c>
      <c r="AO226" s="169"/>
      <c r="AP226" s="169"/>
      <c r="AQ226" s="169"/>
      <c r="AR226" s="169"/>
      <c r="AS226" s="169"/>
      <c r="AT226" s="169"/>
      <c r="AU226" s="169"/>
      <c r="AV226" s="169"/>
      <c r="AW226" s="169"/>
      <c r="AX226" s="169"/>
      <c r="AY226" s="169"/>
      <c r="AZ226" s="170"/>
      <c r="BA226" s="99" t="s">
        <v>207</v>
      </c>
      <c r="BB226" s="100"/>
      <c r="BC226" s="101"/>
      <c r="BD226" s="99" t="s">
        <v>1903</v>
      </c>
      <c r="BE226" s="100"/>
      <c r="BF226" s="101"/>
      <c r="BG226" s="99" t="s">
        <v>207</v>
      </c>
      <c r="BH226" s="100"/>
      <c r="BI226" s="100"/>
      <c r="BJ226" s="100"/>
      <c r="BK226" s="101"/>
      <c r="BO226" s="23" t="str">
        <f t="shared" si="21"/>
        <v>{}</v>
      </c>
      <c r="BP226" s="23" t="s">
        <v>106</v>
      </c>
      <c r="BQ226" s="23" t="str">
        <f t="shared" si="22"/>
        <v>ID0103-21-01 = sql/job/merge/receiptd/ID0103-21-01.sql</v>
      </c>
      <c r="BR226" s="23" t="str">
        <f t="shared" si="23"/>
        <v>ID0103-21-01 = {"id":"ID0103-21-01", "name":"DPCレセプト_特定器材レコード_算定日情報_結合テーブル作成（スキーマ2分）SQL", "params":{}, "files":{}, "memory":"1GB"}</v>
      </c>
    </row>
    <row r="227" spans="2:70" ht="51.75" customHeight="1" x14ac:dyDescent="0.15">
      <c r="B227" s="129" t="s">
        <v>1038</v>
      </c>
      <c r="C227" s="130"/>
      <c r="D227" s="130"/>
      <c r="E227" s="130"/>
      <c r="F227" s="130"/>
      <c r="G227" s="130"/>
      <c r="H227" s="131"/>
      <c r="I227" s="159" t="s">
        <v>1344</v>
      </c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1"/>
      <c r="U227" s="168" t="s">
        <v>1422</v>
      </c>
      <c r="V227" s="169"/>
      <c r="W227" s="169"/>
      <c r="X227" s="169"/>
      <c r="Y227" s="169"/>
      <c r="Z227" s="169"/>
      <c r="AA227" s="169"/>
      <c r="AB227" s="169"/>
      <c r="AC227" s="169"/>
      <c r="AD227" s="169"/>
      <c r="AE227" s="169"/>
      <c r="AF227" s="169"/>
      <c r="AG227" s="169"/>
      <c r="AH227" s="169"/>
      <c r="AI227" s="169"/>
      <c r="AJ227" s="169"/>
      <c r="AK227" s="169"/>
      <c r="AL227" s="169"/>
      <c r="AM227" s="170"/>
      <c r="AN227" s="168" t="s">
        <v>19</v>
      </c>
      <c r="AO227" s="169"/>
      <c r="AP227" s="169"/>
      <c r="AQ227" s="169"/>
      <c r="AR227" s="169"/>
      <c r="AS227" s="169"/>
      <c r="AT227" s="169"/>
      <c r="AU227" s="169"/>
      <c r="AV227" s="169"/>
      <c r="AW227" s="169"/>
      <c r="AX227" s="169"/>
      <c r="AY227" s="169"/>
      <c r="AZ227" s="170"/>
      <c r="BA227" s="99" t="s">
        <v>207</v>
      </c>
      <c r="BB227" s="100"/>
      <c r="BC227" s="101"/>
      <c r="BD227" s="99" t="s">
        <v>1903</v>
      </c>
      <c r="BE227" s="100"/>
      <c r="BF227" s="101"/>
      <c r="BG227" s="99" t="s">
        <v>207</v>
      </c>
      <c r="BH227" s="100"/>
      <c r="BI227" s="100"/>
      <c r="BJ227" s="100"/>
      <c r="BK227" s="101"/>
      <c r="BO227" s="23" t="str">
        <f t="shared" si="21"/>
        <v>{}</v>
      </c>
      <c r="BP227" s="23" t="s">
        <v>106</v>
      </c>
      <c r="BQ227" s="23" t="str">
        <f t="shared" si="22"/>
        <v>ID0103-21-11 = sql/job/merge/receiptd/ID0103-21-11.sql</v>
      </c>
      <c r="BR227" s="23" t="str">
        <f t="shared" si="23"/>
        <v>ID0103-21-11 = {"id":"ID0103-21-11", "name":"DPCレセプト_特定器材レコード_算定日情報_結合テーブル作成（スキーマ22分）SQL", "params":{}, "files":{}, "memory":"1GB"}</v>
      </c>
    </row>
    <row r="228" spans="2:70" ht="51.75" customHeight="1" x14ac:dyDescent="0.15">
      <c r="B228" s="129" t="s">
        <v>1039</v>
      </c>
      <c r="C228" s="130"/>
      <c r="D228" s="130"/>
      <c r="E228" s="130"/>
      <c r="F228" s="130"/>
      <c r="G228" s="130"/>
      <c r="H228" s="131"/>
      <c r="I228" s="159" t="s">
        <v>1345</v>
      </c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1"/>
      <c r="U228" s="168" t="s">
        <v>1423</v>
      </c>
      <c r="V228" s="169"/>
      <c r="W228" s="169"/>
      <c r="X228" s="169"/>
      <c r="Y228" s="169"/>
      <c r="Z228" s="169"/>
      <c r="AA228" s="169"/>
      <c r="AB228" s="169"/>
      <c r="AC228" s="169"/>
      <c r="AD228" s="169"/>
      <c r="AE228" s="169"/>
      <c r="AF228" s="169"/>
      <c r="AG228" s="169"/>
      <c r="AH228" s="169"/>
      <c r="AI228" s="169"/>
      <c r="AJ228" s="169"/>
      <c r="AK228" s="169"/>
      <c r="AL228" s="169"/>
      <c r="AM228" s="170"/>
      <c r="AN228" s="168" t="s">
        <v>19</v>
      </c>
      <c r="AO228" s="169"/>
      <c r="AP228" s="169"/>
      <c r="AQ228" s="169"/>
      <c r="AR228" s="169"/>
      <c r="AS228" s="169"/>
      <c r="AT228" s="169"/>
      <c r="AU228" s="169"/>
      <c r="AV228" s="169"/>
      <c r="AW228" s="169"/>
      <c r="AX228" s="169"/>
      <c r="AY228" s="169"/>
      <c r="AZ228" s="170"/>
      <c r="BA228" s="99" t="s">
        <v>207</v>
      </c>
      <c r="BB228" s="100"/>
      <c r="BC228" s="101"/>
      <c r="BD228" s="99" t="s">
        <v>1903</v>
      </c>
      <c r="BE228" s="100"/>
      <c r="BF228" s="101"/>
      <c r="BG228" s="99" t="s">
        <v>207</v>
      </c>
      <c r="BH228" s="100"/>
      <c r="BI228" s="100"/>
      <c r="BJ228" s="100"/>
      <c r="BK228" s="101"/>
      <c r="BO228" s="23" t="str">
        <f t="shared" si="21"/>
        <v>{}</v>
      </c>
      <c r="BP228" s="23" t="s">
        <v>106</v>
      </c>
      <c r="BQ228" s="23" t="str">
        <f t="shared" si="22"/>
        <v>ID0103-21-12 = sql/job/merge/receiptd/ID0103-21-12.sql</v>
      </c>
      <c r="BR228" s="23" t="str">
        <f t="shared" si="23"/>
        <v>ID0103-21-12 = {"id":"ID0103-21-12", "name":"DPCレセプト_特定器材レコード_算定日情報_結合テーブル作成（スキーマ12分）SQL", "params":{}, "files":{}, "memory":"1GB"}</v>
      </c>
    </row>
    <row r="229" spans="2:70" ht="51.75" customHeight="1" x14ac:dyDescent="0.15">
      <c r="B229" s="129" t="s">
        <v>1981</v>
      </c>
      <c r="C229" s="180"/>
      <c r="D229" s="180"/>
      <c r="E229" s="180"/>
      <c r="F229" s="180"/>
      <c r="G229" s="180"/>
      <c r="H229" s="181"/>
      <c r="I229" s="159" t="s">
        <v>2071</v>
      </c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1"/>
      <c r="U229" s="168" t="s">
        <v>1421</v>
      </c>
      <c r="V229" s="169"/>
      <c r="W229" s="169"/>
      <c r="X229" s="169"/>
      <c r="Y229" s="169"/>
      <c r="Z229" s="169"/>
      <c r="AA229" s="169"/>
      <c r="AB229" s="169"/>
      <c r="AC229" s="169"/>
      <c r="AD229" s="169"/>
      <c r="AE229" s="169"/>
      <c r="AF229" s="169"/>
      <c r="AG229" s="169"/>
      <c r="AH229" s="169"/>
      <c r="AI229" s="169"/>
      <c r="AJ229" s="169"/>
      <c r="AK229" s="169"/>
      <c r="AL229" s="169"/>
      <c r="AM229" s="170"/>
      <c r="AN229" s="168" t="s">
        <v>196</v>
      </c>
      <c r="AO229" s="169"/>
      <c r="AP229" s="169"/>
      <c r="AQ229" s="169"/>
      <c r="AR229" s="169"/>
      <c r="AS229" s="169"/>
      <c r="AT229" s="169"/>
      <c r="AU229" s="169"/>
      <c r="AV229" s="169"/>
      <c r="AW229" s="169"/>
      <c r="AX229" s="169"/>
      <c r="AY229" s="169"/>
      <c r="AZ229" s="170"/>
      <c r="BA229" s="99" t="s">
        <v>207</v>
      </c>
      <c r="BB229" s="100"/>
      <c r="BC229" s="101"/>
      <c r="BD229" s="99" t="s">
        <v>1903</v>
      </c>
      <c r="BE229" s="100"/>
      <c r="BF229" s="101"/>
      <c r="BG229" s="99" t="s">
        <v>1907</v>
      </c>
      <c r="BH229" s="100"/>
      <c r="BI229" s="100"/>
      <c r="BJ229" s="100"/>
      <c r="BK229" s="101"/>
      <c r="BO229" s="23" t="str">
        <f t="shared" si="21"/>
        <v>{"facility_id": "施設ID"}</v>
      </c>
      <c r="BP229" s="23" t="s">
        <v>106</v>
      </c>
      <c r="BQ229" s="23" t="str">
        <f t="shared" si="22"/>
        <v>ID0103-21-51 = sql/job/merge/receiptd/ID0103-21-51.sql</v>
      </c>
      <c r="BR229" s="23" t="str">
        <f t="shared" si="23"/>
        <v>ID0103-21-51 = {"id":"ID0103-21-51", "name":"DPCレセプト_特定器材レコード_算定日情報_結合テーブル作成SQL", "params":{"facility_id": "施設ID"}, "files":{}, "memory":"1GB"}</v>
      </c>
    </row>
    <row r="230" spans="2:70" ht="51.75" customHeight="1" x14ac:dyDescent="0.15">
      <c r="B230" s="129" t="s">
        <v>1040</v>
      </c>
      <c r="C230" s="130"/>
      <c r="D230" s="130"/>
      <c r="E230" s="130"/>
      <c r="F230" s="130"/>
      <c r="G230" s="130"/>
      <c r="H230" s="131"/>
      <c r="I230" s="159" t="s">
        <v>1346</v>
      </c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1"/>
      <c r="U230" s="168" t="s">
        <v>1424</v>
      </c>
      <c r="V230" s="169"/>
      <c r="W230" s="169"/>
      <c r="X230" s="169"/>
      <c r="Y230" s="169"/>
      <c r="Z230" s="169"/>
      <c r="AA230" s="169"/>
      <c r="AB230" s="169"/>
      <c r="AC230" s="169"/>
      <c r="AD230" s="169"/>
      <c r="AE230" s="169"/>
      <c r="AF230" s="169"/>
      <c r="AG230" s="169"/>
      <c r="AH230" s="169"/>
      <c r="AI230" s="169"/>
      <c r="AJ230" s="169"/>
      <c r="AK230" s="169"/>
      <c r="AL230" s="169"/>
      <c r="AM230" s="170"/>
      <c r="AN230" s="168" t="s">
        <v>19</v>
      </c>
      <c r="AO230" s="169"/>
      <c r="AP230" s="169"/>
      <c r="AQ230" s="169"/>
      <c r="AR230" s="169"/>
      <c r="AS230" s="169"/>
      <c r="AT230" s="169"/>
      <c r="AU230" s="169"/>
      <c r="AV230" s="169"/>
      <c r="AW230" s="169"/>
      <c r="AX230" s="169"/>
      <c r="AY230" s="169"/>
      <c r="AZ230" s="170"/>
      <c r="BA230" s="99" t="s">
        <v>207</v>
      </c>
      <c r="BB230" s="100"/>
      <c r="BC230" s="101"/>
      <c r="BD230" s="99" t="s">
        <v>1903</v>
      </c>
      <c r="BE230" s="100"/>
      <c r="BF230" s="101"/>
      <c r="BG230" s="99" t="s">
        <v>207</v>
      </c>
      <c r="BH230" s="100"/>
      <c r="BI230" s="100"/>
      <c r="BJ230" s="100"/>
      <c r="BK230" s="101"/>
      <c r="BO230" s="23" t="str">
        <f t="shared" si="21"/>
        <v>{}</v>
      </c>
      <c r="BP230" s="23" t="s">
        <v>106</v>
      </c>
      <c r="BQ230" s="23" t="str">
        <f t="shared" si="22"/>
        <v>ID0103-22-01 = sql/job/merge/receiptd/ID0103-22-01.sql</v>
      </c>
      <c r="BR230" s="23" t="str">
        <f t="shared" si="23"/>
        <v>ID0103-22-01 = {"id":"ID0103-22-01", "name":"DPCレセプト_コーディングデータレコード_結合テーブル作成（スキーマ2分）SQL", "params":{}, "files":{}, "memory":"1GB"}</v>
      </c>
    </row>
    <row r="231" spans="2:70" ht="51.75" customHeight="1" x14ac:dyDescent="0.15">
      <c r="B231" s="129" t="s">
        <v>1041</v>
      </c>
      <c r="C231" s="130"/>
      <c r="D231" s="130"/>
      <c r="E231" s="130"/>
      <c r="F231" s="130"/>
      <c r="G231" s="130"/>
      <c r="H231" s="131"/>
      <c r="I231" s="159" t="s">
        <v>1347</v>
      </c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1"/>
      <c r="U231" s="168" t="s">
        <v>1425</v>
      </c>
      <c r="V231" s="169"/>
      <c r="W231" s="169"/>
      <c r="X231" s="169"/>
      <c r="Y231" s="169"/>
      <c r="Z231" s="169"/>
      <c r="AA231" s="169"/>
      <c r="AB231" s="169"/>
      <c r="AC231" s="169"/>
      <c r="AD231" s="169"/>
      <c r="AE231" s="169"/>
      <c r="AF231" s="169"/>
      <c r="AG231" s="169"/>
      <c r="AH231" s="169"/>
      <c r="AI231" s="169"/>
      <c r="AJ231" s="169"/>
      <c r="AK231" s="169"/>
      <c r="AL231" s="169"/>
      <c r="AM231" s="170"/>
      <c r="AN231" s="168" t="s">
        <v>19</v>
      </c>
      <c r="AO231" s="169"/>
      <c r="AP231" s="169"/>
      <c r="AQ231" s="169"/>
      <c r="AR231" s="169"/>
      <c r="AS231" s="169"/>
      <c r="AT231" s="169"/>
      <c r="AU231" s="169"/>
      <c r="AV231" s="169"/>
      <c r="AW231" s="169"/>
      <c r="AX231" s="169"/>
      <c r="AY231" s="169"/>
      <c r="AZ231" s="170"/>
      <c r="BA231" s="99" t="s">
        <v>207</v>
      </c>
      <c r="BB231" s="100"/>
      <c r="BC231" s="101"/>
      <c r="BD231" s="99" t="s">
        <v>1903</v>
      </c>
      <c r="BE231" s="100"/>
      <c r="BF231" s="101"/>
      <c r="BG231" s="99" t="s">
        <v>207</v>
      </c>
      <c r="BH231" s="100"/>
      <c r="BI231" s="100"/>
      <c r="BJ231" s="100"/>
      <c r="BK231" s="101"/>
      <c r="BO231" s="23" t="str">
        <f t="shared" si="21"/>
        <v>{}</v>
      </c>
      <c r="BP231" s="23" t="s">
        <v>106</v>
      </c>
      <c r="BQ231" s="23" t="str">
        <f t="shared" si="22"/>
        <v>ID0103-22-11 = sql/job/merge/receiptd/ID0103-22-11.sql</v>
      </c>
      <c r="BR231" s="23" t="str">
        <f t="shared" si="23"/>
        <v>ID0103-22-11 = {"id":"ID0103-22-11", "name":"DPCレセプト_コーディングデータレコード_結合テーブル作成（スキーマ22分）SQL", "params":{}, "files":{}, "memory":"1GB"}</v>
      </c>
    </row>
    <row r="232" spans="2:70" ht="51.75" customHeight="1" x14ac:dyDescent="0.15">
      <c r="B232" s="129" t="s">
        <v>1042</v>
      </c>
      <c r="C232" s="130"/>
      <c r="D232" s="130"/>
      <c r="E232" s="130"/>
      <c r="F232" s="130"/>
      <c r="G232" s="130"/>
      <c r="H232" s="131"/>
      <c r="I232" s="159" t="s">
        <v>1348</v>
      </c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1"/>
      <c r="U232" s="168" t="s">
        <v>1426</v>
      </c>
      <c r="V232" s="169"/>
      <c r="W232" s="169"/>
      <c r="X232" s="169"/>
      <c r="Y232" s="169"/>
      <c r="Z232" s="169"/>
      <c r="AA232" s="169"/>
      <c r="AB232" s="169"/>
      <c r="AC232" s="169"/>
      <c r="AD232" s="169"/>
      <c r="AE232" s="169"/>
      <c r="AF232" s="169"/>
      <c r="AG232" s="169"/>
      <c r="AH232" s="169"/>
      <c r="AI232" s="169"/>
      <c r="AJ232" s="169"/>
      <c r="AK232" s="169"/>
      <c r="AL232" s="169"/>
      <c r="AM232" s="170"/>
      <c r="AN232" s="168" t="s">
        <v>19</v>
      </c>
      <c r="AO232" s="169"/>
      <c r="AP232" s="169"/>
      <c r="AQ232" s="169"/>
      <c r="AR232" s="169"/>
      <c r="AS232" s="169"/>
      <c r="AT232" s="169"/>
      <c r="AU232" s="169"/>
      <c r="AV232" s="169"/>
      <c r="AW232" s="169"/>
      <c r="AX232" s="169"/>
      <c r="AY232" s="169"/>
      <c r="AZ232" s="170"/>
      <c r="BA232" s="99" t="s">
        <v>207</v>
      </c>
      <c r="BB232" s="100"/>
      <c r="BC232" s="101"/>
      <c r="BD232" s="99" t="s">
        <v>1903</v>
      </c>
      <c r="BE232" s="100"/>
      <c r="BF232" s="101"/>
      <c r="BG232" s="99" t="s">
        <v>207</v>
      </c>
      <c r="BH232" s="100"/>
      <c r="BI232" s="100"/>
      <c r="BJ232" s="100"/>
      <c r="BK232" s="101"/>
      <c r="BO232" s="23" t="str">
        <f t="shared" si="21"/>
        <v>{}</v>
      </c>
      <c r="BP232" s="23" t="s">
        <v>106</v>
      </c>
      <c r="BQ232" s="23" t="str">
        <f t="shared" si="22"/>
        <v>ID0103-22-12 = sql/job/merge/receiptd/ID0103-22-12.sql</v>
      </c>
      <c r="BR232" s="23" t="str">
        <f t="shared" si="23"/>
        <v>ID0103-22-12 = {"id":"ID0103-22-12", "name":"DPCレセプト_コーディングデータレコード_結合テーブル作成（スキーマ12分）SQL", "params":{}, "files":{}, "memory":"1GB"}</v>
      </c>
    </row>
    <row r="233" spans="2:70" ht="51.75" customHeight="1" x14ac:dyDescent="0.15">
      <c r="B233" s="129" t="s">
        <v>1982</v>
      </c>
      <c r="C233" s="180"/>
      <c r="D233" s="180"/>
      <c r="E233" s="180"/>
      <c r="F233" s="180"/>
      <c r="G233" s="180"/>
      <c r="H233" s="181"/>
      <c r="I233" s="159" t="s">
        <v>2072</v>
      </c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1"/>
      <c r="U233" s="168" t="s">
        <v>1424</v>
      </c>
      <c r="V233" s="169"/>
      <c r="W233" s="169"/>
      <c r="X233" s="169"/>
      <c r="Y233" s="169"/>
      <c r="Z233" s="169"/>
      <c r="AA233" s="169"/>
      <c r="AB233" s="169"/>
      <c r="AC233" s="169"/>
      <c r="AD233" s="169"/>
      <c r="AE233" s="169"/>
      <c r="AF233" s="169"/>
      <c r="AG233" s="169"/>
      <c r="AH233" s="169"/>
      <c r="AI233" s="169"/>
      <c r="AJ233" s="169"/>
      <c r="AK233" s="169"/>
      <c r="AL233" s="169"/>
      <c r="AM233" s="170"/>
      <c r="AN233" s="168" t="s">
        <v>196</v>
      </c>
      <c r="AO233" s="169"/>
      <c r="AP233" s="169"/>
      <c r="AQ233" s="169"/>
      <c r="AR233" s="169"/>
      <c r="AS233" s="169"/>
      <c r="AT233" s="169"/>
      <c r="AU233" s="169"/>
      <c r="AV233" s="169"/>
      <c r="AW233" s="169"/>
      <c r="AX233" s="169"/>
      <c r="AY233" s="169"/>
      <c r="AZ233" s="170"/>
      <c r="BA233" s="99" t="s">
        <v>207</v>
      </c>
      <c r="BB233" s="100"/>
      <c r="BC233" s="101"/>
      <c r="BD233" s="99" t="s">
        <v>1903</v>
      </c>
      <c r="BE233" s="100"/>
      <c r="BF233" s="101"/>
      <c r="BG233" s="99" t="s">
        <v>1907</v>
      </c>
      <c r="BH233" s="100"/>
      <c r="BI233" s="100"/>
      <c r="BJ233" s="100"/>
      <c r="BK233" s="101"/>
      <c r="BO233" s="23" t="str">
        <f t="shared" si="21"/>
        <v>{"facility_id": "施設ID"}</v>
      </c>
      <c r="BP233" s="23" t="s">
        <v>106</v>
      </c>
      <c r="BQ233" s="23" t="str">
        <f t="shared" si="22"/>
        <v>ID0103-22-51 = sql/job/merge/receiptd/ID0103-22-51.sql</v>
      </c>
      <c r="BR233" s="23" t="str">
        <f t="shared" si="23"/>
        <v>ID0103-22-51 = {"id":"ID0103-22-51", "name":"DPCレセプト_コーディングデータレコード_結合テーブル作成SQL", "params":{"facility_id": "施設ID"}, "files":{}, "memory":"1GB"}</v>
      </c>
    </row>
    <row r="234" spans="2:70" ht="51.75" customHeight="1" x14ac:dyDescent="0.15">
      <c r="B234" s="129" t="s">
        <v>1043</v>
      </c>
      <c r="C234" s="130"/>
      <c r="D234" s="130"/>
      <c r="E234" s="130"/>
      <c r="F234" s="130"/>
      <c r="G234" s="130"/>
      <c r="H234" s="131"/>
      <c r="I234" s="159" t="s">
        <v>1349</v>
      </c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1"/>
      <c r="U234" s="168" t="s">
        <v>1427</v>
      </c>
      <c r="V234" s="169"/>
      <c r="W234" s="169"/>
      <c r="X234" s="169"/>
      <c r="Y234" s="169"/>
      <c r="Z234" s="169"/>
      <c r="AA234" s="169"/>
      <c r="AB234" s="169"/>
      <c r="AC234" s="169"/>
      <c r="AD234" s="169"/>
      <c r="AE234" s="169"/>
      <c r="AF234" s="169"/>
      <c r="AG234" s="169"/>
      <c r="AH234" s="169"/>
      <c r="AI234" s="169"/>
      <c r="AJ234" s="169"/>
      <c r="AK234" s="169"/>
      <c r="AL234" s="169"/>
      <c r="AM234" s="170"/>
      <c r="AN234" s="168" t="s">
        <v>19</v>
      </c>
      <c r="AO234" s="169"/>
      <c r="AP234" s="169"/>
      <c r="AQ234" s="169"/>
      <c r="AR234" s="169"/>
      <c r="AS234" s="169"/>
      <c r="AT234" s="169"/>
      <c r="AU234" s="169"/>
      <c r="AV234" s="169"/>
      <c r="AW234" s="169"/>
      <c r="AX234" s="169"/>
      <c r="AY234" s="169"/>
      <c r="AZ234" s="170"/>
      <c r="BA234" s="99" t="s">
        <v>207</v>
      </c>
      <c r="BB234" s="100"/>
      <c r="BC234" s="101"/>
      <c r="BD234" s="99" t="s">
        <v>1903</v>
      </c>
      <c r="BE234" s="100"/>
      <c r="BF234" s="101"/>
      <c r="BG234" s="99" t="s">
        <v>207</v>
      </c>
      <c r="BH234" s="100"/>
      <c r="BI234" s="100"/>
      <c r="BJ234" s="100"/>
      <c r="BK234" s="101"/>
      <c r="BO234" s="23" t="str">
        <f t="shared" si="21"/>
        <v>{}</v>
      </c>
      <c r="BP234" s="23" t="s">
        <v>106</v>
      </c>
      <c r="BQ234" s="23" t="str">
        <f t="shared" si="22"/>
        <v>ID0103-23-01 = sql/job/merge/receiptd/ID0103-23-01.sql</v>
      </c>
      <c r="BR234" s="23" t="str">
        <f t="shared" si="23"/>
        <v>ID0103-23-01 = {"id":"ID0103-23-01", "name":"DPCレセプト_臓器提供医療機関情報レコード_結合テーブル作成（スキーマ2分）SQL", "params":{}, "files":{}, "memory":"1GB"}</v>
      </c>
    </row>
    <row r="235" spans="2:70" ht="51.75" customHeight="1" x14ac:dyDescent="0.15">
      <c r="B235" s="129" t="s">
        <v>1044</v>
      </c>
      <c r="C235" s="130"/>
      <c r="D235" s="130"/>
      <c r="E235" s="130"/>
      <c r="F235" s="130"/>
      <c r="G235" s="130"/>
      <c r="H235" s="131"/>
      <c r="I235" s="159" t="s">
        <v>1350</v>
      </c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1"/>
      <c r="U235" s="168" t="s">
        <v>1428</v>
      </c>
      <c r="V235" s="169"/>
      <c r="W235" s="169"/>
      <c r="X235" s="169"/>
      <c r="Y235" s="169"/>
      <c r="Z235" s="169"/>
      <c r="AA235" s="169"/>
      <c r="AB235" s="169"/>
      <c r="AC235" s="169"/>
      <c r="AD235" s="169"/>
      <c r="AE235" s="169"/>
      <c r="AF235" s="169"/>
      <c r="AG235" s="169"/>
      <c r="AH235" s="169"/>
      <c r="AI235" s="169"/>
      <c r="AJ235" s="169"/>
      <c r="AK235" s="169"/>
      <c r="AL235" s="169"/>
      <c r="AM235" s="170"/>
      <c r="AN235" s="168" t="s">
        <v>19</v>
      </c>
      <c r="AO235" s="169"/>
      <c r="AP235" s="169"/>
      <c r="AQ235" s="169"/>
      <c r="AR235" s="169"/>
      <c r="AS235" s="169"/>
      <c r="AT235" s="169"/>
      <c r="AU235" s="169"/>
      <c r="AV235" s="169"/>
      <c r="AW235" s="169"/>
      <c r="AX235" s="169"/>
      <c r="AY235" s="169"/>
      <c r="AZ235" s="170"/>
      <c r="BA235" s="99" t="s">
        <v>207</v>
      </c>
      <c r="BB235" s="100"/>
      <c r="BC235" s="101"/>
      <c r="BD235" s="99" t="s">
        <v>1903</v>
      </c>
      <c r="BE235" s="100"/>
      <c r="BF235" s="101"/>
      <c r="BG235" s="99" t="s">
        <v>207</v>
      </c>
      <c r="BH235" s="100"/>
      <c r="BI235" s="100"/>
      <c r="BJ235" s="100"/>
      <c r="BK235" s="101"/>
      <c r="BO235" s="23" t="str">
        <f t="shared" si="21"/>
        <v>{}</v>
      </c>
      <c r="BP235" s="23" t="s">
        <v>106</v>
      </c>
      <c r="BQ235" s="23" t="str">
        <f t="shared" si="22"/>
        <v>ID0103-23-11 = sql/job/merge/receiptd/ID0103-23-11.sql</v>
      </c>
      <c r="BR235" s="23" t="str">
        <f t="shared" si="23"/>
        <v>ID0103-23-11 = {"id":"ID0103-23-11", "name":"DPCレセプト_臓器提供医療機関情報レコード_結合テーブル作成（スキーマ22分）SQL", "params":{}, "files":{}, "memory":"1GB"}</v>
      </c>
    </row>
    <row r="236" spans="2:70" ht="51.75" customHeight="1" x14ac:dyDescent="0.15">
      <c r="B236" s="129" t="s">
        <v>1045</v>
      </c>
      <c r="C236" s="130"/>
      <c r="D236" s="130"/>
      <c r="E236" s="130"/>
      <c r="F236" s="130"/>
      <c r="G236" s="130"/>
      <c r="H236" s="131"/>
      <c r="I236" s="159" t="s">
        <v>1351</v>
      </c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1"/>
      <c r="U236" s="168" t="s">
        <v>1429</v>
      </c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69"/>
      <c r="AF236" s="169"/>
      <c r="AG236" s="169"/>
      <c r="AH236" s="169"/>
      <c r="AI236" s="169"/>
      <c r="AJ236" s="169"/>
      <c r="AK236" s="169"/>
      <c r="AL236" s="169"/>
      <c r="AM236" s="170"/>
      <c r="AN236" s="168" t="s">
        <v>19</v>
      </c>
      <c r="AO236" s="169"/>
      <c r="AP236" s="169"/>
      <c r="AQ236" s="169"/>
      <c r="AR236" s="169"/>
      <c r="AS236" s="169"/>
      <c r="AT236" s="169"/>
      <c r="AU236" s="169"/>
      <c r="AV236" s="169"/>
      <c r="AW236" s="169"/>
      <c r="AX236" s="169"/>
      <c r="AY236" s="169"/>
      <c r="AZ236" s="170"/>
      <c r="BA236" s="99" t="s">
        <v>207</v>
      </c>
      <c r="BB236" s="100"/>
      <c r="BC236" s="101"/>
      <c r="BD236" s="99" t="s">
        <v>1903</v>
      </c>
      <c r="BE236" s="100"/>
      <c r="BF236" s="101"/>
      <c r="BG236" s="99" t="s">
        <v>207</v>
      </c>
      <c r="BH236" s="100"/>
      <c r="BI236" s="100"/>
      <c r="BJ236" s="100"/>
      <c r="BK236" s="101"/>
      <c r="BO236" s="23" t="str">
        <f t="shared" si="21"/>
        <v>{}</v>
      </c>
      <c r="BP236" s="23" t="s">
        <v>106</v>
      </c>
      <c r="BQ236" s="23" t="str">
        <f t="shared" si="22"/>
        <v>ID0103-23-12 = sql/job/merge/receiptd/ID0103-23-12.sql</v>
      </c>
      <c r="BR236" s="23" t="str">
        <f t="shared" si="23"/>
        <v>ID0103-23-12 = {"id":"ID0103-23-12", "name":"DPCレセプト_臓器提供医療機関情報レコード_結合テーブル作成（スキーマ12分）SQL", "params":{}, "files":{}, "memory":"1GB"}</v>
      </c>
    </row>
    <row r="237" spans="2:70" ht="51.75" customHeight="1" x14ac:dyDescent="0.15">
      <c r="B237" s="129" t="s">
        <v>1983</v>
      </c>
      <c r="C237" s="180"/>
      <c r="D237" s="180"/>
      <c r="E237" s="180"/>
      <c r="F237" s="180"/>
      <c r="G237" s="180"/>
      <c r="H237" s="181"/>
      <c r="I237" s="159" t="s">
        <v>2073</v>
      </c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1"/>
      <c r="U237" s="168" t="s">
        <v>1427</v>
      </c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70"/>
      <c r="AN237" s="168" t="s">
        <v>196</v>
      </c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70"/>
      <c r="BA237" s="99" t="s">
        <v>207</v>
      </c>
      <c r="BB237" s="100"/>
      <c r="BC237" s="101"/>
      <c r="BD237" s="99" t="s">
        <v>1903</v>
      </c>
      <c r="BE237" s="100"/>
      <c r="BF237" s="101"/>
      <c r="BG237" s="99" t="s">
        <v>1907</v>
      </c>
      <c r="BH237" s="100"/>
      <c r="BI237" s="100"/>
      <c r="BJ237" s="100"/>
      <c r="BK237" s="101"/>
      <c r="BO237" s="23" t="str">
        <f t="shared" ref="BO237:BO249" si="24">IF(AN237&lt;&gt;"なし",AN237,"{}")</f>
        <v>{"facility_id": "施設ID"}</v>
      </c>
      <c r="BP237" s="23" t="s">
        <v>106</v>
      </c>
      <c r="BQ237" s="23" t="str">
        <f t="shared" ref="BQ237:BQ249" si="25">B237&amp;" = sql/job/merge/receiptd/"&amp;B237&amp;".sql"</f>
        <v>ID0103-23-51 = sql/job/merge/receiptd/ID0103-23-51.sql</v>
      </c>
      <c r="BR237" s="23" t="str">
        <f t="shared" ref="BR237:BR249" si="26">B237&amp;" = {""id"":"""&amp;B237&amp;""", ""name"":"""&amp;I237&amp;""", ""params"":"&amp;BO237&amp;", ""files"":"&amp;BP237&amp;IF(BA237&lt;&gt;"-",", ""thread"":"""&amp;BA237&amp;"""","")&amp;IF(BD237&lt;&gt;"-",", ""memory"":"""&amp;BD237&amp;"""","")&amp;IF(BG237&lt;&gt;"-",", ""uri"":""True""","")&amp;"}"</f>
        <v>ID0103-23-51 = {"id":"ID0103-23-51", "name":"DPCレセプト_臓器提供医療機関情報レコード_結合テーブル作成SQL", "params":{"facility_id": "施設ID"}, "files":{}, "memory":"1GB"}</v>
      </c>
    </row>
    <row r="238" spans="2:70" ht="51.75" customHeight="1" x14ac:dyDescent="0.15">
      <c r="B238" s="129" t="s">
        <v>1046</v>
      </c>
      <c r="C238" s="130"/>
      <c r="D238" s="130"/>
      <c r="E238" s="130"/>
      <c r="F238" s="130"/>
      <c r="G238" s="130"/>
      <c r="H238" s="131"/>
      <c r="I238" s="159" t="s">
        <v>1352</v>
      </c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1"/>
      <c r="U238" s="168" t="s">
        <v>1430</v>
      </c>
      <c r="V238" s="169"/>
      <c r="W238" s="169"/>
      <c r="X238" s="169"/>
      <c r="Y238" s="169"/>
      <c r="Z238" s="169"/>
      <c r="AA238" s="169"/>
      <c r="AB238" s="169"/>
      <c r="AC238" s="169"/>
      <c r="AD238" s="169"/>
      <c r="AE238" s="169"/>
      <c r="AF238" s="169"/>
      <c r="AG238" s="169"/>
      <c r="AH238" s="169"/>
      <c r="AI238" s="169"/>
      <c r="AJ238" s="169"/>
      <c r="AK238" s="169"/>
      <c r="AL238" s="169"/>
      <c r="AM238" s="170"/>
      <c r="AN238" s="168" t="s">
        <v>19</v>
      </c>
      <c r="AO238" s="169"/>
      <c r="AP238" s="169"/>
      <c r="AQ238" s="169"/>
      <c r="AR238" s="169"/>
      <c r="AS238" s="169"/>
      <c r="AT238" s="169"/>
      <c r="AU238" s="169"/>
      <c r="AV238" s="169"/>
      <c r="AW238" s="169"/>
      <c r="AX238" s="169"/>
      <c r="AY238" s="169"/>
      <c r="AZ238" s="170"/>
      <c r="BA238" s="99" t="s">
        <v>207</v>
      </c>
      <c r="BB238" s="100"/>
      <c r="BC238" s="101"/>
      <c r="BD238" s="99" t="s">
        <v>1903</v>
      </c>
      <c r="BE238" s="100"/>
      <c r="BF238" s="101"/>
      <c r="BG238" s="99" t="s">
        <v>207</v>
      </c>
      <c r="BH238" s="100"/>
      <c r="BI238" s="100"/>
      <c r="BJ238" s="100"/>
      <c r="BK238" s="101"/>
      <c r="BO238" s="23" t="str">
        <f t="shared" si="24"/>
        <v>{}</v>
      </c>
      <c r="BP238" s="23" t="s">
        <v>106</v>
      </c>
      <c r="BQ238" s="23" t="str">
        <f t="shared" si="25"/>
        <v>ID0103-24-01 = sql/job/merge/receiptd/ID0103-24-01.sql</v>
      </c>
      <c r="BR238" s="23" t="str">
        <f t="shared" si="26"/>
        <v>ID0103-24-01 = {"id":"ID0103-24-01", "name":"DPCレセプト_臓器提供者レセプト情報レコード_結合テーブル作成（スキーマ2分）SQL", "params":{}, "files":{}, "memory":"1GB"}</v>
      </c>
    </row>
    <row r="239" spans="2:70" ht="51.75" customHeight="1" x14ac:dyDescent="0.15">
      <c r="B239" s="129" t="s">
        <v>1047</v>
      </c>
      <c r="C239" s="130"/>
      <c r="D239" s="130"/>
      <c r="E239" s="130"/>
      <c r="F239" s="130"/>
      <c r="G239" s="130"/>
      <c r="H239" s="131"/>
      <c r="I239" s="159" t="s">
        <v>1353</v>
      </c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1"/>
      <c r="U239" s="168" t="s">
        <v>1702</v>
      </c>
      <c r="V239" s="169"/>
      <c r="W239" s="169"/>
      <c r="X239" s="169"/>
      <c r="Y239" s="169"/>
      <c r="Z239" s="169"/>
      <c r="AA239" s="169"/>
      <c r="AB239" s="169"/>
      <c r="AC239" s="169"/>
      <c r="AD239" s="169"/>
      <c r="AE239" s="169"/>
      <c r="AF239" s="169"/>
      <c r="AG239" s="169"/>
      <c r="AH239" s="169"/>
      <c r="AI239" s="169"/>
      <c r="AJ239" s="169"/>
      <c r="AK239" s="169"/>
      <c r="AL239" s="169"/>
      <c r="AM239" s="170"/>
      <c r="AN239" s="168" t="s">
        <v>19</v>
      </c>
      <c r="AO239" s="169"/>
      <c r="AP239" s="169"/>
      <c r="AQ239" s="169"/>
      <c r="AR239" s="169"/>
      <c r="AS239" s="169"/>
      <c r="AT239" s="169"/>
      <c r="AU239" s="169"/>
      <c r="AV239" s="169"/>
      <c r="AW239" s="169"/>
      <c r="AX239" s="169"/>
      <c r="AY239" s="169"/>
      <c r="AZ239" s="170"/>
      <c r="BA239" s="99" t="s">
        <v>207</v>
      </c>
      <c r="BB239" s="100"/>
      <c r="BC239" s="101"/>
      <c r="BD239" s="99" t="s">
        <v>1903</v>
      </c>
      <c r="BE239" s="100"/>
      <c r="BF239" s="101"/>
      <c r="BG239" s="99" t="s">
        <v>207</v>
      </c>
      <c r="BH239" s="100"/>
      <c r="BI239" s="100"/>
      <c r="BJ239" s="100"/>
      <c r="BK239" s="101"/>
      <c r="BO239" s="23" t="str">
        <f t="shared" si="24"/>
        <v>{}</v>
      </c>
      <c r="BP239" s="23" t="s">
        <v>106</v>
      </c>
      <c r="BQ239" s="23" t="str">
        <f t="shared" si="25"/>
        <v>ID0103-24-11 = sql/job/merge/receiptd/ID0103-24-11.sql</v>
      </c>
      <c r="BR239" s="23" t="str">
        <f t="shared" si="26"/>
        <v>ID0103-24-11 = {"id":"ID0103-24-11", "name":"DPCレセプト_臓器提供者レセプト情報レコード_結合テーブル作成（スキーマ22分）SQL", "params":{}, "files":{}, "memory":"1GB"}</v>
      </c>
    </row>
    <row r="240" spans="2:70" ht="51.75" customHeight="1" x14ac:dyDescent="0.15">
      <c r="B240" s="129" t="s">
        <v>1048</v>
      </c>
      <c r="C240" s="130"/>
      <c r="D240" s="130"/>
      <c r="E240" s="130"/>
      <c r="F240" s="130"/>
      <c r="G240" s="130"/>
      <c r="H240" s="131"/>
      <c r="I240" s="159" t="s">
        <v>1354</v>
      </c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1"/>
      <c r="U240" s="168" t="s">
        <v>1431</v>
      </c>
      <c r="V240" s="169"/>
      <c r="W240" s="169"/>
      <c r="X240" s="169"/>
      <c r="Y240" s="169"/>
      <c r="Z240" s="169"/>
      <c r="AA240" s="169"/>
      <c r="AB240" s="169"/>
      <c r="AC240" s="169"/>
      <c r="AD240" s="169"/>
      <c r="AE240" s="169"/>
      <c r="AF240" s="169"/>
      <c r="AG240" s="169"/>
      <c r="AH240" s="169"/>
      <c r="AI240" s="169"/>
      <c r="AJ240" s="169"/>
      <c r="AK240" s="169"/>
      <c r="AL240" s="169"/>
      <c r="AM240" s="170"/>
      <c r="AN240" s="168" t="s">
        <v>19</v>
      </c>
      <c r="AO240" s="169"/>
      <c r="AP240" s="169"/>
      <c r="AQ240" s="169"/>
      <c r="AR240" s="169"/>
      <c r="AS240" s="169"/>
      <c r="AT240" s="169"/>
      <c r="AU240" s="169"/>
      <c r="AV240" s="169"/>
      <c r="AW240" s="169"/>
      <c r="AX240" s="169"/>
      <c r="AY240" s="169"/>
      <c r="AZ240" s="170"/>
      <c r="BA240" s="99" t="s">
        <v>207</v>
      </c>
      <c r="BB240" s="100"/>
      <c r="BC240" s="101"/>
      <c r="BD240" s="99" t="s">
        <v>1903</v>
      </c>
      <c r="BE240" s="100"/>
      <c r="BF240" s="101"/>
      <c r="BG240" s="99" t="s">
        <v>207</v>
      </c>
      <c r="BH240" s="100"/>
      <c r="BI240" s="100"/>
      <c r="BJ240" s="100"/>
      <c r="BK240" s="101"/>
      <c r="BO240" s="23" t="str">
        <f t="shared" si="24"/>
        <v>{}</v>
      </c>
      <c r="BP240" s="23" t="s">
        <v>106</v>
      </c>
      <c r="BQ240" s="23" t="str">
        <f t="shared" si="25"/>
        <v>ID0103-24-12 = sql/job/merge/receiptd/ID0103-24-12.sql</v>
      </c>
      <c r="BR240" s="23" t="str">
        <f t="shared" si="26"/>
        <v>ID0103-24-12 = {"id":"ID0103-24-12", "name":"DPCレセプト_臓器提供者レセプト情報レコード_結合テーブル作成（スキーマ12分）SQL", "params":{}, "files":{}, "memory":"1GB"}</v>
      </c>
    </row>
    <row r="241" spans="2:70" ht="51.75" customHeight="1" x14ac:dyDescent="0.15">
      <c r="B241" s="108" t="s">
        <v>1984</v>
      </c>
      <c r="C241" s="180"/>
      <c r="D241" s="180"/>
      <c r="E241" s="180"/>
      <c r="F241" s="180"/>
      <c r="G241" s="180"/>
      <c r="H241" s="181"/>
      <c r="I241" s="165" t="s">
        <v>2074</v>
      </c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7"/>
      <c r="U241" s="162" t="s">
        <v>1430</v>
      </c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  <c r="AM241" s="164"/>
      <c r="AN241" s="162" t="s">
        <v>196</v>
      </c>
      <c r="AO241" s="163"/>
      <c r="AP241" s="163"/>
      <c r="AQ241" s="163"/>
      <c r="AR241" s="163"/>
      <c r="AS241" s="163"/>
      <c r="AT241" s="163"/>
      <c r="AU241" s="163"/>
      <c r="AV241" s="163"/>
      <c r="AW241" s="163"/>
      <c r="AX241" s="163"/>
      <c r="AY241" s="163"/>
      <c r="AZ241" s="164"/>
      <c r="BA241" s="102" t="s">
        <v>207</v>
      </c>
      <c r="BB241" s="103"/>
      <c r="BC241" s="104"/>
      <c r="BD241" s="102" t="s">
        <v>1903</v>
      </c>
      <c r="BE241" s="103"/>
      <c r="BF241" s="104"/>
      <c r="BG241" s="102" t="s">
        <v>1907</v>
      </c>
      <c r="BH241" s="103"/>
      <c r="BI241" s="103"/>
      <c r="BJ241" s="103"/>
      <c r="BK241" s="104"/>
      <c r="BO241" s="23" t="str">
        <f t="shared" si="24"/>
        <v>{"facility_id": "施設ID"}</v>
      </c>
      <c r="BP241" s="23" t="s">
        <v>106</v>
      </c>
      <c r="BQ241" s="23" t="str">
        <f t="shared" si="25"/>
        <v>ID0103-24-51 = sql/job/merge/receiptd/ID0103-24-51.sql</v>
      </c>
      <c r="BR241" s="23" t="str">
        <f t="shared" si="26"/>
        <v>ID0103-24-51 = {"id":"ID0103-24-51", "name":"DPCレセプト_臓器提供者レセプト情報レコード_結合テーブル作成SQL", "params":{"facility_id": "施設ID"}, "files":{}, "memory":"1GB"}</v>
      </c>
    </row>
    <row r="242" spans="2:70" ht="51.75" customHeight="1" x14ac:dyDescent="0.15">
      <c r="B242" s="129" t="s">
        <v>1049</v>
      </c>
      <c r="C242" s="130"/>
      <c r="D242" s="130"/>
      <c r="E242" s="130"/>
      <c r="F242" s="130"/>
      <c r="G242" s="130"/>
      <c r="H242" s="131"/>
      <c r="I242" s="159" t="s">
        <v>1355</v>
      </c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1"/>
      <c r="U242" s="168" t="s">
        <v>1432</v>
      </c>
      <c r="V242" s="169"/>
      <c r="W242" s="169"/>
      <c r="X242" s="169"/>
      <c r="Y242" s="169"/>
      <c r="Z242" s="169"/>
      <c r="AA242" s="169"/>
      <c r="AB242" s="169"/>
      <c r="AC242" s="169"/>
      <c r="AD242" s="169"/>
      <c r="AE242" s="169"/>
      <c r="AF242" s="169"/>
      <c r="AG242" s="169"/>
      <c r="AH242" s="169"/>
      <c r="AI242" s="169"/>
      <c r="AJ242" s="169"/>
      <c r="AK242" s="169"/>
      <c r="AL242" s="169"/>
      <c r="AM242" s="170"/>
      <c r="AN242" s="168" t="s">
        <v>19</v>
      </c>
      <c r="AO242" s="169"/>
      <c r="AP242" s="169"/>
      <c r="AQ242" s="169"/>
      <c r="AR242" s="169"/>
      <c r="AS242" s="169"/>
      <c r="AT242" s="169"/>
      <c r="AU242" s="169"/>
      <c r="AV242" s="169"/>
      <c r="AW242" s="169"/>
      <c r="AX242" s="169"/>
      <c r="AY242" s="169"/>
      <c r="AZ242" s="170"/>
      <c r="BA242" s="99" t="s">
        <v>207</v>
      </c>
      <c r="BB242" s="100"/>
      <c r="BC242" s="101"/>
      <c r="BD242" s="99" t="s">
        <v>1903</v>
      </c>
      <c r="BE242" s="100"/>
      <c r="BF242" s="101"/>
      <c r="BG242" s="99" t="s">
        <v>207</v>
      </c>
      <c r="BH242" s="100"/>
      <c r="BI242" s="100"/>
      <c r="BJ242" s="100"/>
      <c r="BK242" s="101"/>
      <c r="BO242" s="23" t="str">
        <f t="shared" si="24"/>
        <v>{}</v>
      </c>
      <c r="BP242" s="23" t="s">
        <v>106</v>
      </c>
      <c r="BQ242" s="23" t="str">
        <f t="shared" si="25"/>
        <v>ID0103-25-01 = sql/job/merge/receiptd/ID0103-25-01.sql</v>
      </c>
      <c r="BR242" s="23" t="str">
        <f t="shared" si="26"/>
        <v>ID0103-25-01 = {"id":"ID0103-25-01", "name":"DPCレセプト_臓器提供者請求情報レコード_結合テーブル作成（スキーマ2分）SQL", "params":{}, "files":{}, "memory":"1GB"}</v>
      </c>
    </row>
    <row r="243" spans="2:70" ht="51.75" customHeight="1" x14ac:dyDescent="0.15">
      <c r="B243" s="129" t="s">
        <v>1050</v>
      </c>
      <c r="C243" s="130"/>
      <c r="D243" s="130"/>
      <c r="E243" s="130"/>
      <c r="F243" s="130"/>
      <c r="G243" s="130"/>
      <c r="H243" s="131"/>
      <c r="I243" s="159" t="s">
        <v>1356</v>
      </c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1"/>
      <c r="U243" s="168" t="s">
        <v>1433</v>
      </c>
      <c r="V243" s="169"/>
      <c r="W243" s="169"/>
      <c r="X243" s="169"/>
      <c r="Y243" s="169"/>
      <c r="Z243" s="169"/>
      <c r="AA243" s="169"/>
      <c r="AB243" s="169"/>
      <c r="AC243" s="169"/>
      <c r="AD243" s="169"/>
      <c r="AE243" s="169"/>
      <c r="AF243" s="169"/>
      <c r="AG243" s="169"/>
      <c r="AH243" s="169"/>
      <c r="AI243" s="169"/>
      <c r="AJ243" s="169"/>
      <c r="AK243" s="169"/>
      <c r="AL243" s="169"/>
      <c r="AM243" s="170"/>
      <c r="AN243" s="168" t="s">
        <v>19</v>
      </c>
      <c r="AO243" s="169"/>
      <c r="AP243" s="169"/>
      <c r="AQ243" s="169"/>
      <c r="AR243" s="169"/>
      <c r="AS243" s="169"/>
      <c r="AT243" s="169"/>
      <c r="AU243" s="169"/>
      <c r="AV243" s="169"/>
      <c r="AW243" s="169"/>
      <c r="AX243" s="169"/>
      <c r="AY243" s="169"/>
      <c r="AZ243" s="170"/>
      <c r="BA243" s="99" t="s">
        <v>207</v>
      </c>
      <c r="BB243" s="100"/>
      <c r="BC243" s="101"/>
      <c r="BD243" s="99" t="s">
        <v>1903</v>
      </c>
      <c r="BE243" s="100"/>
      <c r="BF243" s="101"/>
      <c r="BG243" s="99" t="s">
        <v>207</v>
      </c>
      <c r="BH243" s="100"/>
      <c r="BI243" s="100"/>
      <c r="BJ243" s="100"/>
      <c r="BK243" s="101"/>
      <c r="BO243" s="23" t="str">
        <f t="shared" si="24"/>
        <v>{}</v>
      </c>
      <c r="BP243" s="23" t="s">
        <v>106</v>
      </c>
      <c r="BQ243" s="23" t="str">
        <f t="shared" si="25"/>
        <v>ID0103-25-11 = sql/job/merge/receiptd/ID0103-25-11.sql</v>
      </c>
      <c r="BR243" s="23" t="str">
        <f t="shared" si="26"/>
        <v>ID0103-25-11 = {"id":"ID0103-25-11", "name":"DPCレセプト_臓器提供者請求情報レコード_結合テーブル作成（スキーマ22分）SQL", "params":{}, "files":{}, "memory":"1GB"}</v>
      </c>
    </row>
    <row r="244" spans="2:70" ht="51.75" customHeight="1" x14ac:dyDescent="0.15">
      <c r="B244" s="129" t="s">
        <v>1051</v>
      </c>
      <c r="C244" s="130"/>
      <c r="D244" s="130"/>
      <c r="E244" s="130"/>
      <c r="F244" s="130"/>
      <c r="G244" s="130"/>
      <c r="H244" s="131"/>
      <c r="I244" s="159" t="s">
        <v>1357</v>
      </c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1"/>
      <c r="U244" s="168" t="s">
        <v>1434</v>
      </c>
      <c r="V244" s="169"/>
      <c r="W244" s="169"/>
      <c r="X244" s="169"/>
      <c r="Y244" s="169"/>
      <c r="Z244" s="169"/>
      <c r="AA244" s="169"/>
      <c r="AB244" s="169"/>
      <c r="AC244" s="169"/>
      <c r="AD244" s="169"/>
      <c r="AE244" s="169"/>
      <c r="AF244" s="169"/>
      <c r="AG244" s="169"/>
      <c r="AH244" s="169"/>
      <c r="AI244" s="169"/>
      <c r="AJ244" s="169"/>
      <c r="AK244" s="169"/>
      <c r="AL244" s="169"/>
      <c r="AM244" s="170"/>
      <c r="AN244" s="168" t="s">
        <v>19</v>
      </c>
      <c r="AO244" s="169"/>
      <c r="AP244" s="169"/>
      <c r="AQ244" s="169"/>
      <c r="AR244" s="169"/>
      <c r="AS244" s="169"/>
      <c r="AT244" s="169"/>
      <c r="AU244" s="169"/>
      <c r="AV244" s="169"/>
      <c r="AW244" s="169"/>
      <c r="AX244" s="169"/>
      <c r="AY244" s="169"/>
      <c r="AZ244" s="170"/>
      <c r="BA244" s="99" t="s">
        <v>207</v>
      </c>
      <c r="BB244" s="100"/>
      <c r="BC244" s="101"/>
      <c r="BD244" s="99" t="s">
        <v>1903</v>
      </c>
      <c r="BE244" s="100"/>
      <c r="BF244" s="101"/>
      <c r="BG244" s="99" t="s">
        <v>207</v>
      </c>
      <c r="BH244" s="100"/>
      <c r="BI244" s="100"/>
      <c r="BJ244" s="100"/>
      <c r="BK244" s="101"/>
      <c r="BO244" s="23" t="str">
        <f t="shared" si="24"/>
        <v>{}</v>
      </c>
      <c r="BP244" s="23" t="s">
        <v>106</v>
      </c>
      <c r="BQ244" s="23" t="str">
        <f t="shared" si="25"/>
        <v>ID0103-25-12 = sql/job/merge/receiptd/ID0103-25-12.sql</v>
      </c>
      <c r="BR244" s="23" t="str">
        <f t="shared" si="26"/>
        <v>ID0103-25-12 = {"id":"ID0103-25-12", "name":"DPCレセプト_臓器提供者請求情報レコード_結合テーブル作成（スキーマ12分）SQL", "params":{}, "files":{}, "memory":"1GB"}</v>
      </c>
    </row>
    <row r="245" spans="2:70" ht="51.75" customHeight="1" x14ac:dyDescent="0.15">
      <c r="B245" s="129" t="s">
        <v>1985</v>
      </c>
      <c r="C245" s="180"/>
      <c r="D245" s="180"/>
      <c r="E245" s="180"/>
      <c r="F245" s="180"/>
      <c r="G245" s="180"/>
      <c r="H245" s="181"/>
      <c r="I245" s="159" t="s">
        <v>2075</v>
      </c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1"/>
      <c r="U245" s="168" t="s">
        <v>1432</v>
      </c>
      <c r="V245" s="169"/>
      <c r="W245" s="169"/>
      <c r="X245" s="169"/>
      <c r="Y245" s="169"/>
      <c r="Z245" s="169"/>
      <c r="AA245" s="169"/>
      <c r="AB245" s="169"/>
      <c r="AC245" s="169"/>
      <c r="AD245" s="169"/>
      <c r="AE245" s="169"/>
      <c r="AF245" s="169"/>
      <c r="AG245" s="169"/>
      <c r="AH245" s="169"/>
      <c r="AI245" s="169"/>
      <c r="AJ245" s="169"/>
      <c r="AK245" s="169"/>
      <c r="AL245" s="169"/>
      <c r="AM245" s="170"/>
      <c r="AN245" s="168" t="s">
        <v>196</v>
      </c>
      <c r="AO245" s="169"/>
      <c r="AP245" s="169"/>
      <c r="AQ245" s="169"/>
      <c r="AR245" s="169"/>
      <c r="AS245" s="169"/>
      <c r="AT245" s="169"/>
      <c r="AU245" s="169"/>
      <c r="AV245" s="169"/>
      <c r="AW245" s="169"/>
      <c r="AX245" s="169"/>
      <c r="AY245" s="169"/>
      <c r="AZ245" s="170"/>
      <c r="BA245" s="99" t="s">
        <v>207</v>
      </c>
      <c r="BB245" s="100"/>
      <c r="BC245" s="101"/>
      <c r="BD245" s="99" t="s">
        <v>1903</v>
      </c>
      <c r="BE245" s="100"/>
      <c r="BF245" s="101"/>
      <c r="BG245" s="99" t="s">
        <v>1907</v>
      </c>
      <c r="BH245" s="100"/>
      <c r="BI245" s="100"/>
      <c r="BJ245" s="100"/>
      <c r="BK245" s="101"/>
      <c r="BO245" s="23" t="str">
        <f t="shared" si="24"/>
        <v>{"facility_id": "施設ID"}</v>
      </c>
      <c r="BP245" s="23" t="s">
        <v>106</v>
      </c>
      <c r="BQ245" s="23" t="str">
        <f t="shared" si="25"/>
        <v>ID0103-25-51 = sql/job/merge/receiptd/ID0103-25-51.sql</v>
      </c>
      <c r="BR245" s="23" t="str">
        <f t="shared" si="26"/>
        <v>ID0103-25-51 = {"id":"ID0103-25-51", "name":"DPCレセプト_臓器提供者請求情報レコード_結合テーブル作成SQL", "params":{"facility_id": "施設ID"}, "files":{}, "memory":"1GB"}</v>
      </c>
    </row>
    <row r="246" spans="2:70" ht="51.75" customHeight="1" x14ac:dyDescent="0.15">
      <c r="B246" s="129" t="s">
        <v>1052</v>
      </c>
      <c r="C246" s="130"/>
      <c r="D246" s="130"/>
      <c r="E246" s="130"/>
      <c r="F246" s="130"/>
      <c r="G246" s="130"/>
      <c r="H246" s="131"/>
      <c r="I246" s="159" t="s">
        <v>1358</v>
      </c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1"/>
      <c r="U246" s="168" t="s">
        <v>1435</v>
      </c>
      <c r="V246" s="169"/>
      <c r="W246" s="169"/>
      <c r="X246" s="169"/>
      <c r="Y246" s="169"/>
      <c r="Z246" s="169"/>
      <c r="AA246" s="169"/>
      <c r="AB246" s="169"/>
      <c r="AC246" s="169"/>
      <c r="AD246" s="169"/>
      <c r="AE246" s="169"/>
      <c r="AF246" s="169"/>
      <c r="AG246" s="169"/>
      <c r="AH246" s="169"/>
      <c r="AI246" s="169"/>
      <c r="AJ246" s="169"/>
      <c r="AK246" s="169"/>
      <c r="AL246" s="169"/>
      <c r="AM246" s="170"/>
      <c r="AN246" s="168" t="s">
        <v>19</v>
      </c>
      <c r="AO246" s="169"/>
      <c r="AP246" s="169"/>
      <c r="AQ246" s="169"/>
      <c r="AR246" s="169"/>
      <c r="AS246" s="169"/>
      <c r="AT246" s="169"/>
      <c r="AU246" s="169"/>
      <c r="AV246" s="169"/>
      <c r="AW246" s="169"/>
      <c r="AX246" s="169"/>
      <c r="AY246" s="169"/>
      <c r="AZ246" s="170"/>
      <c r="BA246" s="99" t="s">
        <v>207</v>
      </c>
      <c r="BB246" s="100"/>
      <c r="BC246" s="101"/>
      <c r="BD246" s="99" t="s">
        <v>1903</v>
      </c>
      <c r="BE246" s="100"/>
      <c r="BF246" s="101"/>
      <c r="BG246" s="99" t="s">
        <v>207</v>
      </c>
      <c r="BH246" s="100"/>
      <c r="BI246" s="100"/>
      <c r="BJ246" s="100"/>
      <c r="BK246" s="101"/>
      <c r="BO246" s="23" t="str">
        <f t="shared" si="24"/>
        <v>{}</v>
      </c>
      <c r="BP246" s="23" t="s">
        <v>106</v>
      </c>
      <c r="BQ246" s="23" t="str">
        <f t="shared" si="25"/>
        <v>ID0103-26-01 = sql/job/merge/receiptd/ID0103-26-01.sql</v>
      </c>
      <c r="BR246" s="23" t="str">
        <f t="shared" si="26"/>
        <v>ID0103-26-01 = {"id":"ID0103-26-01", "name":"DPCレセプト_診療報酬請求書レコード_結合テーブル作成（スキーマ2分）SQL", "params":{}, "files":{}, "memory":"1GB"}</v>
      </c>
    </row>
    <row r="247" spans="2:70" ht="51.75" customHeight="1" x14ac:dyDescent="0.15">
      <c r="B247" s="129" t="s">
        <v>1053</v>
      </c>
      <c r="C247" s="130"/>
      <c r="D247" s="130"/>
      <c r="E247" s="130"/>
      <c r="F247" s="130"/>
      <c r="G247" s="130"/>
      <c r="H247" s="131"/>
      <c r="I247" s="159" t="s">
        <v>1359</v>
      </c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1"/>
      <c r="U247" s="168" t="s">
        <v>1436</v>
      </c>
      <c r="V247" s="169"/>
      <c r="W247" s="169"/>
      <c r="X247" s="169"/>
      <c r="Y247" s="169"/>
      <c r="Z247" s="169"/>
      <c r="AA247" s="169"/>
      <c r="AB247" s="169"/>
      <c r="AC247" s="169"/>
      <c r="AD247" s="169"/>
      <c r="AE247" s="169"/>
      <c r="AF247" s="169"/>
      <c r="AG247" s="169"/>
      <c r="AH247" s="169"/>
      <c r="AI247" s="169"/>
      <c r="AJ247" s="169"/>
      <c r="AK247" s="169"/>
      <c r="AL247" s="169"/>
      <c r="AM247" s="170"/>
      <c r="AN247" s="168" t="s">
        <v>19</v>
      </c>
      <c r="AO247" s="169"/>
      <c r="AP247" s="169"/>
      <c r="AQ247" s="169"/>
      <c r="AR247" s="169"/>
      <c r="AS247" s="169"/>
      <c r="AT247" s="169"/>
      <c r="AU247" s="169"/>
      <c r="AV247" s="169"/>
      <c r="AW247" s="169"/>
      <c r="AX247" s="169"/>
      <c r="AY247" s="169"/>
      <c r="AZ247" s="170"/>
      <c r="BA247" s="99" t="s">
        <v>207</v>
      </c>
      <c r="BB247" s="100"/>
      <c r="BC247" s="101"/>
      <c r="BD247" s="99" t="s">
        <v>1903</v>
      </c>
      <c r="BE247" s="100"/>
      <c r="BF247" s="101"/>
      <c r="BG247" s="99" t="s">
        <v>207</v>
      </c>
      <c r="BH247" s="100"/>
      <c r="BI247" s="100"/>
      <c r="BJ247" s="100"/>
      <c r="BK247" s="101"/>
      <c r="BO247" s="23" t="str">
        <f t="shared" si="24"/>
        <v>{}</v>
      </c>
      <c r="BP247" s="23" t="s">
        <v>106</v>
      </c>
      <c r="BQ247" s="23" t="str">
        <f t="shared" si="25"/>
        <v>ID0103-26-11 = sql/job/merge/receiptd/ID0103-26-11.sql</v>
      </c>
      <c r="BR247" s="23" t="str">
        <f t="shared" si="26"/>
        <v>ID0103-26-11 = {"id":"ID0103-26-11", "name":"DPCレセプト_診療報酬請求書レコード_結合テーブル作成（スキーマ22分）SQL", "params":{}, "files":{}, "memory":"1GB"}</v>
      </c>
    </row>
    <row r="248" spans="2:70" ht="51.75" customHeight="1" x14ac:dyDescent="0.15">
      <c r="B248" s="129" t="s">
        <v>1054</v>
      </c>
      <c r="C248" s="130"/>
      <c r="D248" s="130"/>
      <c r="E248" s="130"/>
      <c r="F248" s="130"/>
      <c r="G248" s="130"/>
      <c r="H248" s="131"/>
      <c r="I248" s="159" t="s">
        <v>1360</v>
      </c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1"/>
      <c r="U248" s="168" t="s">
        <v>1437</v>
      </c>
      <c r="V248" s="169"/>
      <c r="W248" s="169"/>
      <c r="X248" s="169"/>
      <c r="Y248" s="169"/>
      <c r="Z248" s="169"/>
      <c r="AA248" s="169"/>
      <c r="AB248" s="169"/>
      <c r="AC248" s="169"/>
      <c r="AD248" s="169"/>
      <c r="AE248" s="169"/>
      <c r="AF248" s="169"/>
      <c r="AG248" s="169"/>
      <c r="AH248" s="169"/>
      <c r="AI248" s="169"/>
      <c r="AJ248" s="169"/>
      <c r="AK248" s="169"/>
      <c r="AL248" s="169"/>
      <c r="AM248" s="170"/>
      <c r="AN248" s="168" t="s">
        <v>19</v>
      </c>
      <c r="AO248" s="169"/>
      <c r="AP248" s="169"/>
      <c r="AQ248" s="169"/>
      <c r="AR248" s="169"/>
      <c r="AS248" s="169"/>
      <c r="AT248" s="169"/>
      <c r="AU248" s="169"/>
      <c r="AV248" s="169"/>
      <c r="AW248" s="169"/>
      <c r="AX248" s="169"/>
      <c r="AY248" s="169"/>
      <c r="AZ248" s="170"/>
      <c r="BA248" s="99" t="s">
        <v>207</v>
      </c>
      <c r="BB248" s="100"/>
      <c r="BC248" s="101"/>
      <c r="BD248" s="99" t="s">
        <v>1903</v>
      </c>
      <c r="BE248" s="100"/>
      <c r="BF248" s="101"/>
      <c r="BG248" s="99" t="s">
        <v>207</v>
      </c>
      <c r="BH248" s="100"/>
      <c r="BI248" s="100"/>
      <c r="BJ248" s="100"/>
      <c r="BK248" s="101"/>
      <c r="BO248" s="23" t="str">
        <f t="shared" si="24"/>
        <v>{}</v>
      </c>
      <c r="BP248" s="23" t="s">
        <v>106</v>
      </c>
      <c r="BQ248" s="23" t="str">
        <f t="shared" si="25"/>
        <v>ID0103-26-12 = sql/job/merge/receiptd/ID0103-26-12.sql</v>
      </c>
      <c r="BR248" s="23" t="str">
        <f t="shared" si="26"/>
        <v>ID0103-26-12 = {"id":"ID0103-26-12", "name":"DPCレセプト_診療報酬請求書レコード_結合テーブル作成（スキーマ12分）SQL", "params":{}, "files":{}, "memory":"1GB"}</v>
      </c>
    </row>
    <row r="249" spans="2:70" ht="51.75" customHeight="1" x14ac:dyDescent="0.15">
      <c r="B249" s="129" t="s">
        <v>1986</v>
      </c>
      <c r="C249" s="180"/>
      <c r="D249" s="180"/>
      <c r="E249" s="180"/>
      <c r="F249" s="180"/>
      <c r="G249" s="180"/>
      <c r="H249" s="181"/>
      <c r="I249" s="159" t="s">
        <v>2076</v>
      </c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1"/>
      <c r="U249" s="168" t="s">
        <v>1435</v>
      </c>
      <c r="V249" s="169"/>
      <c r="W249" s="169"/>
      <c r="X249" s="169"/>
      <c r="Y249" s="169"/>
      <c r="Z249" s="169"/>
      <c r="AA249" s="169"/>
      <c r="AB249" s="169"/>
      <c r="AC249" s="169"/>
      <c r="AD249" s="169"/>
      <c r="AE249" s="169"/>
      <c r="AF249" s="169"/>
      <c r="AG249" s="169"/>
      <c r="AH249" s="169"/>
      <c r="AI249" s="169"/>
      <c r="AJ249" s="169"/>
      <c r="AK249" s="169"/>
      <c r="AL249" s="169"/>
      <c r="AM249" s="170"/>
      <c r="AN249" s="168" t="s">
        <v>196</v>
      </c>
      <c r="AO249" s="169"/>
      <c r="AP249" s="169"/>
      <c r="AQ249" s="169"/>
      <c r="AR249" s="169"/>
      <c r="AS249" s="169"/>
      <c r="AT249" s="169"/>
      <c r="AU249" s="169"/>
      <c r="AV249" s="169"/>
      <c r="AW249" s="169"/>
      <c r="AX249" s="169"/>
      <c r="AY249" s="169"/>
      <c r="AZ249" s="170"/>
      <c r="BA249" s="99" t="s">
        <v>207</v>
      </c>
      <c r="BB249" s="100"/>
      <c r="BC249" s="101"/>
      <c r="BD249" s="99" t="s">
        <v>1903</v>
      </c>
      <c r="BE249" s="100"/>
      <c r="BF249" s="101"/>
      <c r="BG249" s="99" t="s">
        <v>1907</v>
      </c>
      <c r="BH249" s="100"/>
      <c r="BI249" s="100"/>
      <c r="BJ249" s="100"/>
      <c r="BK249" s="101"/>
      <c r="BO249" s="23" t="str">
        <f t="shared" si="24"/>
        <v>{"facility_id": "施設ID"}</v>
      </c>
      <c r="BP249" s="23" t="s">
        <v>106</v>
      </c>
      <c r="BQ249" s="23" t="str">
        <f t="shared" si="25"/>
        <v>ID0103-26-51 = sql/job/merge/receiptd/ID0103-26-51.sql</v>
      </c>
      <c r="BR249" s="23" t="str">
        <f t="shared" si="26"/>
        <v>ID0103-26-51 = {"id":"ID0103-26-51", "name":"DPCレセプト_診療報酬請求書レコード_結合テーブル作成SQL", "params":{"facility_id": "施設ID"}, "files":{}, "memory":"1GB"}</v>
      </c>
    </row>
    <row r="252" spans="2:70" ht="15" customHeight="1" x14ac:dyDescent="0.15">
      <c r="B252" s="25" t="s">
        <v>1055</v>
      </c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6"/>
      <c r="BG252" s="25"/>
      <c r="BH252" s="25"/>
      <c r="BI252" s="25"/>
      <c r="BJ252" s="25"/>
      <c r="BK252" s="26"/>
    </row>
    <row r="253" spans="2:70" ht="15" customHeight="1" x14ac:dyDescent="0.1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6"/>
      <c r="BG253" s="25"/>
      <c r="BH253" s="25"/>
      <c r="BI253" s="25"/>
      <c r="BJ253" s="25"/>
      <c r="BK253" s="26"/>
    </row>
    <row r="254" spans="2:70" ht="27" customHeight="1" x14ac:dyDescent="0.15">
      <c r="B254" s="18" t="s">
        <v>13</v>
      </c>
      <c r="C254" s="19"/>
      <c r="D254" s="28"/>
      <c r="E254" s="28"/>
      <c r="F254" s="28"/>
      <c r="G254" s="19"/>
      <c r="H254" s="19"/>
      <c r="I254" s="20" t="s">
        <v>15</v>
      </c>
      <c r="J254" s="33"/>
      <c r="K254" s="33"/>
      <c r="L254" s="27"/>
      <c r="M254" s="27"/>
      <c r="N254" s="28"/>
      <c r="O254" s="28"/>
      <c r="P254" s="28"/>
      <c r="Q254" s="28"/>
      <c r="R254" s="28"/>
      <c r="S254" s="28"/>
      <c r="T254" s="28"/>
      <c r="U254" s="20" t="s">
        <v>16</v>
      </c>
      <c r="V254" s="29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0" t="s">
        <v>17</v>
      </c>
      <c r="AO254" s="29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0" t="s">
        <v>208</v>
      </c>
      <c r="BB254" s="28"/>
      <c r="BC254" s="30"/>
      <c r="BD254" s="20" t="s">
        <v>200</v>
      </c>
      <c r="BE254" s="28"/>
      <c r="BF254" s="30"/>
      <c r="BG254" s="105" t="s">
        <v>1906</v>
      </c>
      <c r="BH254" s="106"/>
      <c r="BI254" s="106"/>
      <c r="BJ254" s="106"/>
      <c r="BK254" s="107"/>
    </row>
    <row r="255" spans="2:70" ht="51.75" customHeight="1" x14ac:dyDescent="0.15">
      <c r="B255" s="129" t="s">
        <v>1056</v>
      </c>
      <c r="C255" s="130"/>
      <c r="D255" s="130"/>
      <c r="E255" s="130"/>
      <c r="F255" s="130"/>
      <c r="G255" s="130"/>
      <c r="H255" s="131"/>
      <c r="I255" s="159" t="s">
        <v>1438</v>
      </c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1"/>
      <c r="U255" s="168" t="s">
        <v>1562</v>
      </c>
      <c r="V255" s="169"/>
      <c r="W255" s="169"/>
      <c r="X255" s="169"/>
      <c r="Y255" s="169"/>
      <c r="Z255" s="169"/>
      <c r="AA255" s="169"/>
      <c r="AB255" s="169"/>
      <c r="AC255" s="169"/>
      <c r="AD255" s="169"/>
      <c r="AE255" s="169"/>
      <c r="AF255" s="169"/>
      <c r="AG255" s="169"/>
      <c r="AH255" s="169"/>
      <c r="AI255" s="169"/>
      <c r="AJ255" s="169"/>
      <c r="AK255" s="169"/>
      <c r="AL255" s="169"/>
      <c r="AM255" s="170"/>
      <c r="AN255" s="168" t="s">
        <v>19</v>
      </c>
      <c r="AO255" s="169"/>
      <c r="AP255" s="169"/>
      <c r="AQ255" s="169"/>
      <c r="AR255" s="169"/>
      <c r="AS255" s="169"/>
      <c r="AT255" s="169"/>
      <c r="AU255" s="169"/>
      <c r="AV255" s="169"/>
      <c r="AW255" s="169"/>
      <c r="AX255" s="169"/>
      <c r="AY255" s="169"/>
      <c r="AZ255" s="170"/>
      <c r="BA255" s="99" t="s">
        <v>207</v>
      </c>
      <c r="BB255" s="100"/>
      <c r="BC255" s="101"/>
      <c r="BD255" s="99" t="s">
        <v>1903</v>
      </c>
      <c r="BE255" s="100"/>
      <c r="BF255" s="101"/>
      <c r="BG255" s="99" t="s">
        <v>207</v>
      </c>
      <c r="BH255" s="100"/>
      <c r="BI255" s="100"/>
      <c r="BJ255" s="100"/>
      <c r="BK255" s="101"/>
      <c r="BO255" s="23" t="str">
        <f t="shared" ref="BO255:BO257" si="27">IF(AN255&lt;&gt;"なし",AN255,"{}")</f>
        <v>{}</v>
      </c>
      <c r="BP255" s="23" t="s">
        <v>106</v>
      </c>
      <c r="BQ255" s="23" t="str">
        <f t="shared" ref="BQ255:BQ257" si="28">B255&amp;" = sql/job/merge/mml/"&amp;B255&amp;".sql"</f>
        <v>ID0104-01-01 = sql/job/merge/mml/ID0104-01-01.sql</v>
      </c>
      <c r="BR255" s="23" t="str">
        <f t="shared" ref="BR255:BR257" si="29">B255&amp;" = {""id"":"""&amp;B255&amp;""", ""name"":"""&amp;I255&amp;""", ""params"":"&amp;BO255&amp;", ""files"":"&amp;BP255&amp;IF(BA255&lt;&gt;"-",", ""thread"":"""&amp;BA255&amp;"""","")&amp;IF(BD255&lt;&gt;"-",", ""memory"":"""&amp;BD255&amp;"""","")&amp;IF(BG255&lt;&gt;"-",", ""uri"":""True""","")&amp;"}"</f>
        <v>ID0104-01-01 = {"id":"ID0104-01-01", "name":"患者情報モジュール_患者情報_結合テーブル作成（スキーマ2分）SQL", "params":{}, "files":{}, "memory":"1GB"}</v>
      </c>
    </row>
    <row r="256" spans="2:70" ht="51.75" customHeight="1" x14ac:dyDescent="0.15">
      <c r="B256" s="129" t="s">
        <v>1057</v>
      </c>
      <c r="C256" s="130"/>
      <c r="D256" s="130"/>
      <c r="E256" s="130"/>
      <c r="F256" s="130"/>
      <c r="G256" s="130"/>
      <c r="H256" s="131"/>
      <c r="I256" s="159" t="s">
        <v>1439</v>
      </c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1"/>
      <c r="U256" s="168" t="s">
        <v>1563</v>
      </c>
      <c r="V256" s="169"/>
      <c r="W256" s="169"/>
      <c r="X256" s="169"/>
      <c r="Y256" s="169"/>
      <c r="Z256" s="169"/>
      <c r="AA256" s="169"/>
      <c r="AB256" s="169"/>
      <c r="AC256" s="169"/>
      <c r="AD256" s="169"/>
      <c r="AE256" s="169"/>
      <c r="AF256" s="169"/>
      <c r="AG256" s="169"/>
      <c r="AH256" s="169"/>
      <c r="AI256" s="169"/>
      <c r="AJ256" s="169"/>
      <c r="AK256" s="169"/>
      <c r="AL256" s="169"/>
      <c r="AM256" s="170"/>
      <c r="AN256" s="168" t="s">
        <v>19</v>
      </c>
      <c r="AO256" s="169"/>
      <c r="AP256" s="169"/>
      <c r="AQ256" s="169"/>
      <c r="AR256" s="169"/>
      <c r="AS256" s="169"/>
      <c r="AT256" s="169"/>
      <c r="AU256" s="169"/>
      <c r="AV256" s="169"/>
      <c r="AW256" s="169"/>
      <c r="AX256" s="169"/>
      <c r="AY256" s="169"/>
      <c r="AZ256" s="170"/>
      <c r="BA256" s="99" t="s">
        <v>207</v>
      </c>
      <c r="BB256" s="100"/>
      <c r="BC256" s="101"/>
      <c r="BD256" s="99" t="s">
        <v>1903</v>
      </c>
      <c r="BE256" s="100"/>
      <c r="BF256" s="101"/>
      <c r="BG256" s="99" t="s">
        <v>207</v>
      </c>
      <c r="BH256" s="100"/>
      <c r="BI256" s="100"/>
      <c r="BJ256" s="100"/>
      <c r="BK256" s="101"/>
      <c r="BO256" s="23" t="str">
        <f t="shared" si="27"/>
        <v>{}</v>
      </c>
      <c r="BP256" s="23" t="s">
        <v>106</v>
      </c>
      <c r="BQ256" s="23" t="str">
        <f t="shared" si="28"/>
        <v>ID0104-01-11 = sql/job/merge/mml/ID0104-01-11.sql</v>
      </c>
      <c r="BR256" s="23" t="str">
        <f t="shared" si="29"/>
        <v>ID0104-01-11 = {"id":"ID0104-01-11", "name":"患者情報モジュール_患者情報_結合テーブル作成（スキーマ22分）SQL", "params":{}, "files":{}, "memory":"1GB"}</v>
      </c>
    </row>
    <row r="257" spans="2:70" ht="51.75" customHeight="1" x14ac:dyDescent="0.15">
      <c r="B257" s="129" t="s">
        <v>1058</v>
      </c>
      <c r="C257" s="130"/>
      <c r="D257" s="130"/>
      <c r="E257" s="130"/>
      <c r="F257" s="130"/>
      <c r="G257" s="130"/>
      <c r="H257" s="131"/>
      <c r="I257" s="159" t="s">
        <v>1440</v>
      </c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1"/>
      <c r="U257" s="168" t="s">
        <v>1564</v>
      </c>
      <c r="V257" s="169"/>
      <c r="W257" s="169"/>
      <c r="X257" s="169"/>
      <c r="Y257" s="169"/>
      <c r="Z257" s="169"/>
      <c r="AA257" s="169"/>
      <c r="AB257" s="169"/>
      <c r="AC257" s="169"/>
      <c r="AD257" s="169"/>
      <c r="AE257" s="169"/>
      <c r="AF257" s="169"/>
      <c r="AG257" s="169"/>
      <c r="AH257" s="169"/>
      <c r="AI257" s="169"/>
      <c r="AJ257" s="169"/>
      <c r="AK257" s="169"/>
      <c r="AL257" s="169"/>
      <c r="AM257" s="170"/>
      <c r="AN257" s="168" t="s">
        <v>19</v>
      </c>
      <c r="AO257" s="169"/>
      <c r="AP257" s="169"/>
      <c r="AQ257" s="169"/>
      <c r="AR257" s="169"/>
      <c r="AS257" s="169"/>
      <c r="AT257" s="169"/>
      <c r="AU257" s="169"/>
      <c r="AV257" s="169"/>
      <c r="AW257" s="169"/>
      <c r="AX257" s="169"/>
      <c r="AY257" s="169"/>
      <c r="AZ257" s="170"/>
      <c r="BA257" s="99" t="s">
        <v>207</v>
      </c>
      <c r="BB257" s="100"/>
      <c r="BC257" s="101"/>
      <c r="BD257" s="99" t="s">
        <v>1903</v>
      </c>
      <c r="BE257" s="100"/>
      <c r="BF257" s="101"/>
      <c r="BG257" s="99" t="s">
        <v>207</v>
      </c>
      <c r="BH257" s="100"/>
      <c r="BI257" s="100"/>
      <c r="BJ257" s="100"/>
      <c r="BK257" s="101"/>
      <c r="BO257" s="23" t="str">
        <f t="shared" si="27"/>
        <v>{}</v>
      </c>
      <c r="BP257" s="23" t="s">
        <v>106</v>
      </c>
      <c r="BQ257" s="23" t="str">
        <f t="shared" si="28"/>
        <v>ID0104-01-12 = sql/job/merge/mml/ID0104-01-12.sql</v>
      </c>
      <c r="BR257" s="23" t="str">
        <f t="shared" si="29"/>
        <v>ID0104-01-12 = {"id":"ID0104-01-12", "name":"患者情報モジュール_患者情報_結合テーブル作成（スキーマ12分）SQL", "params":{}, "files":{}, "memory":"1GB"}</v>
      </c>
    </row>
    <row r="258" spans="2:70" ht="51.75" customHeight="1" x14ac:dyDescent="0.15">
      <c r="B258" s="108" t="s">
        <v>1919</v>
      </c>
      <c r="C258" s="180"/>
      <c r="D258" s="180"/>
      <c r="E258" s="180"/>
      <c r="F258" s="180"/>
      <c r="G258" s="180"/>
      <c r="H258" s="181"/>
      <c r="I258" s="165" t="s">
        <v>2077</v>
      </c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7"/>
      <c r="U258" s="162" t="s">
        <v>1562</v>
      </c>
      <c r="V258" s="163"/>
      <c r="W258" s="163"/>
      <c r="X258" s="163"/>
      <c r="Y258" s="163"/>
      <c r="Z258" s="163"/>
      <c r="AA258" s="163"/>
      <c r="AB258" s="163"/>
      <c r="AC258" s="163"/>
      <c r="AD258" s="163"/>
      <c r="AE258" s="163"/>
      <c r="AF258" s="163"/>
      <c r="AG258" s="163"/>
      <c r="AH258" s="163"/>
      <c r="AI258" s="163"/>
      <c r="AJ258" s="163"/>
      <c r="AK258" s="163"/>
      <c r="AL258" s="163"/>
      <c r="AM258" s="164"/>
      <c r="AN258" s="162" t="s">
        <v>196</v>
      </c>
      <c r="AO258" s="163"/>
      <c r="AP258" s="163"/>
      <c r="AQ258" s="163"/>
      <c r="AR258" s="163"/>
      <c r="AS258" s="163"/>
      <c r="AT258" s="163"/>
      <c r="AU258" s="163"/>
      <c r="AV258" s="163"/>
      <c r="AW258" s="163"/>
      <c r="AX258" s="163"/>
      <c r="AY258" s="163"/>
      <c r="AZ258" s="164"/>
      <c r="BA258" s="102" t="s">
        <v>207</v>
      </c>
      <c r="BB258" s="103"/>
      <c r="BC258" s="104"/>
      <c r="BD258" s="102" t="s">
        <v>1903</v>
      </c>
      <c r="BE258" s="103"/>
      <c r="BF258" s="104"/>
      <c r="BG258" s="102" t="s">
        <v>1907</v>
      </c>
      <c r="BH258" s="103"/>
      <c r="BI258" s="103"/>
      <c r="BJ258" s="103"/>
      <c r="BK258" s="104"/>
      <c r="BO258" s="23" t="str">
        <f t="shared" ref="BO258:BO301" si="30">IF(AN258&lt;&gt;"なし",AN258,"{}")</f>
        <v>{"facility_id": "施設ID"}</v>
      </c>
      <c r="BP258" s="23" t="s">
        <v>106</v>
      </c>
      <c r="BQ258" s="23" t="str">
        <f t="shared" ref="BQ258:BQ301" si="31">B258&amp;" = sql/job/merge/mml/"&amp;B258&amp;".sql"</f>
        <v>ID0104-01-51 = sql/job/merge/mml/ID0104-01-51.sql</v>
      </c>
      <c r="BR258" s="23" t="str">
        <f t="shared" ref="BR258:BR301" si="32">B258&amp;" = {""id"":"""&amp;B258&amp;""", ""name"":"""&amp;I258&amp;""", ""params"":"&amp;BO258&amp;", ""files"":"&amp;BP258&amp;IF(BA258&lt;&gt;"-",", ""thread"":"""&amp;BA258&amp;"""","")&amp;IF(BD258&lt;&gt;"-",", ""memory"":"""&amp;BD258&amp;"""","")&amp;IF(BG258&lt;&gt;"-",", ""uri"":""True""","")&amp;"}"</f>
        <v>ID0104-01-51 = {"id":"ID0104-01-51", "name":"患者情報モジュール_患者情報_結合テーブル作成SQL", "params":{"facility_id": "施設ID"}, "files":{}, "memory":"1GB"}</v>
      </c>
    </row>
    <row r="259" spans="2:70" ht="51.75" customHeight="1" x14ac:dyDescent="0.15">
      <c r="B259" s="129" t="s">
        <v>1059</v>
      </c>
      <c r="C259" s="130"/>
      <c r="D259" s="130"/>
      <c r="E259" s="130"/>
      <c r="F259" s="130"/>
      <c r="G259" s="130"/>
      <c r="H259" s="131"/>
      <c r="I259" s="159" t="s">
        <v>1441</v>
      </c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1"/>
      <c r="U259" s="168" t="s">
        <v>1565</v>
      </c>
      <c r="V259" s="169"/>
      <c r="W259" s="169"/>
      <c r="X259" s="169"/>
      <c r="Y259" s="169"/>
      <c r="Z259" s="169"/>
      <c r="AA259" s="169"/>
      <c r="AB259" s="169"/>
      <c r="AC259" s="169"/>
      <c r="AD259" s="169"/>
      <c r="AE259" s="169"/>
      <c r="AF259" s="169"/>
      <c r="AG259" s="169"/>
      <c r="AH259" s="169"/>
      <c r="AI259" s="169"/>
      <c r="AJ259" s="169"/>
      <c r="AK259" s="169"/>
      <c r="AL259" s="169"/>
      <c r="AM259" s="170"/>
      <c r="AN259" s="168" t="s">
        <v>19</v>
      </c>
      <c r="AO259" s="169"/>
      <c r="AP259" s="169"/>
      <c r="AQ259" s="169"/>
      <c r="AR259" s="169"/>
      <c r="AS259" s="169"/>
      <c r="AT259" s="169"/>
      <c r="AU259" s="169"/>
      <c r="AV259" s="169"/>
      <c r="AW259" s="169"/>
      <c r="AX259" s="169"/>
      <c r="AY259" s="169"/>
      <c r="AZ259" s="170"/>
      <c r="BA259" s="99" t="s">
        <v>207</v>
      </c>
      <c r="BB259" s="100"/>
      <c r="BC259" s="101"/>
      <c r="BD259" s="99" t="s">
        <v>1903</v>
      </c>
      <c r="BE259" s="100"/>
      <c r="BF259" s="101"/>
      <c r="BG259" s="99" t="s">
        <v>207</v>
      </c>
      <c r="BH259" s="100"/>
      <c r="BI259" s="100"/>
      <c r="BJ259" s="100"/>
      <c r="BK259" s="101"/>
      <c r="BO259" s="23" t="str">
        <f t="shared" si="30"/>
        <v>{}</v>
      </c>
      <c r="BP259" s="23" t="s">
        <v>106</v>
      </c>
      <c r="BQ259" s="23" t="str">
        <f t="shared" si="31"/>
        <v>ID0104-02-01 = sql/job/merge/mml/ID0104-02-01.sql</v>
      </c>
      <c r="BR259" s="23" t="str">
        <f t="shared" si="32"/>
        <v>ID0104-02-01 = {"id":"ID0104-02-01", "name":"患者情報モジュール_その他ID_結合テーブル作成（スキーマ2分）SQL", "params":{}, "files":{}, "memory":"1GB"}</v>
      </c>
    </row>
    <row r="260" spans="2:70" ht="51.75" customHeight="1" x14ac:dyDescent="0.15">
      <c r="B260" s="129" t="s">
        <v>1060</v>
      </c>
      <c r="C260" s="130"/>
      <c r="D260" s="130"/>
      <c r="E260" s="130"/>
      <c r="F260" s="130"/>
      <c r="G260" s="130"/>
      <c r="H260" s="131"/>
      <c r="I260" s="159" t="s">
        <v>1442</v>
      </c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1"/>
      <c r="U260" s="168" t="s">
        <v>1566</v>
      </c>
      <c r="V260" s="169"/>
      <c r="W260" s="169"/>
      <c r="X260" s="169"/>
      <c r="Y260" s="169"/>
      <c r="Z260" s="169"/>
      <c r="AA260" s="169"/>
      <c r="AB260" s="169"/>
      <c r="AC260" s="169"/>
      <c r="AD260" s="169"/>
      <c r="AE260" s="169"/>
      <c r="AF260" s="169"/>
      <c r="AG260" s="169"/>
      <c r="AH260" s="169"/>
      <c r="AI260" s="169"/>
      <c r="AJ260" s="169"/>
      <c r="AK260" s="169"/>
      <c r="AL260" s="169"/>
      <c r="AM260" s="170"/>
      <c r="AN260" s="168" t="s">
        <v>19</v>
      </c>
      <c r="AO260" s="169"/>
      <c r="AP260" s="169"/>
      <c r="AQ260" s="169"/>
      <c r="AR260" s="169"/>
      <c r="AS260" s="169"/>
      <c r="AT260" s="169"/>
      <c r="AU260" s="169"/>
      <c r="AV260" s="169"/>
      <c r="AW260" s="169"/>
      <c r="AX260" s="169"/>
      <c r="AY260" s="169"/>
      <c r="AZ260" s="170"/>
      <c r="BA260" s="99" t="s">
        <v>207</v>
      </c>
      <c r="BB260" s="100"/>
      <c r="BC260" s="101"/>
      <c r="BD260" s="99" t="s">
        <v>1903</v>
      </c>
      <c r="BE260" s="100"/>
      <c r="BF260" s="101"/>
      <c r="BG260" s="99" t="s">
        <v>207</v>
      </c>
      <c r="BH260" s="100"/>
      <c r="BI260" s="100"/>
      <c r="BJ260" s="100"/>
      <c r="BK260" s="101"/>
      <c r="BO260" s="23" t="str">
        <f t="shared" si="30"/>
        <v>{}</v>
      </c>
      <c r="BP260" s="23" t="s">
        <v>106</v>
      </c>
      <c r="BQ260" s="23" t="str">
        <f t="shared" si="31"/>
        <v>ID0104-02-11 = sql/job/merge/mml/ID0104-02-11.sql</v>
      </c>
      <c r="BR260" s="23" t="str">
        <f t="shared" si="32"/>
        <v>ID0104-02-11 = {"id":"ID0104-02-11", "name":"患者情報モジュール_その他ID_結合テーブル作成（スキーマ22分）SQL", "params":{}, "files":{}, "memory":"1GB"}</v>
      </c>
    </row>
    <row r="261" spans="2:70" ht="51.75" customHeight="1" x14ac:dyDescent="0.15">
      <c r="B261" s="129" t="s">
        <v>1061</v>
      </c>
      <c r="C261" s="130"/>
      <c r="D261" s="130"/>
      <c r="E261" s="130"/>
      <c r="F261" s="130"/>
      <c r="G261" s="130"/>
      <c r="H261" s="131"/>
      <c r="I261" s="159" t="s">
        <v>1443</v>
      </c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1"/>
      <c r="U261" s="168" t="s">
        <v>1567</v>
      </c>
      <c r="V261" s="169"/>
      <c r="W261" s="169"/>
      <c r="X261" s="169"/>
      <c r="Y261" s="169"/>
      <c r="Z261" s="169"/>
      <c r="AA261" s="169"/>
      <c r="AB261" s="169"/>
      <c r="AC261" s="169"/>
      <c r="AD261" s="169"/>
      <c r="AE261" s="169"/>
      <c r="AF261" s="169"/>
      <c r="AG261" s="169"/>
      <c r="AH261" s="169"/>
      <c r="AI261" s="169"/>
      <c r="AJ261" s="169"/>
      <c r="AK261" s="169"/>
      <c r="AL261" s="169"/>
      <c r="AM261" s="170"/>
      <c r="AN261" s="168" t="s">
        <v>19</v>
      </c>
      <c r="AO261" s="169"/>
      <c r="AP261" s="169"/>
      <c r="AQ261" s="169"/>
      <c r="AR261" s="169"/>
      <c r="AS261" s="169"/>
      <c r="AT261" s="169"/>
      <c r="AU261" s="169"/>
      <c r="AV261" s="169"/>
      <c r="AW261" s="169"/>
      <c r="AX261" s="169"/>
      <c r="AY261" s="169"/>
      <c r="AZ261" s="170"/>
      <c r="BA261" s="99" t="s">
        <v>207</v>
      </c>
      <c r="BB261" s="100"/>
      <c r="BC261" s="101"/>
      <c r="BD261" s="99" t="s">
        <v>1903</v>
      </c>
      <c r="BE261" s="100"/>
      <c r="BF261" s="101"/>
      <c r="BG261" s="99" t="s">
        <v>207</v>
      </c>
      <c r="BH261" s="100"/>
      <c r="BI261" s="100"/>
      <c r="BJ261" s="100"/>
      <c r="BK261" s="101"/>
      <c r="BO261" s="23" t="str">
        <f t="shared" si="30"/>
        <v>{}</v>
      </c>
      <c r="BP261" s="23" t="s">
        <v>106</v>
      </c>
      <c r="BQ261" s="23" t="str">
        <f t="shared" si="31"/>
        <v>ID0104-02-12 = sql/job/merge/mml/ID0104-02-12.sql</v>
      </c>
      <c r="BR261" s="23" t="str">
        <f t="shared" si="32"/>
        <v>ID0104-02-12 = {"id":"ID0104-02-12", "name":"患者情報モジュール_その他ID_結合テーブル作成（スキーマ12分）SQL", "params":{}, "files":{}, "memory":"1GB"}</v>
      </c>
    </row>
    <row r="262" spans="2:70" ht="51.75" customHeight="1" x14ac:dyDescent="0.15">
      <c r="B262" s="129" t="s">
        <v>1920</v>
      </c>
      <c r="C262" s="180"/>
      <c r="D262" s="180"/>
      <c r="E262" s="180"/>
      <c r="F262" s="180"/>
      <c r="G262" s="180"/>
      <c r="H262" s="181"/>
      <c r="I262" s="159" t="s">
        <v>2078</v>
      </c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1"/>
      <c r="U262" s="168" t="s">
        <v>1565</v>
      </c>
      <c r="V262" s="169"/>
      <c r="W262" s="169"/>
      <c r="X262" s="169"/>
      <c r="Y262" s="169"/>
      <c r="Z262" s="169"/>
      <c r="AA262" s="169"/>
      <c r="AB262" s="169"/>
      <c r="AC262" s="169"/>
      <c r="AD262" s="169"/>
      <c r="AE262" s="169"/>
      <c r="AF262" s="169"/>
      <c r="AG262" s="169"/>
      <c r="AH262" s="169"/>
      <c r="AI262" s="169"/>
      <c r="AJ262" s="169"/>
      <c r="AK262" s="169"/>
      <c r="AL262" s="169"/>
      <c r="AM262" s="170"/>
      <c r="AN262" s="168" t="s">
        <v>196</v>
      </c>
      <c r="AO262" s="169"/>
      <c r="AP262" s="169"/>
      <c r="AQ262" s="169"/>
      <c r="AR262" s="169"/>
      <c r="AS262" s="169"/>
      <c r="AT262" s="169"/>
      <c r="AU262" s="169"/>
      <c r="AV262" s="169"/>
      <c r="AW262" s="169"/>
      <c r="AX262" s="169"/>
      <c r="AY262" s="169"/>
      <c r="AZ262" s="170"/>
      <c r="BA262" s="99" t="s">
        <v>207</v>
      </c>
      <c r="BB262" s="100"/>
      <c r="BC262" s="101"/>
      <c r="BD262" s="99" t="s">
        <v>1903</v>
      </c>
      <c r="BE262" s="100"/>
      <c r="BF262" s="101"/>
      <c r="BG262" s="99" t="s">
        <v>1907</v>
      </c>
      <c r="BH262" s="100"/>
      <c r="BI262" s="100"/>
      <c r="BJ262" s="100"/>
      <c r="BK262" s="101"/>
      <c r="BO262" s="23" t="str">
        <f t="shared" si="30"/>
        <v>{"facility_id": "施設ID"}</v>
      </c>
      <c r="BP262" s="23" t="s">
        <v>106</v>
      </c>
      <c r="BQ262" s="23" t="str">
        <f t="shared" si="31"/>
        <v>ID0104-02-51 = sql/job/merge/mml/ID0104-02-51.sql</v>
      </c>
      <c r="BR262" s="23" t="str">
        <f t="shared" si="32"/>
        <v>ID0104-02-51 = {"id":"ID0104-02-51", "name":"患者情報モジュール_その他ID_結合テーブル作成SQL", "params":{"facility_id": "施設ID"}, "files":{}, "memory":"1GB"}</v>
      </c>
    </row>
    <row r="263" spans="2:70" ht="51.75" customHeight="1" x14ac:dyDescent="0.15">
      <c r="B263" s="129" t="s">
        <v>1062</v>
      </c>
      <c r="C263" s="130"/>
      <c r="D263" s="130"/>
      <c r="E263" s="130"/>
      <c r="F263" s="130"/>
      <c r="G263" s="130"/>
      <c r="H263" s="131"/>
      <c r="I263" s="159" t="s">
        <v>1703</v>
      </c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1"/>
      <c r="U263" s="168" t="s">
        <v>1568</v>
      </c>
      <c r="V263" s="169"/>
      <c r="W263" s="169"/>
      <c r="X263" s="169"/>
      <c r="Y263" s="169"/>
      <c r="Z263" s="169"/>
      <c r="AA263" s="169"/>
      <c r="AB263" s="169"/>
      <c r="AC263" s="169"/>
      <c r="AD263" s="169"/>
      <c r="AE263" s="169"/>
      <c r="AF263" s="169"/>
      <c r="AG263" s="169"/>
      <c r="AH263" s="169"/>
      <c r="AI263" s="169"/>
      <c r="AJ263" s="169"/>
      <c r="AK263" s="169"/>
      <c r="AL263" s="169"/>
      <c r="AM263" s="170"/>
      <c r="AN263" s="168" t="s">
        <v>19</v>
      </c>
      <c r="AO263" s="169"/>
      <c r="AP263" s="169"/>
      <c r="AQ263" s="169"/>
      <c r="AR263" s="169"/>
      <c r="AS263" s="169"/>
      <c r="AT263" s="169"/>
      <c r="AU263" s="169"/>
      <c r="AV263" s="169"/>
      <c r="AW263" s="169"/>
      <c r="AX263" s="169"/>
      <c r="AY263" s="169"/>
      <c r="AZ263" s="170"/>
      <c r="BA263" s="99" t="s">
        <v>207</v>
      </c>
      <c r="BB263" s="100"/>
      <c r="BC263" s="101"/>
      <c r="BD263" s="99" t="s">
        <v>1903</v>
      </c>
      <c r="BE263" s="100"/>
      <c r="BF263" s="101"/>
      <c r="BG263" s="99" t="s">
        <v>207</v>
      </c>
      <c r="BH263" s="100"/>
      <c r="BI263" s="100"/>
      <c r="BJ263" s="100"/>
      <c r="BK263" s="101"/>
      <c r="BO263" s="23" t="str">
        <f t="shared" si="30"/>
        <v>{}</v>
      </c>
      <c r="BP263" s="23" t="s">
        <v>106</v>
      </c>
      <c r="BQ263" s="23" t="str">
        <f t="shared" si="31"/>
        <v>ID0104-03-01 = sql/job/merge/mml/ID0104-03-01.sql</v>
      </c>
      <c r="BR263" s="23" t="str">
        <f t="shared" si="32"/>
        <v>ID0104-03-01 = {"id":"ID0104-03-01", "name":"診断履歴情報モジュール_診断履歴情報レコード_結合テーブル作成（スキーマ2分）SQL", "params":{}, "files":{}, "memory":"1GB"}</v>
      </c>
    </row>
    <row r="264" spans="2:70" ht="51.75" customHeight="1" x14ac:dyDescent="0.15">
      <c r="B264" s="129" t="s">
        <v>1063</v>
      </c>
      <c r="C264" s="130"/>
      <c r="D264" s="130"/>
      <c r="E264" s="130"/>
      <c r="F264" s="130"/>
      <c r="G264" s="130"/>
      <c r="H264" s="131"/>
      <c r="I264" s="159" t="s">
        <v>1444</v>
      </c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1"/>
      <c r="U264" s="168" t="s">
        <v>1569</v>
      </c>
      <c r="V264" s="169"/>
      <c r="W264" s="169"/>
      <c r="X264" s="169"/>
      <c r="Y264" s="169"/>
      <c r="Z264" s="169"/>
      <c r="AA264" s="169"/>
      <c r="AB264" s="169"/>
      <c r="AC264" s="169"/>
      <c r="AD264" s="169"/>
      <c r="AE264" s="169"/>
      <c r="AF264" s="169"/>
      <c r="AG264" s="169"/>
      <c r="AH264" s="169"/>
      <c r="AI264" s="169"/>
      <c r="AJ264" s="169"/>
      <c r="AK264" s="169"/>
      <c r="AL264" s="169"/>
      <c r="AM264" s="170"/>
      <c r="AN264" s="168" t="s">
        <v>19</v>
      </c>
      <c r="AO264" s="169"/>
      <c r="AP264" s="169"/>
      <c r="AQ264" s="169"/>
      <c r="AR264" s="169"/>
      <c r="AS264" s="169"/>
      <c r="AT264" s="169"/>
      <c r="AU264" s="169"/>
      <c r="AV264" s="169"/>
      <c r="AW264" s="169"/>
      <c r="AX264" s="169"/>
      <c r="AY264" s="169"/>
      <c r="AZ264" s="170"/>
      <c r="BA264" s="99" t="s">
        <v>207</v>
      </c>
      <c r="BB264" s="100"/>
      <c r="BC264" s="101"/>
      <c r="BD264" s="99" t="s">
        <v>1903</v>
      </c>
      <c r="BE264" s="100"/>
      <c r="BF264" s="101"/>
      <c r="BG264" s="99" t="s">
        <v>207</v>
      </c>
      <c r="BH264" s="100"/>
      <c r="BI264" s="100"/>
      <c r="BJ264" s="100"/>
      <c r="BK264" s="101"/>
      <c r="BO264" s="23" t="str">
        <f t="shared" si="30"/>
        <v>{}</v>
      </c>
      <c r="BP264" s="23" t="s">
        <v>106</v>
      </c>
      <c r="BQ264" s="23" t="str">
        <f t="shared" si="31"/>
        <v>ID0104-03-11 = sql/job/merge/mml/ID0104-03-11.sql</v>
      </c>
      <c r="BR264" s="23" t="str">
        <f t="shared" si="32"/>
        <v>ID0104-03-11 = {"id":"ID0104-03-11", "name":"診断履歴情報モジュール_診断履歴情報レコード_結合テーブル作成（スキーマ22分）SQL", "params":{}, "files":{}, "memory":"1GB"}</v>
      </c>
    </row>
    <row r="265" spans="2:70" ht="51.75" customHeight="1" x14ac:dyDescent="0.15">
      <c r="B265" s="129" t="s">
        <v>1715</v>
      </c>
      <c r="C265" s="130"/>
      <c r="D265" s="130"/>
      <c r="E265" s="130"/>
      <c r="F265" s="130"/>
      <c r="G265" s="130"/>
      <c r="H265" s="131"/>
      <c r="I265" s="159" t="s">
        <v>1445</v>
      </c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1"/>
      <c r="U265" s="168" t="s">
        <v>1570</v>
      </c>
      <c r="V265" s="169"/>
      <c r="W265" s="169"/>
      <c r="X265" s="169"/>
      <c r="Y265" s="169"/>
      <c r="Z265" s="169"/>
      <c r="AA265" s="169"/>
      <c r="AB265" s="169"/>
      <c r="AC265" s="169"/>
      <c r="AD265" s="169"/>
      <c r="AE265" s="169"/>
      <c r="AF265" s="169"/>
      <c r="AG265" s="169"/>
      <c r="AH265" s="169"/>
      <c r="AI265" s="169"/>
      <c r="AJ265" s="169"/>
      <c r="AK265" s="169"/>
      <c r="AL265" s="169"/>
      <c r="AM265" s="170"/>
      <c r="AN265" s="168" t="s">
        <v>19</v>
      </c>
      <c r="AO265" s="169"/>
      <c r="AP265" s="169"/>
      <c r="AQ265" s="169"/>
      <c r="AR265" s="169"/>
      <c r="AS265" s="169"/>
      <c r="AT265" s="169"/>
      <c r="AU265" s="169"/>
      <c r="AV265" s="169"/>
      <c r="AW265" s="169"/>
      <c r="AX265" s="169"/>
      <c r="AY265" s="169"/>
      <c r="AZ265" s="170"/>
      <c r="BA265" s="99" t="s">
        <v>207</v>
      </c>
      <c r="BB265" s="100"/>
      <c r="BC265" s="101"/>
      <c r="BD265" s="99" t="s">
        <v>1903</v>
      </c>
      <c r="BE265" s="100"/>
      <c r="BF265" s="101"/>
      <c r="BG265" s="99" t="s">
        <v>207</v>
      </c>
      <c r="BH265" s="100"/>
      <c r="BI265" s="100"/>
      <c r="BJ265" s="100"/>
      <c r="BK265" s="101"/>
      <c r="BO265" s="23" t="str">
        <f t="shared" si="30"/>
        <v>{}</v>
      </c>
      <c r="BP265" s="23" t="s">
        <v>106</v>
      </c>
      <c r="BQ265" s="23" t="str">
        <f t="shared" si="31"/>
        <v>ID0104-03-12 = sql/job/merge/mml/ID0104-03-12.sql</v>
      </c>
      <c r="BR265" s="23" t="str">
        <f t="shared" si="32"/>
        <v>ID0104-03-12 = {"id":"ID0104-03-12", "name":"診断履歴情報モジュール_診断履歴情報レコード_結合テーブル作成（スキーマ12分）SQL", "params":{}, "files":{}, "memory":"1GB"}</v>
      </c>
    </row>
    <row r="266" spans="2:70" ht="51.75" customHeight="1" x14ac:dyDescent="0.15">
      <c r="B266" s="108" t="s">
        <v>1921</v>
      </c>
      <c r="C266" s="180"/>
      <c r="D266" s="180"/>
      <c r="E266" s="180"/>
      <c r="F266" s="180"/>
      <c r="G266" s="180"/>
      <c r="H266" s="181"/>
      <c r="I266" s="165" t="s">
        <v>2079</v>
      </c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7"/>
      <c r="U266" s="162" t="s">
        <v>1568</v>
      </c>
      <c r="V266" s="163"/>
      <c r="W266" s="163"/>
      <c r="X266" s="163"/>
      <c r="Y266" s="163"/>
      <c r="Z266" s="163"/>
      <c r="AA266" s="163"/>
      <c r="AB266" s="163"/>
      <c r="AC266" s="163"/>
      <c r="AD266" s="163"/>
      <c r="AE266" s="163"/>
      <c r="AF266" s="163"/>
      <c r="AG266" s="163"/>
      <c r="AH266" s="163"/>
      <c r="AI266" s="163"/>
      <c r="AJ266" s="163"/>
      <c r="AK266" s="163"/>
      <c r="AL266" s="163"/>
      <c r="AM266" s="164"/>
      <c r="AN266" s="162" t="s">
        <v>196</v>
      </c>
      <c r="AO266" s="163"/>
      <c r="AP266" s="163"/>
      <c r="AQ266" s="163"/>
      <c r="AR266" s="163"/>
      <c r="AS266" s="163"/>
      <c r="AT266" s="163"/>
      <c r="AU266" s="163"/>
      <c r="AV266" s="163"/>
      <c r="AW266" s="163"/>
      <c r="AX266" s="163"/>
      <c r="AY266" s="163"/>
      <c r="AZ266" s="164"/>
      <c r="BA266" s="102" t="s">
        <v>207</v>
      </c>
      <c r="BB266" s="103"/>
      <c r="BC266" s="104"/>
      <c r="BD266" s="102" t="s">
        <v>1903</v>
      </c>
      <c r="BE266" s="103"/>
      <c r="BF266" s="104"/>
      <c r="BG266" s="102" t="s">
        <v>1907</v>
      </c>
      <c r="BH266" s="103"/>
      <c r="BI266" s="103"/>
      <c r="BJ266" s="103"/>
      <c r="BK266" s="104"/>
      <c r="BO266" s="23" t="str">
        <f t="shared" si="30"/>
        <v>{"facility_id": "施設ID"}</v>
      </c>
      <c r="BP266" s="23" t="s">
        <v>106</v>
      </c>
      <c r="BQ266" s="23" t="str">
        <f t="shared" si="31"/>
        <v>ID0104-03-51 = sql/job/merge/mml/ID0104-03-51.sql</v>
      </c>
      <c r="BR266" s="23" t="str">
        <f t="shared" si="32"/>
        <v>ID0104-03-51 = {"id":"ID0104-03-51", "name":"診断履歴情報モジュール_診断履歴情報レコード_結合テーブル作成SQL", "params":{"facility_id": "施設ID"}, "files":{}, "memory":"1GB"}</v>
      </c>
    </row>
    <row r="267" spans="2:70" ht="51.75" customHeight="1" x14ac:dyDescent="0.15">
      <c r="B267" s="129" t="s">
        <v>1064</v>
      </c>
      <c r="C267" s="130"/>
      <c r="D267" s="130"/>
      <c r="E267" s="130"/>
      <c r="F267" s="130"/>
      <c r="G267" s="130"/>
      <c r="H267" s="131"/>
      <c r="I267" s="159" t="s">
        <v>1446</v>
      </c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1"/>
      <c r="U267" s="168" t="s">
        <v>1704</v>
      </c>
      <c r="V267" s="169"/>
      <c r="W267" s="169"/>
      <c r="X267" s="169"/>
      <c r="Y267" s="169"/>
      <c r="Z267" s="169"/>
      <c r="AA267" s="169"/>
      <c r="AB267" s="169"/>
      <c r="AC267" s="169"/>
      <c r="AD267" s="169"/>
      <c r="AE267" s="169"/>
      <c r="AF267" s="169"/>
      <c r="AG267" s="169"/>
      <c r="AH267" s="169"/>
      <c r="AI267" s="169"/>
      <c r="AJ267" s="169"/>
      <c r="AK267" s="169"/>
      <c r="AL267" s="169"/>
      <c r="AM267" s="170"/>
      <c r="AN267" s="168" t="s">
        <v>19</v>
      </c>
      <c r="AO267" s="169"/>
      <c r="AP267" s="169"/>
      <c r="AQ267" s="169"/>
      <c r="AR267" s="169"/>
      <c r="AS267" s="169"/>
      <c r="AT267" s="169"/>
      <c r="AU267" s="169"/>
      <c r="AV267" s="169"/>
      <c r="AW267" s="169"/>
      <c r="AX267" s="169"/>
      <c r="AY267" s="169"/>
      <c r="AZ267" s="170"/>
      <c r="BA267" s="99" t="s">
        <v>207</v>
      </c>
      <c r="BB267" s="100"/>
      <c r="BC267" s="101"/>
      <c r="BD267" s="99" t="s">
        <v>1903</v>
      </c>
      <c r="BE267" s="100"/>
      <c r="BF267" s="101"/>
      <c r="BG267" s="99" t="s">
        <v>207</v>
      </c>
      <c r="BH267" s="100"/>
      <c r="BI267" s="100"/>
      <c r="BJ267" s="100"/>
      <c r="BK267" s="101"/>
      <c r="BO267" s="23" t="str">
        <f t="shared" si="30"/>
        <v>{}</v>
      </c>
      <c r="BP267" s="23" t="s">
        <v>106</v>
      </c>
      <c r="BQ267" s="23" t="str">
        <f t="shared" si="31"/>
        <v>ID0104-04-01 = sql/job/merge/mml/ID0104-04-01.sql</v>
      </c>
      <c r="BR267" s="23" t="str">
        <f t="shared" si="32"/>
        <v>ID0104-04-01 = {"id":"ID0104-04-01", "name":"診断履歴情報モジュール_診断病名レコード_結合テーブル作成（スキーマ2分）SQL", "params":{}, "files":{}, "memory":"1GB"}</v>
      </c>
    </row>
    <row r="268" spans="2:70" ht="51.75" customHeight="1" x14ac:dyDescent="0.15">
      <c r="B268" s="129" t="s">
        <v>1065</v>
      </c>
      <c r="C268" s="130"/>
      <c r="D268" s="130"/>
      <c r="E268" s="130"/>
      <c r="F268" s="130"/>
      <c r="G268" s="130"/>
      <c r="H268" s="131"/>
      <c r="I268" s="159" t="s">
        <v>1447</v>
      </c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1"/>
      <c r="U268" s="168" t="s">
        <v>1571</v>
      </c>
      <c r="V268" s="169"/>
      <c r="W268" s="169"/>
      <c r="X268" s="169"/>
      <c r="Y268" s="169"/>
      <c r="Z268" s="169"/>
      <c r="AA268" s="169"/>
      <c r="AB268" s="169"/>
      <c r="AC268" s="169"/>
      <c r="AD268" s="169"/>
      <c r="AE268" s="169"/>
      <c r="AF268" s="169"/>
      <c r="AG268" s="169"/>
      <c r="AH268" s="169"/>
      <c r="AI268" s="169"/>
      <c r="AJ268" s="169"/>
      <c r="AK268" s="169"/>
      <c r="AL268" s="169"/>
      <c r="AM268" s="170"/>
      <c r="AN268" s="168" t="s">
        <v>19</v>
      </c>
      <c r="AO268" s="169"/>
      <c r="AP268" s="169"/>
      <c r="AQ268" s="169"/>
      <c r="AR268" s="169"/>
      <c r="AS268" s="169"/>
      <c r="AT268" s="169"/>
      <c r="AU268" s="169"/>
      <c r="AV268" s="169"/>
      <c r="AW268" s="169"/>
      <c r="AX268" s="169"/>
      <c r="AY268" s="169"/>
      <c r="AZ268" s="170"/>
      <c r="BA268" s="99" t="s">
        <v>207</v>
      </c>
      <c r="BB268" s="100"/>
      <c r="BC268" s="101"/>
      <c r="BD268" s="99" t="s">
        <v>1903</v>
      </c>
      <c r="BE268" s="100"/>
      <c r="BF268" s="101"/>
      <c r="BG268" s="99" t="s">
        <v>207</v>
      </c>
      <c r="BH268" s="100"/>
      <c r="BI268" s="100"/>
      <c r="BJ268" s="100"/>
      <c r="BK268" s="101"/>
      <c r="BO268" s="23" t="str">
        <f t="shared" si="30"/>
        <v>{}</v>
      </c>
      <c r="BP268" s="23" t="s">
        <v>106</v>
      </c>
      <c r="BQ268" s="23" t="str">
        <f t="shared" si="31"/>
        <v>ID0104-04-11 = sql/job/merge/mml/ID0104-04-11.sql</v>
      </c>
      <c r="BR268" s="23" t="str">
        <f t="shared" si="32"/>
        <v>ID0104-04-11 = {"id":"ID0104-04-11", "name":"診断履歴情報モジュール_診断病名レコード_結合テーブル作成（スキーマ22分）SQL", "params":{}, "files":{}, "memory":"1GB"}</v>
      </c>
    </row>
    <row r="269" spans="2:70" ht="51.75" customHeight="1" x14ac:dyDescent="0.15">
      <c r="B269" s="129" t="s">
        <v>1716</v>
      </c>
      <c r="C269" s="130"/>
      <c r="D269" s="130"/>
      <c r="E269" s="130"/>
      <c r="F269" s="130"/>
      <c r="G269" s="130"/>
      <c r="H269" s="131"/>
      <c r="I269" s="159" t="s">
        <v>1448</v>
      </c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1"/>
      <c r="U269" s="168" t="s">
        <v>1572</v>
      </c>
      <c r="V269" s="169"/>
      <c r="W269" s="169"/>
      <c r="X269" s="169"/>
      <c r="Y269" s="169"/>
      <c r="Z269" s="169"/>
      <c r="AA269" s="169"/>
      <c r="AB269" s="169"/>
      <c r="AC269" s="169"/>
      <c r="AD269" s="169"/>
      <c r="AE269" s="169"/>
      <c r="AF269" s="169"/>
      <c r="AG269" s="169"/>
      <c r="AH269" s="169"/>
      <c r="AI269" s="169"/>
      <c r="AJ269" s="169"/>
      <c r="AK269" s="169"/>
      <c r="AL269" s="169"/>
      <c r="AM269" s="170"/>
      <c r="AN269" s="168" t="s">
        <v>19</v>
      </c>
      <c r="AO269" s="169"/>
      <c r="AP269" s="169"/>
      <c r="AQ269" s="169"/>
      <c r="AR269" s="169"/>
      <c r="AS269" s="169"/>
      <c r="AT269" s="169"/>
      <c r="AU269" s="169"/>
      <c r="AV269" s="169"/>
      <c r="AW269" s="169"/>
      <c r="AX269" s="169"/>
      <c r="AY269" s="169"/>
      <c r="AZ269" s="170"/>
      <c r="BA269" s="99" t="s">
        <v>207</v>
      </c>
      <c r="BB269" s="100"/>
      <c r="BC269" s="101"/>
      <c r="BD269" s="99" t="s">
        <v>1903</v>
      </c>
      <c r="BE269" s="100"/>
      <c r="BF269" s="101"/>
      <c r="BG269" s="99" t="s">
        <v>207</v>
      </c>
      <c r="BH269" s="100"/>
      <c r="BI269" s="100"/>
      <c r="BJ269" s="100"/>
      <c r="BK269" s="101"/>
      <c r="BO269" s="23" t="str">
        <f t="shared" si="30"/>
        <v>{}</v>
      </c>
      <c r="BP269" s="23" t="s">
        <v>106</v>
      </c>
      <c r="BQ269" s="23" t="str">
        <f t="shared" si="31"/>
        <v>ID0104-04-12 = sql/job/merge/mml/ID0104-04-12.sql</v>
      </c>
      <c r="BR269" s="23" t="str">
        <f t="shared" si="32"/>
        <v>ID0104-04-12 = {"id":"ID0104-04-12", "name":"診断履歴情報モジュール_診断病名レコード_結合テーブル作成（スキーマ12分）SQL", "params":{}, "files":{}, "memory":"1GB"}</v>
      </c>
    </row>
    <row r="270" spans="2:70" ht="51.75" customHeight="1" x14ac:dyDescent="0.15">
      <c r="B270" s="108" t="s">
        <v>1922</v>
      </c>
      <c r="C270" s="180"/>
      <c r="D270" s="180"/>
      <c r="E270" s="180"/>
      <c r="F270" s="180"/>
      <c r="G270" s="180"/>
      <c r="H270" s="181"/>
      <c r="I270" s="165" t="s">
        <v>2080</v>
      </c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7"/>
      <c r="U270" s="162" t="s">
        <v>1704</v>
      </c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163"/>
      <c r="AH270" s="163"/>
      <c r="AI270" s="163"/>
      <c r="AJ270" s="163"/>
      <c r="AK270" s="163"/>
      <c r="AL270" s="163"/>
      <c r="AM270" s="164"/>
      <c r="AN270" s="162" t="s">
        <v>196</v>
      </c>
      <c r="AO270" s="163"/>
      <c r="AP270" s="163"/>
      <c r="AQ270" s="163"/>
      <c r="AR270" s="163"/>
      <c r="AS270" s="163"/>
      <c r="AT270" s="163"/>
      <c r="AU270" s="163"/>
      <c r="AV270" s="163"/>
      <c r="AW270" s="163"/>
      <c r="AX270" s="163"/>
      <c r="AY270" s="163"/>
      <c r="AZ270" s="164"/>
      <c r="BA270" s="102" t="s">
        <v>207</v>
      </c>
      <c r="BB270" s="103"/>
      <c r="BC270" s="104"/>
      <c r="BD270" s="102" t="s">
        <v>1903</v>
      </c>
      <c r="BE270" s="103"/>
      <c r="BF270" s="104"/>
      <c r="BG270" s="102" t="s">
        <v>1907</v>
      </c>
      <c r="BH270" s="103"/>
      <c r="BI270" s="103"/>
      <c r="BJ270" s="103"/>
      <c r="BK270" s="104"/>
      <c r="BO270" s="23" t="str">
        <f t="shared" si="30"/>
        <v>{"facility_id": "施設ID"}</v>
      </c>
      <c r="BP270" s="23" t="s">
        <v>106</v>
      </c>
      <c r="BQ270" s="23" t="str">
        <f t="shared" si="31"/>
        <v>ID0104-04-51 = sql/job/merge/mml/ID0104-04-51.sql</v>
      </c>
      <c r="BR270" s="23" t="str">
        <f t="shared" si="32"/>
        <v>ID0104-04-51 = {"id":"ID0104-04-51", "name":"診断履歴情報モジュール_診断病名レコード_結合テーブル作成SQL", "params":{"facility_id": "施設ID"}, "files":{}, "memory":"1GB"}</v>
      </c>
    </row>
    <row r="271" spans="2:70" ht="51.75" customHeight="1" x14ac:dyDescent="0.15">
      <c r="B271" s="129" t="s">
        <v>1066</v>
      </c>
      <c r="C271" s="130"/>
      <c r="D271" s="130"/>
      <c r="E271" s="130"/>
      <c r="F271" s="130"/>
      <c r="G271" s="130"/>
      <c r="H271" s="131"/>
      <c r="I271" s="159" t="s">
        <v>1705</v>
      </c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1"/>
      <c r="U271" s="168" t="s">
        <v>1573</v>
      </c>
      <c r="V271" s="169"/>
      <c r="W271" s="169"/>
      <c r="X271" s="169"/>
      <c r="Y271" s="169"/>
      <c r="Z271" s="169"/>
      <c r="AA271" s="169"/>
      <c r="AB271" s="169"/>
      <c r="AC271" s="169"/>
      <c r="AD271" s="169"/>
      <c r="AE271" s="169"/>
      <c r="AF271" s="169"/>
      <c r="AG271" s="169"/>
      <c r="AH271" s="169"/>
      <c r="AI271" s="169"/>
      <c r="AJ271" s="169"/>
      <c r="AK271" s="169"/>
      <c r="AL271" s="169"/>
      <c r="AM271" s="170"/>
      <c r="AN271" s="168" t="s">
        <v>19</v>
      </c>
      <c r="AO271" s="169"/>
      <c r="AP271" s="169"/>
      <c r="AQ271" s="169"/>
      <c r="AR271" s="169"/>
      <c r="AS271" s="169"/>
      <c r="AT271" s="169"/>
      <c r="AU271" s="169"/>
      <c r="AV271" s="169"/>
      <c r="AW271" s="169"/>
      <c r="AX271" s="169"/>
      <c r="AY271" s="169"/>
      <c r="AZ271" s="170"/>
      <c r="BA271" s="99" t="s">
        <v>207</v>
      </c>
      <c r="BB271" s="100"/>
      <c r="BC271" s="101"/>
      <c r="BD271" s="99" t="s">
        <v>1903</v>
      </c>
      <c r="BE271" s="100"/>
      <c r="BF271" s="101"/>
      <c r="BG271" s="99" t="s">
        <v>207</v>
      </c>
      <c r="BH271" s="100"/>
      <c r="BI271" s="100"/>
      <c r="BJ271" s="100"/>
      <c r="BK271" s="101"/>
      <c r="BO271" s="23" t="str">
        <f t="shared" si="30"/>
        <v>{}</v>
      </c>
      <c r="BP271" s="23" t="s">
        <v>106</v>
      </c>
      <c r="BQ271" s="23" t="str">
        <f t="shared" si="31"/>
        <v>ID0104-05-01 = sql/job/merge/mml/ID0104-05-01.sql</v>
      </c>
      <c r="BR271" s="23" t="str">
        <f t="shared" si="32"/>
        <v>ID0104-05-01 = {"id":"ID0104-05-01", "name":"診断履歴情報モジュール_診断分類レコード_結合テーブル作成（スキーマ2分）SQL", "params":{}, "files":{}, "memory":"1GB"}</v>
      </c>
    </row>
    <row r="272" spans="2:70" ht="51.75" customHeight="1" x14ac:dyDescent="0.15">
      <c r="B272" s="129" t="s">
        <v>1067</v>
      </c>
      <c r="C272" s="130"/>
      <c r="D272" s="130"/>
      <c r="E272" s="130"/>
      <c r="F272" s="130"/>
      <c r="G272" s="130"/>
      <c r="H272" s="131"/>
      <c r="I272" s="159" t="s">
        <v>1449</v>
      </c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1"/>
      <c r="U272" s="168" t="s">
        <v>1574</v>
      </c>
      <c r="V272" s="169"/>
      <c r="W272" s="169"/>
      <c r="X272" s="169"/>
      <c r="Y272" s="169"/>
      <c r="Z272" s="169"/>
      <c r="AA272" s="169"/>
      <c r="AB272" s="169"/>
      <c r="AC272" s="169"/>
      <c r="AD272" s="169"/>
      <c r="AE272" s="169"/>
      <c r="AF272" s="169"/>
      <c r="AG272" s="169"/>
      <c r="AH272" s="169"/>
      <c r="AI272" s="169"/>
      <c r="AJ272" s="169"/>
      <c r="AK272" s="169"/>
      <c r="AL272" s="169"/>
      <c r="AM272" s="170"/>
      <c r="AN272" s="168" t="s">
        <v>19</v>
      </c>
      <c r="AO272" s="169"/>
      <c r="AP272" s="169"/>
      <c r="AQ272" s="169"/>
      <c r="AR272" s="169"/>
      <c r="AS272" s="169"/>
      <c r="AT272" s="169"/>
      <c r="AU272" s="169"/>
      <c r="AV272" s="169"/>
      <c r="AW272" s="169"/>
      <c r="AX272" s="169"/>
      <c r="AY272" s="169"/>
      <c r="AZ272" s="170"/>
      <c r="BA272" s="99" t="s">
        <v>207</v>
      </c>
      <c r="BB272" s="100"/>
      <c r="BC272" s="101"/>
      <c r="BD272" s="99" t="s">
        <v>1903</v>
      </c>
      <c r="BE272" s="100"/>
      <c r="BF272" s="101"/>
      <c r="BG272" s="99" t="s">
        <v>207</v>
      </c>
      <c r="BH272" s="100"/>
      <c r="BI272" s="100"/>
      <c r="BJ272" s="100"/>
      <c r="BK272" s="101"/>
      <c r="BO272" s="23" t="str">
        <f t="shared" si="30"/>
        <v>{}</v>
      </c>
      <c r="BP272" s="23" t="s">
        <v>106</v>
      </c>
      <c r="BQ272" s="23" t="str">
        <f t="shared" si="31"/>
        <v>ID0104-05-11 = sql/job/merge/mml/ID0104-05-11.sql</v>
      </c>
      <c r="BR272" s="23" t="str">
        <f t="shared" si="32"/>
        <v>ID0104-05-11 = {"id":"ID0104-05-11", "name":"診断履歴情報モジュール_診断分類レコード_結合テーブル作成（スキーマ22分）SQL", "params":{}, "files":{}, "memory":"1GB"}</v>
      </c>
    </row>
    <row r="273" spans="2:70" ht="51.75" customHeight="1" x14ac:dyDescent="0.15">
      <c r="B273" s="129" t="s">
        <v>1717</v>
      </c>
      <c r="C273" s="130"/>
      <c r="D273" s="130"/>
      <c r="E273" s="130"/>
      <c r="F273" s="130"/>
      <c r="G273" s="130"/>
      <c r="H273" s="131"/>
      <c r="I273" s="159" t="s">
        <v>1450</v>
      </c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1"/>
      <c r="U273" s="168" t="s">
        <v>1575</v>
      </c>
      <c r="V273" s="169"/>
      <c r="W273" s="169"/>
      <c r="X273" s="169"/>
      <c r="Y273" s="169"/>
      <c r="Z273" s="169"/>
      <c r="AA273" s="169"/>
      <c r="AB273" s="169"/>
      <c r="AC273" s="169"/>
      <c r="AD273" s="169"/>
      <c r="AE273" s="169"/>
      <c r="AF273" s="169"/>
      <c r="AG273" s="169"/>
      <c r="AH273" s="169"/>
      <c r="AI273" s="169"/>
      <c r="AJ273" s="169"/>
      <c r="AK273" s="169"/>
      <c r="AL273" s="169"/>
      <c r="AM273" s="170"/>
      <c r="AN273" s="168" t="s">
        <v>19</v>
      </c>
      <c r="AO273" s="169"/>
      <c r="AP273" s="169"/>
      <c r="AQ273" s="169"/>
      <c r="AR273" s="169"/>
      <c r="AS273" s="169"/>
      <c r="AT273" s="169"/>
      <c r="AU273" s="169"/>
      <c r="AV273" s="169"/>
      <c r="AW273" s="169"/>
      <c r="AX273" s="169"/>
      <c r="AY273" s="169"/>
      <c r="AZ273" s="170"/>
      <c r="BA273" s="99" t="s">
        <v>207</v>
      </c>
      <c r="BB273" s="100"/>
      <c r="BC273" s="101"/>
      <c r="BD273" s="99" t="s">
        <v>1903</v>
      </c>
      <c r="BE273" s="100"/>
      <c r="BF273" s="101"/>
      <c r="BG273" s="99" t="s">
        <v>207</v>
      </c>
      <c r="BH273" s="100"/>
      <c r="BI273" s="100"/>
      <c r="BJ273" s="100"/>
      <c r="BK273" s="101"/>
      <c r="BO273" s="23" t="str">
        <f t="shared" si="30"/>
        <v>{}</v>
      </c>
      <c r="BP273" s="23" t="s">
        <v>106</v>
      </c>
      <c r="BQ273" s="23" t="str">
        <f t="shared" si="31"/>
        <v>ID0104-05-12 = sql/job/merge/mml/ID0104-05-12.sql</v>
      </c>
      <c r="BR273" s="23" t="str">
        <f t="shared" si="32"/>
        <v>ID0104-05-12 = {"id":"ID0104-05-12", "name":"診断履歴情報モジュール_診断分類レコード_結合テーブル作成（スキーマ12分）SQL", "params":{}, "files":{}, "memory":"1GB"}</v>
      </c>
    </row>
    <row r="274" spans="2:70" ht="51.75" customHeight="1" x14ac:dyDescent="0.15">
      <c r="B274" s="108" t="s">
        <v>1923</v>
      </c>
      <c r="C274" s="180"/>
      <c r="D274" s="180"/>
      <c r="E274" s="180"/>
      <c r="F274" s="180"/>
      <c r="G274" s="180"/>
      <c r="H274" s="181"/>
      <c r="I274" s="165" t="s">
        <v>2081</v>
      </c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7"/>
      <c r="U274" s="162" t="s">
        <v>1573</v>
      </c>
      <c r="V274" s="163"/>
      <c r="W274" s="163"/>
      <c r="X274" s="163"/>
      <c r="Y274" s="163"/>
      <c r="Z274" s="163"/>
      <c r="AA274" s="163"/>
      <c r="AB274" s="163"/>
      <c r="AC274" s="163"/>
      <c r="AD274" s="163"/>
      <c r="AE274" s="163"/>
      <c r="AF274" s="163"/>
      <c r="AG274" s="163"/>
      <c r="AH274" s="163"/>
      <c r="AI274" s="163"/>
      <c r="AJ274" s="163"/>
      <c r="AK274" s="163"/>
      <c r="AL274" s="163"/>
      <c r="AM274" s="164"/>
      <c r="AN274" s="162" t="s">
        <v>196</v>
      </c>
      <c r="AO274" s="163"/>
      <c r="AP274" s="163"/>
      <c r="AQ274" s="163"/>
      <c r="AR274" s="163"/>
      <c r="AS274" s="163"/>
      <c r="AT274" s="163"/>
      <c r="AU274" s="163"/>
      <c r="AV274" s="163"/>
      <c r="AW274" s="163"/>
      <c r="AX274" s="163"/>
      <c r="AY274" s="163"/>
      <c r="AZ274" s="164"/>
      <c r="BA274" s="102" t="s">
        <v>207</v>
      </c>
      <c r="BB274" s="103"/>
      <c r="BC274" s="104"/>
      <c r="BD274" s="102" t="s">
        <v>1903</v>
      </c>
      <c r="BE274" s="103"/>
      <c r="BF274" s="104"/>
      <c r="BG274" s="102" t="s">
        <v>1907</v>
      </c>
      <c r="BH274" s="103"/>
      <c r="BI274" s="103"/>
      <c r="BJ274" s="103"/>
      <c r="BK274" s="104"/>
      <c r="BO274" s="23" t="str">
        <f t="shared" si="30"/>
        <v>{"facility_id": "施設ID"}</v>
      </c>
      <c r="BP274" s="23" t="s">
        <v>106</v>
      </c>
      <c r="BQ274" s="23" t="str">
        <f t="shared" si="31"/>
        <v>ID0104-05-51 = sql/job/merge/mml/ID0104-05-51.sql</v>
      </c>
      <c r="BR274" s="23" t="str">
        <f t="shared" si="32"/>
        <v>ID0104-05-51 = {"id":"ID0104-05-51", "name":"診断履歴情報モジュール_診断分類レコード_結合テーブル作成SQL", "params":{"facility_id": "施設ID"}, "files":{}, "memory":"1GB"}</v>
      </c>
    </row>
    <row r="275" spans="2:70" ht="51.75" customHeight="1" x14ac:dyDescent="0.15">
      <c r="B275" s="129" t="s">
        <v>1068</v>
      </c>
      <c r="C275" s="130"/>
      <c r="D275" s="130"/>
      <c r="E275" s="130"/>
      <c r="F275" s="130"/>
      <c r="G275" s="130"/>
      <c r="H275" s="131"/>
      <c r="I275" s="159" t="s">
        <v>1451</v>
      </c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1"/>
      <c r="U275" s="168" t="s">
        <v>1576</v>
      </c>
      <c r="V275" s="169"/>
      <c r="W275" s="169"/>
      <c r="X275" s="169"/>
      <c r="Y275" s="169"/>
      <c r="Z275" s="169"/>
      <c r="AA275" s="169"/>
      <c r="AB275" s="169"/>
      <c r="AC275" s="169"/>
      <c r="AD275" s="169"/>
      <c r="AE275" s="169"/>
      <c r="AF275" s="169"/>
      <c r="AG275" s="169"/>
      <c r="AH275" s="169"/>
      <c r="AI275" s="169"/>
      <c r="AJ275" s="169"/>
      <c r="AK275" s="169"/>
      <c r="AL275" s="169"/>
      <c r="AM275" s="170"/>
      <c r="AN275" s="168" t="s">
        <v>19</v>
      </c>
      <c r="AO275" s="169"/>
      <c r="AP275" s="169"/>
      <c r="AQ275" s="169"/>
      <c r="AR275" s="169"/>
      <c r="AS275" s="169"/>
      <c r="AT275" s="169"/>
      <c r="AU275" s="169"/>
      <c r="AV275" s="169"/>
      <c r="AW275" s="169"/>
      <c r="AX275" s="169"/>
      <c r="AY275" s="169"/>
      <c r="AZ275" s="170"/>
      <c r="BA275" s="99" t="s">
        <v>207</v>
      </c>
      <c r="BB275" s="100"/>
      <c r="BC275" s="101"/>
      <c r="BD275" s="99" t="s">
        <v>1903</v>
      </c>
      <c r="BE275" s="100"/>
      <c r="BF275" s="101"/>
      <c r="BG275" s="99" t="s">
        <v>207</v>
      </c>
      <c r="BH275" s="100"/>
      <c r="BI275" s="100"/>
      <c r="BJ275" s="100"/>
      <c r="BK275" s="101"/>
      <c r="BO275" s="23" t="str">
        <f t="shared" si="30"/>
        <v>{}</v>
      </c>
      <c r="BP275" s="23" t="s">
        <v>106</v>
      </c>
      <c r="BQ275" s="23" t="str">
        <f t="shared" si="31"/>
        <v>ID0104-06-01 = sql/job/merge/mml/ID0104-06-01.sql</v>
      </c>
      <c r="BR275" s="23" t="str">
        <f t="shared" si="32"/>
        <v>ID0104-06-01 = {"id":"ID0104-06-01", "name":"経過記録情報モジュール_経過記録情報レコード_結合テーブル作成（スキーマ2分）SQL", "params":{}, "files":{}, "memory":"1GB"}</v>
      </c>
    </row>
    <row r="276" spans="2:70" ht="51.75" customHeight="1" x14ac:dyDescent="0.15">
      <c r="B276" s="129" t="s">
        <v>1069</v>
      </c>
      <c r="C276" s="130"/>
      <c r="D276" s="130"/>
      <c r="E276" s="130"/>
      <c r="F276" s="130"/>
      <c r="G276" s="130"/>
      <c r="H276" s="131"/>
      <c r="I276" s="159" t="s">
        <v>1452</v>
      </c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1"/>
      <c r="U276" s="168" t="s">
        <v>1577</v>
      </c>
      <c r="V276" s="169"/>
      <c r="W276" s="169"/>
      <c r="X276" s="169"/>
      <c r="Y276" s="169"/>
      <c r="Z276" s="169"/>
      <c r="AA276" s="169"/>
      <c r="AB276" s="169"/>
      <c r="AC276" s="169"/>
      <c r="AD276" s="169"/>
      <c r="AE276" s="169"/>
      <c r="AF276" s="169"/>
      <c r="AG276" s="169"/>
      <c r="AH276" s="169"/>
      <c r="AI276" s="169"/>
      <c r="AJ276" s="169"/>
      <c r="AK276" s="169"/>
      <c r="AL276" s="169"/>
      <c r="AM276" s="170"/>
      <c r="AN276" s="168" t="s">
        <v>19</v>
      </c>
      <c r="AO276" s="169"/>
      <c r="AP276" s="169"/>
      <c r="AQ276" s="169"/>
      <c r="AR276" s="169"/>
      <c r="AS276" s="169"/>
      <c r="AT276" s="169"/>
      <c r="AU276" s="169"/>
      <c r="AV276" s="169"/>
      <c r="AW276" s="169"/>
      <c r="AX276" s="169"/>
      <c r="AY276" s="169"/>
      <c r="AZ276" s="170"/>
      <c r="BA276" s="99" t="s">
        <v>207</v>
      </c>
      <c r="BB276" s="100"/>
      <c r="BC276" s="101"/>
      <c r="BD276" s="99" t="s">
        <v>1903</v>
      </c>
      <c r="BE276" s="100"/>
      <c r="BF276" s="101"/>
      <c r="BG276" s="99" t="s">
        <v>207</v>
      </c>
      <c r="BH276" s="100"/>
      <c r="BI276" s="100"/>
      <c r="BJ276" s="100"/>
      <c r="BK276" s="101"/>
      <c r="BO276" s="23" t="str">
        <f t="shared" si="30"/>
        <v>{}</v>
      </c>
      <c r="BP276" s="23" t="s">
        <v>106</v>
      </c>
      <c r="BQ276" s="23" t="str">
        <f t="shared" si="31"/>
        <v>ID0104-06-11 = sql/job/merge/mml/ID0104-06-11.sql</v>
      </c>
      <c r="BR276" s="23" t="str">
        <f t="shared" si="32"/>
        <v>ID0104-06-11 = {"id":"ID0104-06-11", "name":"経過記録情報モジュール_経過記録情報レコード_結合テーブル作成（スキーマ22分）SQL", "params":{}, "files":{}, "memory":"1GB"}</v>
      </c>
    </row>
    <row r="277" spans="2:70" ht="51.75" customHeight="1" x14ac:dyDescent="0.15">
      <c r="B277" s="129" t="s">
        <v>1070</v>
      </c>
      <c r="C277" s="130"/>
      <c r="D277" s="130"/>
      <c r="E277" s="130"/>
      <c r="F277" s="130"/>
      <c r="G277" s="130"/>
      <c r="H277" s="131"/>
      <c r="I277" s="159" t="s">
        <v>1453</v>
      </c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1"/>
      <c r="U277" s="168" t="s">
        <v>1578</v>
      </c>
      <c r="V277" s="169"/>
      <c r="W277" s="169"/>
      <c r="X277" s="169"/>
      <c r="Y277" s="169"/>
      <c r="Z277" s="169"/>
      <c r="AA277" s="169"/>
      <c r="AB277" s="169"/>
      <c r="AC277" s="169"/>
      <c r="AD277" s="169"/>
      <c r="AE277" s="169"/>
      <c r="AF277" s="169"/>
      <c r="AG277" s="169"/>
      <c r="AH277" s="169"/>
      <c r="AI277" s="169"/>
      <c r="AJ277" s="169"/>
      <c r="AK277" s="169"/>
      <c r="AL277" s="169"/>
      <c r="AM277" s="170"/>
      <c r="AN277" s="168" t="s">
        <v>19</v>
      </c>
      <c r="AO277" s="169"/>
      <c r="AP277" s="169"/>
      <c r="AQ277" s="169"/>
      <c r="AR277" s="169"/>
      <c r="AS277" s="169"/>
      <c r="AT277" s="169"/>
      <c r="AU277" s="169"/>
      <c r="AV277" s="169"/>
      <c r="AW277" s="169"/>
      <c r="AX277" s="169"/>
      <c r="AY277" s="169"/>
      <c r="AZ277" s="170"/>
      <c r="BA277" s="99" t="s">
        <v>207</v>
      </c>
      <c r="BB277" s="100"/>
      <c r="BC277" s="101"/>
      <c r="BD277" s="99" t="s">
        <v>1903</v>
      </c>
      <c r="BE277" s="100"/>
      <c r="BF277" s="101"/>
      <c r="BG277" s="99" t="s">
        <v>207</v>
      </c>
      <c r="BH277" s="100"/>
      <c r="BI277" s="100"/>
      <c r="BJ277" s="100"/>
      <c r="BK277" s="101"/>
      <c r="BO277" s="23" t="str">
        <f t="shared" si="30"/>
        <v>{}</v>
      </c>
      <c r="BP277" s="23" t="s">
        <v>106</v>
      </c>
      <c r="BQ277" s="23" t="str">
        <f t="shared" si="31"/>
        <v>ID0104-06-12 = sql/job/merge/mml/ID0104-06-12.sql</v>
      </c>
      <c r="BR277" s="23" t="str">
        <f t="shared" si="32"/>
        <v>ID0104-06-12 = {"id":"ID0104-06-12", "name":"経過記録情報モジュール_経過記録情報レコード_結合テーブル作成（スキーマ12分）SQL", "params":{}, "files":{}, "memory":"1GB"}</v>
      </c>
    </row>
    <row r="278" spans="2:70" ht="51.75" customHeight="1" x14ac:dyDescent="0.15">
      <c r="B278" s="182" t="s">
        <v>1924</v>
      </c>
      <c r="C278" s="180"/>
      <c r="D278" s="180"/>
      <c r="E278" s="180"/>
      <c r="F278" s="180"/>
      <c r="G278" s="180"/>
      <c r="H278" s="181"/>
      <c r="I278" s="177" t="s">
        <v>2082</v>
      </c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9"/>
      <c r="U278" s="171" t="s">
        <v>1576</v>
      </c>
      <c r="V278" s="172"/>
      <c r="W278" s="172"/>
      <c r="X278" s="172"/>
      <c r="Y278" s="172"/>
      <c r="Z278" s="172"/>
      <c r="AA278" s="172"/>
      <c r="AB278" s="172"/>
      <c r="AC278" s="172"/>
      <c r="AD278" s="172"/>
      <c r="AE278" s="172"/>
      <c r="AF278" s="172"/>
      <c r="AG278" s="172"/>
      <c r="AH278" s="172"/>
      <c r="AI278" s="172"/>
      <c r="AJ278" s="172"/>
      <c r="AK278" s="172"/>
      <c r="AL278" s="172"/>
      <c r="AM278" s="173"/>
      <c r="AN278" s="171" t="s">
        <v>196</v>
      </c>
      <c r="AO278" s="172"/>
      <c r="AP278" s="172"/>
      <c r="AQ278" s="172"/>
      <c r="AR278" s="172"/>
      <c r="AS278" s="172"/>
      <c r="AT278" s="172"/>
      <c r="AU278" s="172"/>
      <c r="AV278" s="172"/>
      <c r="AW278" s="172"/>
      <c r="AX278" s="172"/>
      <c r="AY278" s="172"/>
      <c r="AZ278" s="173"/>
      <c r="BA278" s="174" t="s">
        <v>207</v>
      </c>
      <c r="BB278" s="175"/>
      <c r="BC278" s="176"/>
      <c r="BD278" s="174" t="s">
        <v>1903</v>
      </c>
      <c r="BE278" s="175"/>
      <c r="BF278" s="176"/>
      <c r="BG278" s="102" t="s">
        <v>1907</v>
      </c>
      <c r="BH278" s="103"/>
      <c r="BI278" s="103"/>
      <c r="BJ278" s="103"/>
      <c r="BK278" s="104"/>
      <c r="BO278" s="23" t="str">
        <f t="shared" si="30"/>
        <v>{"facility_id": "施設ID"}</v>
      </c>
      <c r="BP278" s="23" t="s">
        <v>106</v>
      </c>
      <c r="BQ278" s="23" t="str">
        <f t="shared" si="31"/>
        <v>ID0104-06-51 = sql/job/merge/mml/ID0104-06-51.sql</v>
      </c>
      <c r="BR278" s="23" t="str">
        <f t="shared" si="32"/>
        <v>ID0104-06-51 = {"id":"ID0104-06-51", "name":"経過記録情報モジュール_経過記録情報レコード_結合テーブル作成SQL", "params":{"facility_id": "施設ID"}, "files":{}, "memory":"1GB"}</v>
      </c>
    </row>
    <row r="279" spans="2:70" ht="51.75" customHeight="1" x14ac:dyDescent="0.15">
      <c r="B279" s="129" t="s">
        <v>1071</v>
      </c>
      <c r="C279" s="130"/>
      <c r="D279" s="130"/>
      <c r="E279" s="130"/>
      <c r="F279" s="130"/>
      <c r="G279" s="130"/>
      <c r="H279" s="131"/>
      <c r="I279" s="159" t="s">
        <v>1454</v>
      </c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1"/>
      <c r="U279" s="168" t="s">
        <v>1579</v>
      </c>
      <c r="V279" s="169"/>
      <c r="W279" s="169"/>
      <c r="X279" s="169"/>
      <c r="Y279" s="169"/>
      <c r="Z279" s="169"/>
      <c r="AA279" s="169"/>
      <c r="AB279" s="169"/>
      <c r="AC279" s="169"/>
      <c r="AD279" s="169"/>
      <c r="AE279" s="169"/>
      <c r="AF279" s="169"/>
      <c r="AG279" s="169"/>
      <c r="AH279" s="169"/>
      <c r="AI279" s="169"/>
      <c r="AJ279" s="169"/>
      <c r="AK279" s="169"/>
      <c r="AL279" s="169"/>
      <c r="AM279" s="170"/>
      <c r="AN279" s="168" t="s">
        <v>19</v>
      </c>
      <c r="AO279" s="169"/>
      <c r="AP279" s="169"/>
      <c r="AQ279" s="169"/>
      <c r="AR279" s="169"/>
      <c r="AS279" s="169"/>
      <c r="AT279" s="169"/>
      <c r="AU279" s="169"/>
      <c r="AV279" s="169"/>
      <c r="AW279" s="169"/>
      <c r="AX279" s="169"/>
      <c r="AY279" s="169"/>
      <c r="AZ279" s="170"/>
      <c r="BA279" s="99" t="s">
        <v>207</v>
      </c>
      <c r="BB279" s="100"/>
      <c r="BC279" s="101"/>
      <c r="BD279" s="99" t="s">
        <v>1903</v>
      </c>
      <c r="BE279" s="100"/>
      <c r="BF279" s="101"/>
      <c r="BG279" s="99" t="s">
        <v>207</v>
      </c>
      <c r="BH279" s="100"/>
      <c r="BI279" s="100"/>
      <c r="BJ279" s="100"/>
      <c r="BK279" s="101"/>
      <c r="BO279" s="23" t="str">
        <f t="shared" si="30"/>
        <v>{}</v>
      </c>
      <c r="BP279" s="23" t="s">
        <v>106</v>
      </c>
      <c r="BQ279" s="23" t="str">
        <f t="shared" si="31"/>
        <v>ID0104-07-01 = sql/job/merge/mml/ID0104-07-01.sql</v>
      </c>
      <c r="BR279" s="23" t="str">
        <f t="shared" si="32"/>
        <v>ID0104-07-01 = {"id":"ID0104-07-01", "name":"経過記録情報モジュール_プロブレムレコード_結合テーブル作成（スキーマ2分）SQL", "params":{}, "files":{}, "memory":"1GB"}</v>
      </c>
    </row>
    <row r="280" spans="2:70" ht="51.75" customHeight="1" x14ac:dyDescent="0.15">
      <c r="B280" s="129" t="s">
        <v>1072</v>
      </c>
      <c r="C280" s="130"/>
      <c r="D280" s="130"/>
      <c r="E280" s="130"/>
      <c r="F280" s="130"/>
      <c r="G280" s="130"/>
      <c r="H280" s="131"/>
      <c r="I280" s="159" t="s">
        <v>1455</v>
      </c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1"/>
      <c r="U280" s="168" t="s">
        <v>1580</v>
      </c>
      <c r="V280" s="169"/>
      <c r="W280" s="169"/>
      <c r="X280" s="169"/>
      <c r="Y280" s="169"/>
      <c r="Z280" s="169"/>
      <c r="AA280" s="169"/>
      <c r="AB280" s="169"/>
      <c r="AC280" s="169"/>
      <c r="AD280" s="169"/>
      <c r="AE280" s="169"/>
      <c r="AF280" s="169"/>
      <c r="AG280" s="169"/>
      <c r="AH280" s="169"/>
      <c r="AI280" s="169"/>
      <c r="AJ280" s="169"/>
      <c r="AK280" s="169"/>
      <c r="AL280" s="169"/>
      <c r="AM280" s="170"/>
      <c r="AN280" s="168" t="s">
        <v>19</v>
      </c>
      <c r="AO280" s="169"/>
      <c r="AP280" s="169"/>
      <c r="AQ280" s="169"/>
      <c r="AR280" s="169"/>
      <c r="AS280" s="169"/>
      <c r="AT280" s="169"/>
      <c r="AU280" s="169"/>
      <c r="AV280" s="169"/>
      <c r="AW280" s="169"/>
      <c r="AX280" s="169"/>
      <c r="AY280" s="169"/>
      <c r="AZ280" s="170"/>
      <c r="BA280" s="99" t="s">
        <v>207</v>
      </c>
      <c r="BB280" s="100"/>
      <c r="BC280" s="101"/>
      <c r="BD280" s="99" t="s">
        <v>1903</v>
      </c>
      <c r="BE280" s="100"/>
      <c r="BF280" s="101"/>
      <c r="BG280" s="99" t="s">
        <v>207</v>
      </c>
      <c r="BH280" s="100"/>
      <c r="BI280" s="100"/>
      <c r="BJ280" s="100"/>
      <c r="BK280" s="101"/>
      <c r="BO280" s="23" t="str">
        <f t="shared" si="30"/>
        <v>{}</v>
      </c>
      <c r="BP280" s="23" t="s">
        <v>106</v>
      </c>
      <c r="BQ280" s="23" t="str">
        <f t="shared" si="31"/>
        <v>ID0104-07-11 = sql/job/merge/mml/ID0104-07-11.sql</v>
      </c>
      <c r="BR280" s="23" t="str">
        <f t="shared" si="32"/>
        <v>ID0104-07-11 = {"id":"ID0104-07-11", "name":"経過記録情報モジュール_プロブレムレコード_結合テーブル作成（スキーマ22分）SQL", "params":{}, "files":{}, "memory":"1GB"}</v>
      </c>
    </row>
    <row r="281" spans="2:70" ht="51.75" customHeight="1" x14ac:dyDescent="0.15">
      <c r="B281" s="129" t="s">
        <v>1073</v>
      </c>
      <c r="C281" s="130"/>
      <c r="D281" s="130"/>
      <c r="E281" s="130"/>
      <c r="F281" s="130"/>
      <c r="G281" s="130"/>
      <c r="H281" s="131"/>
      <c r="I281" s="159" t="s">
        <v>1456</v>
      </c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1"/>
      <c r="U281" s="168" t="s">
        <v>1581</v>
      </c>
      <c r="V281" s="169"/>
      <c r="W281" s="169"/>
      <c r="X281" s="169"/>
      <c r="Y281" s="169"/>
      <c r="Z281" s="169"/>
      <c r="AA281" s="169"/>
      <c r="AB281" s="169"/>
      <c r="AC281" s="169"/>
      <c r="AD281" s="169"/>
      <c r="AE281" s="169"/>
      <c r="AF281" s="169"/>
      <c r="AG281" s="169"/>
      <c r="AH281" s="169"/>
      <c r="AI281" s="169"/>
      <c r="AJ281" s="169"/>
      <c r="AK281" s="169"/>
      <c r="AL281" s="169"/>
      <c r="AM281" s="170"/>
      <c r="AN281" s="168" t="s">
        <v>19</v>
      </c>
      <c r="AO281" s="169"/>
      <c r="AP281" s="169"/>
      <c r="AQ281" s="169"/>
      <c r="AR281" s="169"/>
      <c r="AS281" s="169"/>
      <c r="AT281" s="169"/>
      <c r="AU281" s="169"/>
      <c r="AV281" s="169"/>
      <c r="AW281" s="169"/>
      <c r="AX281" s="169"/>
      <c r="AY281" s="169"/>
      <c r="AZ281" s="170"/>
      <c r="BA281" s="99" t="s">
        <v>207</v>
      </c>
      <c r="BB281" s="100"/>
      <c r="BC281" s="101"/>
      <c r="BD281" s="99" t="s">
        <v>1903</v>
      </c>
      <c r="BE281" s="100"/>
      <c r="BF281" s="101"/>
      <c r="BG281" s="99" t="s">
        <v>207</v>
      </c>
      <c r="BH281" s="100"/>
      <c r="BI281" s="100"/>
      <c r="BJ281" s="100"/>
      <c r="BK281" s="101"/>
      <c r="BO281" s="23" t="str">
        <f t="shared" si="30"/>
        <v>{}</v>
      </c>
      <c r="BP281" s="23" t="s">
        <v>106</v>
      </c>
      <c r="BQ281" s="23" t="str">
        <f t="shared" si="31"/>
        <v>ID0104-07-12 = sql/job/merge/mml/ID0104-07-12.sql</v>
      </c>
      <c r="BR281" s="23" t="str">
        <f t="shared" si="32"/>
        <v>ID0104-07-12 = {"id":"ID0104-07-12", "name":"経過記録情報モジュール_プロブレムレコード_結合テーブル作成（スキーマ12分）SQL", "params":{}, "files":{}, "memory":"1GB"}</v>
      </c>
    </row>
    <row r="282" spans="2:70" ht="51.75" customHeight="1" x14ac:dyDescent="0.15">
      <c r="B282" s="182" t="s">
        <v>1925</v>
      </c>
      <c r="C282" s="180"/>
      <c r="D282" s="180"/>
      <c r="E282" s="180"/>
      <c r="F282" s="180"/>
      <c r="G282" s="180"/>
      <c r="H282" s="181"/>
      <c r="I282" s="177" t="s">
        <v>2083</v>
      </c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9"/>
      <c r="U282" s="171" t="s">
        <v>1579</v>
      </c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  <c r="AJ282" s="172"/>
      <c r="AK282" s="172"/>
      <c r="AL282" s="172"/>
      <c r="AM282" s="173"/>
      <c r="AN282" s="171" t="s">
        <v>196</v>
      </c>
      <c r="AO282" s="172"/>
      <c r="AP282" s="172"/>
      <c r="AQ282" s="172"/>
      <c r="AR282" s="172"/>
      <c r="AS282" s="172"/>
      <c r="AT282" s="172"/>
      <c r="AU282" s="172"/>
      <c r="AV282" s="172"/>
      <c r="AW282" s="172"/>
      <c r="AX282" s="172"/>
      <c r="AY282" s="172"/>
      <c r="AZ282" s="173"/>
      <c r="BA282" s="174" t="s">
        <v>207</v>
      </c>
      <c r="BB282" s="175"/>
      <c r="BC282" s="176"/>
      <c r="BD282" s="174" t="s">
        <v>1903</v>
      </c>
      <c r="BE282" s="175"/>
      <c r="BF282" s="176"/>
      <c r="BG282" s="102" t="s">
        <v>1907</v>
      </c>
      <c r="BH282" s="103"/>
      <c r="BI282" s="103"/>
      <c r="BJ282" s="103"/>
      <c r="BK282" s="104"/>
      <c r="BO282" s="23" t="str">
        <f t="shared" si="30"/>
        <v>{"facility_id": "施設ID"}</v>
      </c>
      <c r="BP282" s="23" t="s">
        <v>106</v>
      </c>
      <c r="BQ282" s="23" t="str">
        <f t="shared" si="31"/>
        <v>ID0104-07-51 = sql/job/merge/mml/ID0104-07-51.sql</v>
      </c>
      <c r="BR282" s="23" t="str">
        <f t="shared" si="32"/>
        <v>ID0104-07-51 = {"id":"ID0104-07-51", "name":"経過記録情報モジュール_プロブレムレコード_結合テーブル作成SQL", "params":{"facility_id": "施設ID"}, "files":{}, "memory":"1GB"}</v>
      </c>
    </row>
    <row r="283" spans="2:70" ht="51.75" customHeight="1" x14ac:dyDescent="0.15">
      <c r="B283" s="129" t="s">
        <v>1074</v>
      </c>
      <c r="C283" s="130"/>
      <c r="D283" s="130"/>
      <c r="E283" s="130"/>
      <c r="F283" s="130"/>
      <c r="G283" s="130"/>
      <c r="H283" s="131"/>
      <c r="I283" s="159" t="s">
        <v>1457</v>
      </c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1"/>
      <c r="U283" s="168" t="s">
        <v>1582</v>
      </c>
      <c r="V283" s="169"/>
      <c r="W283" s="169"/>
      <c r="X283" s="169"/>
      <c r="Y283" s="169"/>
      <c r="Z283" s="169"/>
      <c r="AA283" s="169"/>
      <c r="AB283" s="169"/>
      <c r="AC283" s="169"/>
      <c r="AD283" s="169"/>
      <c r="AE283" s="169"/>
      <c r="AF283" s="169"/>
      <c r="AG283" s="169"/>
      <c r="AH283" s="169"/>
      <c r="AI283" s="169"/>
      <c r="AJ283" s="169"/>
      <c r="AK283" s="169"/>
      <c r="AL283" s="169"/>
      <c r="AM283" s="170"/>
      <c r="AN283" s="168" t="s">
        <v>19</v>
      </c>
      <c r="AO283" s="169"/>
      <c r="AP283" s="169"/>
      <c r="AQ283" s="169"/>
      <c r="AR283" s="169"/>
      <c r="AS283" s="169"/>
      <c r="AT283" s="169"/>
      <c r="AU283" s="169"/>
      <c r="AV283" s="169"/>
      <c r="AW283" s="169"/>
      <c r="AX283" s="169"/>
      <c r="AY283" s="169"/>
      <c r="AZ283" s="170"/>
      <c r="BA283" s="99" t="s">
        <v>207</v>
      </c>
      <c r="BB283" s="100"/>
      <c r="BC283" s="101"/>
      <c r="BD283" s="99" t="s">
        <v>1903</v>
      </c>
      <c r="BE283" s="100"/>
      <c r="BF283" s="101"/>
      <c r="BG283" s="99" t="s">
        <v>207</v>
      </c>
      <c r="BH283" s="100"/>
      <c r="BI283" s="100"/>
      <c r="BJ283" s="100"/>
      <c r="BK283" s="101"/>
      <c r="BO283" s="23" t="str">
        <f t="shared" si="30"/>
        <v>{}</v>
      </c>
      <c r="BP283" s="23" t="s">
        <v>106</v>
      </c>
      <c r="BQ283" s="23" t="str">
        <f t="shared" si="31"/>
        <v>ID0104-08-01 = sql/job/merge/mml/ID0104-08-01.sql</v>
      </c>
      <c r="BR283" s="23" t="str">
        <f t="shared" si="32"/>
        <v>ID0104-08-01 = {"id":"ID0104-08-01", "name":"経過記録情報モジュール_身体所見レコード_結合テーブル作成（スキーマ2分）SQL", "params":{}, "files":{}, "memory":"1GB"}</v>
      </c>
    </row>
    <row r="284" spans="2:70" ht="51.75" customHeight="1" x14ac:dyDescent="0.15">
      <c r="B284" s="129" t="s">
        <v>1075</v>
      </c>
      <c r="C284" s="130"/>
      <c r="D284" s="130"/>
      <c r="E284" s="130"/>
      <c r="F284" s="130"/>
      <c r="G284" s="130"/>
      <c r="H284" s="131"/>
      <c r="I284" s="159" t="s">
        <v>1458</v>
      </c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1"/>
      <c r="U284" s="168" t="s">
        <v>1583</v>
      </c>
      <c r="V284" s="169"/>
      <c r="W284" s="169"/>
      <c r="X284" s="169"/>
      <c r="Y284" s="169"/>
      <c r="Z284" s="169"/>
      <c r="AA284" s="169"/>
      <c r="AB284" s="169"/>
      <c r="AC284" s="169"/>
      <c r="AD284" s="169"/>
      <c r="AE284" s="169"/>
      <c r="AF284" s="169"/>
      <c r="AG284" s="169"/>
      <c r="AH284" s="169"/>
      <c r="AI284" s="169"/>
      <c r="AJ284" s="169"/>
      <c r="AK284" s="169"/>
      <c r="AL284" s="169"/>
      <c r="AM284" s="170"/>
      <c r="AN284" s="168" t="s">
        <v>19</v>
      </c>
      <c r="AO284" s="169"/>
      <c r="AP284" s="169"/>
      <c r="AQ284" s="169"/>
      <c r="AR284" s="169"/>
      <c r="AS284" s="169"/>
      <c r="AT284" s="169"/>
      <c r="AU284" s="169"/>
      <c r="AV284" s="169"/>
      <c r="AW284" s="169"/>
      <c r="AX284" s="169"/>
      <c r="AY284" s="169"/>
      <c r="AZ284" s="170"/>
      <c r="BA284" s="99" t="s">
        <v>207</v>
      </c>
      <c r="BB284" s="100"/>
      <c r="BC284" s="101"/>
      <c r="BD284" s="99" t="s">
        <v>1903</v>
      </c>
      <c r="BE284" s="100"/>
      <c r="BF284" s="101"/>
      <c r="BG284" s="99" t="s">
        <v>207</v>
      </c>
      <c r="BH284" s="100"/>
      <c r="BI284" s="100"/>
      <c r="BJ284" s="100"/>
      <c r="BK284" s="101"/>
      <c r="BO284" s="23" t="str">
        <f t="shared" si="30"/>
        <v>{}</v>
      </c>
      <c r="BP284" s="23" t="s">
        <v>106</v>
      </c>
      <c r="BQ284" s="23" t="str">
        <f t="shared" si="31"/>
        <v>ID0104-08-11 = sql/job/merge/mml/ID0104-08-11.sql</v>
      </c>
      <c r="BR284" s="23" t="str">
        <f t="shared" si="32"/>
        <v>ID0104-08-11 = {"id":"ID0104-08-11", "name":"経過記録情報モジュール_身体所見レコード_結合テーブル作成（スキーマ22分）SQL", "params":{}, "files":{}, "memory":"1GB"}</v>
      </c>
    </row>
    <row r="285" spans="2:70" ht="51.75" customHeight="1" x14ac:dyDescent="0.15">
      <c r="B285" s="129" t="s">
        <v>1076</v>
      </c>
      <c r="C285" s="130"/>
      <c r="D285" s="130"/>
      <c r="E285" s="130"/>
      <c r="F285" s="130"/>
      <c r="G285" s="130"/>
      <c r="H285" s="131"/>
      <c r="I285" s="159" t="s">
        <v>1459</v>
      </c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1"/>
      <c r="U285" s="168" t="s">
        <v>1584</v>
      </c>
      <c r="V285" s="169"/>
      <c r="W285" s="169"/>
      <c r="X285" s="169"/>
      <c r="Y285" s="169"/>
      <c r="Z285" s="169"/>
      <c r="AA285" s="169"/>
      <c r="AB285" s="169"/>
      <c r="AC285" s="169"/>
      <c r="AD285" s="169"/>
      <c r="AE285" s="169"/>
      <c r="AF285" s="169"/>
      <c r="AG285" s="169"/>
      <c r="AH285" s="169"/>
      <c r="AI285" s="169"/>
      <c r="AJ285" s="169"/>
      <c r="AK285" s="169"/>
      <c r="AL285" s="169"/>
      <c r="AM285" s="170"/>
      <c r="AN285" s="168" t="s">
        <v>19</v>
      </c>
      <c r="AO285" s="169"/>
      <c r="AP285" s="169"/>
      <c r="AQ285" s="169"/>
      <c r="AR285" s="169"/>
      <c r="AS285" s="169"/>
      <c r="AT285" s="169"/>
      <c r="AU285" s="169"/>
      <c r="AV285" s="169"/>
      <c r="AW285" s="169"/>
      <c r="AX285" s="169"/>
      <c r="AY285" s="169"/>
      <c r="AZ285" s="170"/>
      <c r="BA285" s="99" t="s">
        <v>207</v>
      </c>
      <c r="BB285" s="100"/>
      <c r="BC285" s="101"/>
      <c r="BD285" s="99" t="s">
        <v>1903</v>
      </c>
      <c r="BE285" s="100"/>
      <c r="BF285" s="101"/>
      <c r="BG285" s="99" t="s">
        <v>207</v>
      </c>
      <c r="BH285" s="100"/>
      <c r="BI285" s="100"/>
      <c r="BJ285" s="100"/>
      <c r="BK285" s="101"/>
      <c r="BO285" s="23" t="str">
        <f t="shared" si="30"/>
        <v>{}</v>
      </c>
      <c r="BP285" s="23" t="s">
        <v>106</v>
      </c>
      <c r="BQ285" s="23" t="str">
        <f t="shared" si="31"/>
        <v>ID0104-08-12 = sql/job/merge/mml/ID0104-08-12.sql</v>
      </c>
      <c r="BR285" s="23" t="str">
        <f t="shared" si="32"/>
        <v>ID0104-08-12 = {"id":"ID0104-08-12", "name":"経過記録情報モジュール_身体所見レコード_結合テーブル作成（スキーマ12分）SQL", "params":{}, "files":{}, "memory":"1GB"}</v>
      </c>
    </row>
    <row r="286" spans="2:70" ht="51.75" customHeight="1" x14ac:dyDescent="0.15">
      <c r="B286" s="182" t="s">
        <v>1926</v>
      </c>
      <c r="C286" s="180"/>
      <c r="D286" s="180"/>
      <c r="E286" s="180"/>
      <c r="F286" s="180"/>
      <c r="G286" s="180"/>
      <c r="H286" s="181"/>
      <c r="I286" s="177" t="s">
        <v>2084</v>
      </c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9"/>
      <c r="U286" s="171" t="s">
        <v>1582</v>
      </c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3"/>
      <c r="AN286" s="171" t="s">
        <v>196</v>
      </c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3"/>
      <c r="BA286" s="174" t="s">
        <v>207</v>
      </c>
      <c r="BB286" s="175"/>
      <c r="BC286" s="176"/>
      <c r="BD286" s="174" t="s">
        <v>1903</v>
      </c>
      <c r="BE286" s="175"/>
      <c r="BF286" s="176"/>
      <c r="BG286" s="102" t="s">
        <v>1907</v>
      </c>
      <c r="BH286" s="103"/>
      <c r="BI286" s="103"/>
      <c r="BJ286" s="103"/>
      <c r="BK286" s="104"/>
      <c r="BO286" s="23" t="str">
        <f t="shared" si="30"/>
        <v>{"facility_id": "施設ID"}</v>
      </c>
      <c r="BP286" s="23" t="s">
        <v>106</v>
      </c>
      <c r="BQ286" s="23" t="str">
        <f t="shared" si="31"/>
        <v>ID0104-08-51 = sql/job/merge/mml/ID0104-08-51.sql</v>
      </c>
      <c r="BR286" s="23" t="str">
        <f t="shared" si="32"/>
        <v>ID0104-08-51 = {"id":"ID0104-08-51", "name":"経過記録情報モジュール_身体所見レコード_結合テーブル作成SQL", "params":{"facility_id": "施設ID"}, "files":{}, "memory":"1GB"}</v>
      </c>
    </row>
    <row r="287" spans="2:70" ht="51.75" customHeight="1" x14ac:dyDescent="0.15">
      <c r="B287" s="129" t="s">
        <v>1077</v>
      </c>
      <c r="C287" s="130"/>
      <c r="D287" s="130"/>
      <c r="E287" s="130"/>
      <c r="F287" s="130"/>
      <c r="G287" s="130"/>
      <c r="H287" s="131"/>
      <c r="I287" s="159" t="s">
        <v>1460</v>
      </c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1"/>
      <c r="U287" s="168" t="s">
        <v>1585</v>
      </c>
      <c r="V287" s="169"/>
      <c r="W287" s="169"/>
      <c r="X287" s="169"/>
      <c r="Y287" s="169"/>
      <c r="Z287" s="169"/>
      <c r="AA287" s="169"/>
      <c r="AB287" s="169"/>
      <c r="AC287" s="169"/>
      <c r="AD287" s="169"/>
      <c r="AE287" s="169"/>
      <c r="AF287" s="169"/>
      <c r="AG287" s="169"/>
      <c r="AH287" s="169"/>
      <c r="AI287" s="169"/>
      <c r="AJ287" s="169"/>
      <c r="AK287" s="169"/>
      <c r="AL287" s="169"/>
      <c r="AM287" s="170"/>
      <c r="AN287" s="168" t="s">
        <v>19</v>
      </c>
      <c r="AO287" s="169"/>
      <c r="AP287" s="169"/>
      <c r="AQ287" s="169"/>
      <c r="AR287" s="169"/>
      <c r="AS287" s="169"/>
      <c r="AT287" s="169"/>
      <c r="AU287" s="169"/>
      <c r="AV287" s="169"/>
      <c r="AW287" s="169"/>
      <c r="AX287" s="169"/>
      <c r="AY287" s="169"/>
      <c r="AZ287" s="170"/>
      <c r="BA287" s="99" t="s">
        <v>207</v>
      </c>
      <c r="BB287" s="100"/>
      <c r="BC287" s="101"/>
      <c r="BD287" s="99" t="s">
        <v>1903</v>
      </c>
      <c r="BE287" s="100"/>
      <c r="BF287" s="101"/>
      <c r="BG287" s="99" t="s">
        <v>207</v>
      </c>
      <c r="BH287" s="100"/>
      <c r="BI287" s="100"/>
      <c r="BJ287" s="100"/>
      <c r="BK287" s="101"/>
      <c r="BO287" s="23" t="str">
        <f t="shared" si="30"/>
        <v>{}</v>
      </c>
      <c r="BP287" s="23" t="s">
        <v>106</v>
      </c>
      <c r="BQ287" s="23" t="str">
        <f t="shared" si="31"/>
        <v>ID0104-09-01 = sql/job/merge/mml/ID0104-09-01.sql</v>
      </c>
      <c r="BR287" s="23" t="str">
        <f t="shared" si="32"/>
        <v>ID0104-09-01 = {"id":"ID0104-09-01", "name":"経過記録情報モジュール_処方箋実施レコード_結合テーブル作成（スキーマ2分）SQL", "params":{}, "files":{}, "memory":"1GB"}</v>
      </c>
    </row>
    <row r="288" spans="2:70" ht="51.75" customHeight="1" x14ac:dyDescent="0.15">
      <c r="B288" s="129" t="s">
        <v>1078</v>
      </c>
      <c r="C288" s="130"/>
      <c r="D288" s="130"/>
      <c r="E288" s="130"/>
      <c r="F288" s="130"/>
      <c r="G288" s="130"/>
      <c r="H288" s="131"/>
      <c r="I288" s="159" t="s">
        <v>1461</v>
      </c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1"/>
      <c r="U288" s="168" t="s">
        <v>1586</v>
      </c>
      <c r="V288" s="169"/>
      <c r="W288" s="169"/>
      <c r="X288" s="169"/>
      <c r="Y288" s="169"/>
      <c r="Z288" s="169"/>
      <c r="AA288" s="169"/>
      <c r="AB288" s="169"/>
      <c r="AC288" s="169"/>
      <c r="AD288" s="169"/>
      <c r="AE288" s="169"/>
      <c r="AF288" s="169"/>
      <c r="AG288" s="169"/>
      <c r="AH288" s="169"/>
      <c r="AI288" s="169"/>
      <c r="AJ288" s="169"/>
      <c r="AK288" s="169"/>
      <c r="AL288" s="169"/>
      <c r="AM288" s="170"/>
      <c r="AN288" s="168" t="s">
        <v>19</v>
      </c>
      <c r="AO288" s="169"/>
      <c r="AP288" s="169"/>
      <c r="AQ288" s="169"/>
      <c r="AR288" s="169"/>
      <c r="AS288" s="169"/>
      <c r="AT288" s="169"/>
      <c r="AU288" s="169"/>
      <c r="AV288" s="169"/>
      <c r="AW288" s="169"/>
      <c r="AX288" s="169"/>
      <c r="AY288" s="169"/>
      <c r="AZ288" s="170"/>
      <c r="BA288" s="99" t="s">
        <v>207</v>
      </c>
      <c r="BB288" s="100"/>
      <c r="BC288" s="101"/>
      <c r="BD288" s="99" t="s">
        <v>1903</v>
      </c>
      <c r="BE288" s="100"/>
      <c r="BF288" s="101"/>
      <c r="BG288" s="99" t="s">
        <v>207</v>
      </c>
      <c r="BH288" s="100"/>
      <c r="BI288" s="100"/>
      <c r="BJ288" s="100"/>
      <c r="BK288" s="101"/>
      <c r="BO288" s="23" t="str">
        <f t="shared" si="30"/>
        <v>{}</v>
      </c>
      <c r="BP288" s="23" t="s">
        <v>106</v>
      </c>
      <c r="BQ288" s="23" t="str">
        <f t="shared" si="31"/>
        <v>ID0104-09-11 = sql/job/merge/mml/ID0104-09-11.sql</v>
      </c>
      <c r="BR288" s="23" t="str">
        <f t="shared" si="32"/>
        <v>ID0104-09-11 = {"id":"ID0104-09-11", "name":"経過記録情報モジュール_処方箋実施レコード_結合テーブル作成（スキーマ22分）SQL", "params":{}, "files":{}, "memory":"1GB"}</v>
      </c>
    </row>
    <row r="289" spans="2:70" ht="51.75" customHeight="1" x14ac:dyDescent="0.15">
      <c r="B289" s="129" t="s">
        <v>1079</v>
      </c>
      <c r="C289" s="130"/>
      <c r="D289" s="130"/>
      <c r="E289" s="130"/>
      <c r="F289" s="130"/>
      <c r="G289" s="130"/>
      <c r="H289" s="131"/>
      <c r="I289" s="159" t="s">
        <v>1462</v>
      </c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1"/>
      <c r="U289" s="168" t="s">
        <v>1587</v>
      </c>
      <c r="V289" s="169"/>
      <c r="W289" s="169"/>
      <c r="X289" s="169"/>
      <c r="Y289" s="169"/>
      <c r="Z289" s="169"/>
      <c r="AA289" s="169"/>
      <c r="AB289" s="169"/>
      <c r="AC289" s="169"/>
      <c r="AD289" s="169"/>
      <c r="AE289" s="169"/>
      <c r="AF289" s="169"/>
      <c r="AG289" s="169"/>
      <c r="AH289" s="169"/>
      <c r="AI289" s="169"/>
      <c r="AJ289" s="169"/>
      <c r="AK289" s="169"/>
      <c r="AL289" s="169"/>
      <c r="AM289" s="170"/>
      <c r="AN289" s="168" t="s">
        <v>19</v>
      </c>
      <c r="AO289" s="169"/>
      <c r="AP289" s="169"/>
      <c r="AQ289" s="169"/>
      <c r="AR289" s="169"/>
      <c r="AS289" s="169"/>
      <c r="AT289" s="169"/>
      <c r="AU289" s="169"/>
      <c r="AV289" s="169"/>
      <c r="AW289" s="169"/>
      <c r="AX289" s="169"/>
      <c r="AY289" s="169"/>
      <c r="AZ289" s="170"/>
      <c r="BA289" s="99" t="s">
        <v>207</v>
      </c>
      <c r="BB289" s="100"/>
      <c r="BC289" s="101"/>
      <c r="BD289" s="99" t="s">
        <v>1903</v>
      </c>
      <c r="BE289" s="100"/>
      <c r="BF289" s="101"/>
      <c r="BG289" s="99" t="s">
        <v>207</v>
      </c>
      <c r="BH289" s="100"/>
      <c r="BI289" s="100"/>
      <c r="BJ289" s="100"/>
      <c r="BK289" s="101"/>
      <c r="BO289" s="23" t="str">
        <f t="shared" si="30"/>
        <v>{}</v>
      </c>
      <c r="BP289" s="23" t="s">
        <v>106</v>
      </c>
      <c r="BQ289" s="23" t="str">
        <f t="shared" si="31"/>
        <v>ID0104-09-12 = sql/job/merge/mml/ID0104-09-12.sql</v>
      </c>
      <c r="BR289" s="23" t="str">
        <f t="shared" si="32"/>
        <v>ID0104-09-12 = {"id":"ID0104-09-12", "name":"経過記録情報モジュール_処方箋実施レコード_結合テーブル作成（スキーマ12分）SQL", "params":{}, "files":{}, "memory":"1GB"}</v>
      </c>
    </row>
    <row r="290" spans="2:70" ht="51.75" customHeight="1" x14ac:dyDescent="0.15">
      <c r="B290" s="129" t="s">
        <v>1927</v>
      </c>
      <c r="C290" s="180"/>
      <c r="D290" s="180"/>
      <c r="E290" s="180"/>
      <c r="F290" s="180"/>
      <c r="G290" s="180"/>
      <c r="H290" s="181"/>
      <c r="I290" s="159" t="s">
        <v>2085</v>
      </c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1"/>
      <c r="U290" s="168" t="s">
        <v>1585</v>
      </c>
      <c r="V290" s="169"/>
      <c r="W290" s="169"/>
      <c r="X290" s="169"/>
      <c r="Y290" s="169"/>
      <c r="Z290" s="169"/>
      <c r="AA290" s="169"/>
      <c r="AB290" s="169"/>
      <c r="AC290" s="169"/>
      <c r="AD290" s="169"/>
      <c r="AE290" s="169"/>
      <c r="AF290" s="169"/>
      <c r="AG290" s="169"/>
      <c r="AH290" s="169"/>
      <c r="AI290" s="169"/>
      <c r="AJ290" s="169"/>
      <c r="AK290" s="169"/>
      <c r="AL290" s="169"/>
      <c r="AM290" s="170"/>
      <c r="AN290" s="168" t="s">
        <v>196</v>
      </c>
      <c r="AO290" s="169"/>
      <c r="AP290" s="169"/>
      <c r="AQ290" s="169"/>
      <c r="AR290" s="169"/>
      <c r="AS290" s="169"/>
      <c r="AT290" s="169"/>
      <c r="AU290" s="169"/>
      <c r="AV290" s="169"/>
      <c r="AW290" s="169"/>
      <c r="AX290" s="169"/>
      <c r="AY290" s="169"/>
      <c r="AZ290" s="170"/>
      <c r="BA290" s="99" t="s">
        <v>207</v>
      </c>
      <c r="BB290" s="100"/>
      <c r="BC290" s="101"/>
      <c r="BD290" s="99" t="s">
        <v>1903</v>
      </c>
      <c r="BE290" s="100"/>
      <c r="BF290" s="101"/>
      <c r="BG290" s="99" t="s">
        <v>1907</v>
      </c>
      <c r="BH290" s="100"/>
      <c r="BI290" s="100"/>
      <c r="BJ290" s="100"/>
      <c r="BK290" s="101"/>
      <c r="BO290" s="23" t="str">
        <f t="shared" si="30"/>
        <v>{"facility_id": "施設ID"}</v>
      </c>
      <c r="BP290" s="23" t="s">
        <v>106</v>
      </c>
      <c r="BQ290" s="23" t="str">
        <f t="shared" si="31"/>
        <v>ID0104-09-51 = sql/job/merge/mml/ID0104-09-51.sql</v>
      </c>
      <c r="BR290" s="23" t="str">
        <f t="shared" si="32"/>
        <v>ID0104-09-51 = {"id":"ID0104-09-51", "name":"経過記録情報モジュール_処方箋実施レコード_結合テーブル作成SQL", "params":{"facility_id": "施設ID"}, "files":{}, "memory":"1GB"}</v>
      </c>
    </row>
    <row r="291" spans="2:70" ht="51.75" customHeight="1" x14ac:dyDescent="0.15">
      <c r="B291" s="129" t="s">
        <v>1080</v>
      </c>
      <c r="C291" s="130"/>
      <c r="D291" s="130"/>
      <c r="E291" s="130"/>
      <c r="F291" s="130"/>
      <c r="G291" s="130"/>
      <c r="H291" s="131"/>
      <c r="I291" s="159" t="s">
        <v>1463</v>
      </c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1"/>
      <c r="U291" s="168" t="s">
        <v>1588</v>
      </c>
      <c r="V291" s="169"/>
      <c r="W291" s="169"/>
      <c r="X291" s="169"/>
      <c r="Y291" s="169"/>
      <c r="Z291" s="169"/>
      <c r="AA291" s="169"/>
      <c r="AB291" s="169"/>
      <c r="AC291" s="169"/>
      <c r="AD291" s="169"/>
      <c r="AE291" s="169"/>
      <c r="AF291" s="169"/>
      <c r="AG291" s="169"/>
      <c r="AH291" s="169"/>
      <c r="AI291" s="169"/>
      <c r="AJ291" s="169"/>
      <c r="AK291" s="169"/>
      <c r="AL291" s="169"/>
      <c r="AM291" s="170"/>
      <c r="AN291" s="168" t="s">
        <v>19</v>
      </c>
      <c r="AO291" s="169"/>
      <c r="AP291" s="169"/>
      <c r="AQ291" s="169"/>
      <c r="AR291" s="169"/>
      <c r="AS291" s="169"/>
      <c r="AT291" s="169"/>
      <c r="AU291" s="169"/>
      <c r="AV291" s="169"/>
      <c r="AW291" s="169"/>
      <c r="AX291" s="169"/>
      <c r="AY291" s="169"/>
      <c r="AZ291" s="170"/>
      <c r="BA291" s="99" t="s">
        <v>207</v>
      </c>
      <c r="BB291" s="100"/>
      <c r="BC291" s="101"/>
      <c r="BD291" s="99" t="s">
        <v>1903</v>
      </c>
      <c r="BE291" s="100"/>
      <c r="BF291" s="101"/>
      <c r="BG291" s="99" t="s">
        <v>207</v>
      </c>
      <c r="BH291" s="100"/>
      <c r="BI291" s="100"/>
      <c r="BJ291" s="100"/>
      <c r="BK291" s="101"/>
      <c r="BO291" s="23" t="str">
        <f t="shared" si="30"/>
        <v>{}</v>
      </c>
      <c r="BP291" s="23" t="s">
        <v>106</v>
      </c>
      <c r="BQ291" s="23" t="str">
        <f t="shared" si="31"/>
        <v>ID0104-10-01 = sql/job/merge/mml/ID0104-10-01.sql</v>
      </c>
      <c r="BR291" s="23" t="str">
        <f t="shared" si="32"/>
        <v>ID0104-10-01 = {"id":"ID0104-10-01", "name":"経過記録情報モジュール_処方箋実施薬剤レコード_結合テーブル作成（スキーマ2分）SQL", "params":{}, "files":{}, "memory":"1GB"}</v>
      </c>
    </row>
    <row r="292" spans="2:70" ht="51.75" customHeight="1" x14ac:dyDescent="0.15">
      <c r="B292" s="129" t="s">
        <v>1081</v>
      </c>
      <c r="C292" s="130"/>
      <c r="D292" s="130"/>
      <c r="E292" s="130"/>
      <c r="F292" s="130"/>
      <c r="G292" s="130"/>
      <c r="H292" s="131"/>
      <c r="I292" s="159" t="s">
        <v>1464</v>
      </c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1"/>
      <c r="U292" s="168" t="s">
        <v>1589</v>
      </c>
      <c r="V292" s="169"/>
      <c r="W292" s="169"/>
      <c r="X292" s="169"/>
      <c r="Y292" s="169"/>
      <c r="Z292" s="169"/>
      <c r="AA292" s="169"/>
      <c r="AB292" s="169"/>
      <c r="AC292" s="169"/>
      <c r="AD292" s="169"/>
      <c r="AE292" s="169"/>
      <c r="AF292" s="169"/>
      <c r="AG292" s="169"/>
      <c r="AH292" s="169"/>
      <c r="AI292" s="169"/>
      <c r="AJ292" s="169"/>
      <c r="AK292" s="169"/>
      <c r="AL292" s="169"/>
      <c r="AM292" s="170"/>
      <c r="AN292" s="168" t="s">
        <v>19</v>
      </c>
      <c r="AO292" s="169"/>
      <c r="AP292" s="169"/>
      <c r="AQ292" s="169"/>
      <c r="AR292" s="169"/>
      <c r="AS292" s="169"/>
      <c r="AT292" s="169"/>
      <c r="AU292" s="169"/>
      <c r="AV292" s="169"/>
      <c r="AW292" s="169"/>
      <c r="AX292" s="169"/>
      <c r="AY292" s="169"/>
      <c r="AZ292" s="170"/>
      <c r="BA292" s="99" t="s">
        <v>207</v>
      </c>
      <c r="BB292" s="100"/>
      <c r="BC292" s="101"/>
      <c r="BD292" s="99" t="s">
        <v>1903</v>
      </c>
      <c r="BE292" s="100"/>
      <c r="BF292" s="101"/>
      <c r="BG292" s="99" t="s">
        <v>207</v>
      </c>
      <c r="BH292" s="100"/>
      <c r="BI292" s="100"/>
      <c r="BJ292" s="100"/>
      <c r="BK292" s="101"/>
      <c r="BO292" s="23" t="str">
        <f t="shared" si="30"/>
        <v>{}</v>
      </c>
      <c r="BP292" s="23" t="s">
        <v>106</v>
      </c>
      <c r="BQ292" s="23" t="str">
        <f t="shared" si="31"/>
        <v>ID0104-10-11 = sql/job/merge/mml/ID0104-10-11.sql</v>
      </c>
      <c r="BR292" s="23" t="str">
        <f t="shared" si="32"/>
        <v>ID0104-10-11 = {"id":"ID0104-10-11", "name":"経過記録情報モジュール_処方箋実施薬剤レコード_結合テーブル作成（スキーマ22分）SQL", "params":{}, "files":{}, "memory":"1GB"}</v>
      </c>
    </row>
    <row r="293" spans="2:70" ht="51.75" customHeight="1" x14ac:dyDescent="0.15">
      <c r="B293" s="129" t="s">
        <v>1082</v>
      </c>
      <c r="C293" s="130"/>
      <c r="D293" s="130"/>
      <c r="E293" s="130"/>
      <c r="F293" s="130"/>
      <c r="G293" s="130"/>
      <c r="H293" s="131"/>
      <c r="I293" s="159" t="s">
        <v>1465</v>
      </c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1"/>
      <c r="U293" s="168" t="s">
        <v>1590</v>
      </c>
      <c r="V293" s="169"/>
      <c r="W293" s="169"/>
      <c r="X293" s="169"/>
      <c r="Y293" s="169"/>
      <c r="Z293" s="169"/>
      <c r="AA293" s="169"/>
      <c r="AB293" s="169"/>
      <c r="AC293" s="169"/>
      <c r="AD293" s="169"/>
      <c r="AE293" s="169"/>
      <c r="AF293" s="169"/>
      <c r="AG293" s="169"/>
      <c r="AH293" s="169"/>
      <c r="AI293" s="169"/>
      <c r="AJ293" s="169"/>
      <c r="AK293" s="169"/>
      <c r="AL293" s="169"/>
      <c r="AM293" s="170"/>
      <c r="AN293" s="168" t="s">
        <v>19</v>
      </c>
      <c r="AO293" s="169"/>
      <c r="AP293" s="169"/>
      <c r="AQ293" s="169"/>
      <c r="AR293" s="169"/>
      <c r="AS293" s="169"/>
      <c r="AT293" s="169"/>
      <c r="AU293" s="169"/>
      <c r="AV293" s="169"/>
      <c r="AW293" s="169"/>
      <c r="AX293" s="169"/>
      <c r="AY293" s="169"/>
      <c r="AZ293" s="170"/>
      <c r="BA293" s="99" t="s">
        <v>207</v>
      </c>
      <c r="BB293" s="100"/>
      <c r="BC293" s="101"/>
      <c r="BD293" s="99" t="s">
        <v>1903</v>
      </c>
      <c r="BE293" s="100"/>
      <c r="BF293" s="101"/>
      <c r="BG293" s="99" t="s">
        <v>207</v>
      </c>
      <c r="BH293" s="100"/>
      <c r="BI293" s="100"/>
      <c r="BJ293" s="100"/>
      <c r="BK293" s="101"/>
      <c r="BO293" s="23" t="str">
        <f t="shared" si="30"/>
        <v>{}</v>
      </c>
      <c r="BP293" s="23" t="s">
        <v>106</v>
      </c>
      <c r="BQ293" s="23" t="str">
        <f t="shared" si="31"/>
        <v>ID0104-10-12 = sql/job/merge/mml/ID0104-10-12.sql</v>
      </c>
      <c r="BR293" s="23" t="str">
        <f t="shared" si="32"/>
        <v>ID0104-10-12 = {"id":"ID0104-10-12", "name":"経過記録情報モジュール_処方箋実施薬剤レコード_結合テーブル作成（スキーマ12分）SQL", "params":{}, "files":{}, "memory":"1GB"}</v>
      </c>
    </row>
    <row r="294" spans="2:70" ht="51.75" customHeight="1" x14ac:dyDescent="0.15">
      <c r="B294" s="129" t="s">
        <v>1928</v>
      </c>
      <c r="C294" s="180"/>
      <c r="D294" s="180"/>
      <c r="E294" s="180"/>
      <c r="F294" s="180"/>
      <c r="G294" s="180"/>
      <c r="H294" s="181"/>
      <c r="I294" s="159" t="s">
        <v>2086</v>
      </c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1"/>
      <c r="U294" s="168" t="s">
        <v>1588</v>
      </c>
      <c r="V294" s="169"/>
      <c r="W294" s="169"/>
      <c r="X294" s="169"/>
      <c r="Y294" s="169"/>
      <c r="Z294" s="169"/>
      <c r="AA294" s="169"/>
      <c r="AB294" s="169"/>
      <c r="AC294" s="169"/>
      <c r="AD294" s="169"/>
      <c r="AE294" s="169"/>
      <c r="AF294" s="169"/>
      <c r="AG294" s="169"/>
      <c r="AH294" s="169"/>
      <c r="AI294" s="169"/>
      <c r="AJ294" s="169"/>
      <c r="AK294" s="169"/>
      <c r="AL294" s="169"/>
      <c r="AM294" s="170"/>
      <c r="AN294" s="168" t="s">
        <v>196</v>
      </c>
      <c r="AO294" s="169"/>
      <c r="AP294" s="169"/>
      <c r="AQ294" s="169"/>
      <c r="AR294" s="169"/>
      <c r="AS294" s="169"/>
      <c r="AT294" s="169"/>
      <c r="AU294" s="169"/>
      <c r="AV294" s="169"/>
      <c r="AW294" s="169"/>
      <c r="AX294" s="169"/>
      <c r="AY294" s="169"/>
      <c r="AZ294" s="170"/>
      <c r="BA294" s="99" t="s">
        <v>207</v>
      </c>
      <c r="BB294" s="100"/>
      <c r="BC294" s="101"/>
      <c r="BD294" s="99" t="s">
        <v>1903</v>
      </c>
      <c r="BE294" s="100"/>
      <c r="BF294" s="101"/>
      <c r="BG294" s="99" t="s">
        <v>1907</v>
      </c>
      <c r="BH294" s="100"/>
      <c r="BI294" s="100"/>
      <c r="BJ294" s="100"/>
      <c r="BK294" s="101"/>
      <c r="BO294" s="23" t="str">
        <f t="shared" si="30"/>
        <v>{"facility_id": "施設ID"}</v>
      </c>
      <c r="BP294" s="23" t="s">
        <v>106</v>
      </c>
      <c r="BQ294" s="23" t="str">
        <f t="shared" si="31"/>
        <v>ID0104-10-51 = sql/job/merge/mml/ID0104-10-51.sql</v>
      </c>
      <c r="BR294" s="23" t="str">
        <f t="shared" si="32"/>
        <v>ID0104-10-51 = {"id":"ID0104-10-51", "name":"経過記録情報モジュール_処方箋実施薬剤レコード_結合テーブル作成SQL", "params":{"facility_id": "施設ID"}, "files":{}, "memory":"1GB"}</v>
      </c>
    </row>
    <row r="295" spans="2:70" ht="51.75" customHeight="1" x14ac:dyDescent="0.15">
      <c r="B295" s="129" t="s">
        <v>1083</v>
      </c>
      <c r="C295" s="130"/>
      <c r="D295" s="130"/>
      <c r="E295" s="130"/>
      <c r="F295" s="130"/>
      <c r="G295" s="130"/>
      <c r="H295" s="131"/>
      <c r="I295" s="159" t="s">
        <v>1466</v>
      </c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1"/>
      <c r="U295" s="168" t="s">
        <v>1591</v>
      </c>
      <c r="V295" s="169"/>
      <c r="W295" s="169"/>
      <c r="X295" s="169"/>
      <c r="Y295" s="169"/>
      <c r="Z295" s="169"/>
      <c r="AA295" s="169"/>
      <c r="AB295" s="169"/>
      <c r="AC295" s="169"/>
      <c r="AD295" s="169"/>
      <c r="AE295" s="169"/>
      <c r="AF295" s="169"/>
      <c r="AG295" s="169"/>
      <c r="AH295" s="169"/>
      <c r="AI295" s="169"/>
      <c r="AJ295" s="169"/>
      <c r="AK295" s="169"/>
      <c r="AL295" s="169"/>
      <c r="AM295" s="170"/>
      <c r="AN295" s="168" t="s">
        <v>19</v>
      </c>
      <c r="AO295" s="169"/>
      <c r="AP295" s="169"/>
      <c r="AQ295" s="169"/>
      <c r="AR295" s="169"/>
      <c r="AS295" s="169"/>
      <c r="AT295" s="169"/>
      <c r="AU295" s="169"/>
      <c r="AV295" s="169"/>
      <c r="AW295" s="169"/>
      <c r="AX295" s="169"/>
      <c r="AY295" s="169"/>
      <c r="AZ295" s="170"/>
      <c r="BA295" s="99" t="s">
        <v>207</v>
      </c>
      <c r="BB295" s="100"/>
      <c r="BC295" s="101"/>
      <c r="BD295" s="99" t="s">
        <v>1903</v>
      </c>
      <c r="BE295" s="100"/>
      <c r="BF295" s="101"/>
      <c r="BG295" s="99" t="s">
        <v>207</v>
      </c>
      <c r="BH295" s="100"/>
      <c r="BI295" s="100"/>
      <c r="BJ295" s="100"/>
      <c r="BK295" s="101"/>
      <c r="BO295" s="23" t="str">
        <f t="shared" si="30"/>
        <v>{}</v>
      </c>
      <c r="BP295" s="23" t="s">
        <v>106</v>
      </c>
      <c r="BQ295" s="23" t="str">
        <f t="shared" si="31"/>
        <v>ID0104-11-01 = sql/job/merge/mml/ID0104-11-01.sql</v>
      </c>
      <c r="BR295" s="23" t="str">
        <f t="shared" si="32"/>
        <v>ID0104-11-01 = {"id":"ID0104-11-01", "name":"経過記録情報モジュール_処方箋実施薬剤コードレコード_結合テーブル作成（スキーマ2分）SQL", "params":{}, "files":{}, "memory":"1GB"}</v>
      </c>
    </row>
    <row r="296" spans="2:70" ht="51.75" customHeight="1" x14ac:dyDescent="0.15">
      <c r="B296" s="129" t="s">
        <v>1084</v>
      </c>
      <c r="C296" s="130"/>
      <c r="D296" s="130"/>
      <c r="E296" s="130"/>
      <c r="F296" s="130"/>
      <c r="G296" s="130"/>
      <c r="H296" s="131"/>
      <c r="I296" s="159" t="s">
        <v>1467</v>
      </c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1"/>
      <c r="U296" s="168" t="s">
        <v>1592</v>
      </c>
      <c r="V296" s="169"/>
      <c r="W296" s="169"/>
      <c r="X296" s="169"/>
      <c r="Y296" s="169"/>
      <c r="Z296" s="169"/>
      <c r="AA296" s="169"/>
      <c r="AB296" s="169"/>
      <c r="AC296" s="169"/>
      <c r="AD296" s="169"/>
      <c r="AE296" s="169"/>
      <c r="AF296" s="169"/>
      <c r="AG296" s="169"/>
      <c r="AH296" s="169"/>
      <c r="AI296" s="169"/>
      <c r="AJ296" s="169"/>
      <c r="AK296" s="169"/>
      <c r="AL296" s="169"/>
      <c r="AM296" s="170"/>
      <c r="AN296" s="168" t="s">
        <v>19</v>
      </c>
      <c r="AO296" s="169"/>
      <c r="AP296" s="169"/>
      <c r="AQ296" s="169"/>
      <c r="AR296" s="169"/>
      <c r="AS296" s="169"/>
      <c r="AT296" s="169"/>
      <c r="AU296" s="169"/>
      <c r="AV296" s="169"/>
      <c r="AW296" s="169"/>
      <c r="AX296" s="169"/>
      <c r="AY296" s="169"/>
      <c r="AZ296" s="170"/>
      <c r="BA296" s="99" t="s">
        <v>207</v>
      </c>
      <c r="BB296" s="100"/>
      <c r="BC296" s="101"/>
      <c r="BD296" s="99" t="s">
        <v>1903</v>
      </c>
      <c r="BE296" s="100"/>
      <c r="BF296" s="101"/>
      <c r="BG296" s="99" t="s">
        <v>207</v>
      </c>
      <c r="BH296" s="100"/>
      <c r="BI296" s="100"/>
      <c r="BJ296" s="100"/>
      <c r="BK296" s="101"/>
      <c r="BO296" s="23" t="str">
        <f t="shared" si="30"/>
        <v>{}</v>
      </c>
      <c r="BP296" s="23" t="s">
        <v>106</v>
      </c>
      <c r="BQ296" s="23" t="str">
        <f t="shared" si="31"/>
        <v>ID0104-11-11 = sql/job/merge/mml/ID0104-11-11.sql</v>
      </c>
      <c r="BR296" s="23" t="str">
        <f t="shared" si="32"/>
        <v>ID0104-11-11 = {"id":"ID0104-11-11", "name":"経過記録情報モジュール_処方箋実施薬剤コードレコード_結合テーブル作成（スキーマ22分）SQL", "params":{}, "files":{}, "memory":"1GB"}</v>
      </c>
    </row>
    <row r="297" spans="2:70" ht="51.75" customHeight="1" x14ac:dyDescent="0.15">
      <c r="B297" s="129" t="s">
        <v>1085</v>
      </c>
      <c r="C297" s="130"/>
      <c r="D297" s="130"/>
      <c r="E297" s="130"/>
      <c r="F297" s="130"/>
      <c r="G297" s="130"/>
      <c r="H297" s="131"/>
      <c r="I297" s="159" t="s">
        <v>1468</v>
      </c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1"/>
      <c r="U297" s="168" t="s">
        <v>1593</v>
      </c>
      <c r="V297" s="169"/>
      <c r="W297" s="169"/>
      <c r="X297" s="169"/>
      <c r="Y297" s="169"/>
      <c r="Z297" s="169"/>
      <c r="AA297" s="169"/>
      <c r="AB297" s="169"/>
      <c r="AC297" s="169"/>
      <c r="AD297" s="169"/>
      <c r="AE297" s="169"/>
      <c r="AF297" s="169"/>
      <c r="AG297" s="169"/>
      <c r="AH297" s="169"/>
      <c r="AI297" s="169"/>
      <c r="AJ297" s="169"/>
      <c r="AK297" s="169"/>
      <c r="AL297" s="169"/>
      <c r="AM297" s="170"/>
      <c r="AN297" s="168" t="s">
        <v>19</v>
      </c>
      <c r="AO297" s="169"/>
      <c r="AP297" s="169"/>
      <c r="AQ297" s="169"/>
      <c r="AR297" s="169"/>
      <c r="AS297" s="169"/>
      <c r="AT297" s="169"/>
      <c r="AU297" s="169"/>
      <c r="AV297" s="169"/>
      <c r="AW297" s="169"/>
      <c r="AX297" s="169"/>
      <c r="AY297" s="169"/>
      <c r="AZ297" s="170"/>
      <c r="BA297" s="99" t="s">
        <v>207</v>
      </c>
      <c r="BB297" s="100"/>
      <c r="BC297" s="101"/>
      <c r="BD297" s="99" t="s">
        <v>1903</v>
      </c>
      <c r="BE297" s="100"/>
      <c r="BF297" s="101"/>
      <c r="BG297" s="99" t="s">
        <v>207</v>
      </c>
      <c r="BH297" s="100"/>
      <c r="BI297" s="100"/>
      <c r="BJ297" s="100"/>
      <c r="BK297" s="101"/>
      <c r="BO297" s="23" t="str">
        <f t="shared" si="30"/>
        <v>{}</v>
      </c>
      <c r="BP297" s="23" t="s">
        <v>106</v>
      </c>
      <c r="BQ297" s="23" t="str">
        <f t="shared" si="31"/>
        <v>ID0104-11-12 = sql/job/merge/mml/ID0104-11-12.sql</v>
      </c>
      <c r="BR297" s="23" t="str">
        <f t="shared" si="32"/>
        <v>ID0104-11-12 = {"id":"ID0104-11-12", "name":"経過記録情報モジュール_処方箋実施薬剤コードレコード_結合テーブル作成（スキーマ12分）SQL", "params":{}, "files":{}, "memory":"1GB"}</v>
      </c>
    </row>
    <row r="298" spans="2:70" ht="51.75" customHeight="1" x14ac:dyDescent="0.15">
      <c r="B298" s="129" t="s">
        <v>1929</v>
      </c>
      <c r="C298" s="180"/>
      <c r="D298" s="180"/>
      <c r="E298" s="180"/>
      <c r="F298" s="180"/>
      <c r="G298" s="180"/>
      <c r="H298" s="181"/>
      <c r="I298" s="159" t="s">
        <v>2087</v>
      </c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1"/>
      <c r="U298" s="168" t="s">
        <v>1591</v>
      </c>
      <c r="V298" s="169"/>
      <c r="W298" s="169"/>
      <c r="X298" s="169"/>
      <c r="Y298" s="169"/>
      <c r="Z298" s="169"/>
      <c r="AA298" s="169"/>
      <c r="AB298" s="169"/>
      <c r="AC298" s="169"/>
      <c r="AD298" s="169"/>
      <c r="AE298" s="169"/>
      <c r="AF298" s="169"/>
      <c r="AG298" s="169"/>
      <c r="AH298" s="169"/>
      <c r="AI298" s="169"/>
      <c r="AJ298" s="169"/>
      <c r="AK298" s="169"/>
      <c r="AL298" s="169"/>
      <c r="AM298" s="170"/>
      <c r="AN298" s="168" t="s">
        <v>196</v>
      </c>
      <c r="AO298" s="169"/>
      <c r="AP298" s="169"/>
      <c r="AQ298" s="169"/>
      <c r="AR298" s="169"/>
      <c r="AS298" s="169"/>
      <c r="AT298" s="169"/>
      <c r="AU298" s="169"/>
      <c r="AV298" s="169"/>
      <c r="AW298" s="169"/>
      <c r="AX298" s="169"/>
      <c r="AY298" s="169"/>
      <c r="AZ298" s="170"/>
      <c r="BA298" s="99" t="s">
        <v>207</v>
      </c>
      <c r="BB298" s="100"/>
      <c r="BC298" s="101"/>
      <c r="BD298" s="99" t="s">
        <v>1903</v>
      </c>
      <c r="BE298" s="100"/>
      <c r="BF298" s="101"/>
      <c r="BG298" s="99" t="s">
        <v>1907</v>
      </c>
      <c r="BH298" s="100"/>
      <c r="BI298" s="100"/>
      <c r="BJ298" s="100"/>
      <c r="BK298" s="101"/>
      <c r="BO298" s="23" t="str">
        <f t="shared" si="30"/>
        <v>{"facility_id": "施設ID"}</v>
      </c>
      <c r="BP298" s="23" t="s">
        <v>106</v>
      </c>
      <c r="BQ298" s="23" t="str">
        <f t="shared" si="31"/>
        <v>ID0104-11-51 = sql/job/merge/mml/ID0104-11-51.sql</v>
      </c>
      <c r="BR298" s="23" t="str">
        <f t="shared" si="32"/>
        <v>ID0104-11-51 = {"id":"ID0104-11-51", "name":"経過記録情報モジュール_処方箋実施薬剤コードレコード_結合テーブル作成SQL", "params":{"facility_id": "施設ID"}, "files":{}, "memory":"1GB"}</v>
      </c>
    </row>
    <row r="299" spans="2:70" ht="51.75" customHeight="1" x14ac:dyDescent="0.15">
      <c r="B299" s="129" t="s">
        <v>1086</v>
      </c>
      <c r="C299" s="130"/>
      <c r="D299" s="130"/>
      <c r="E299" s="130"/>
      <c r="F299" s="130"/>
      <c r="G299" s="130"/>
      <c r="H299" s="131"/>
      <c r="I299" s="159" t="s">
        <v>1469</v>
      </c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1"/>
      <c r="U299" s="168" t="s">
        <v>1594</v>
      </c>
      <c r="V299" s="169"/>
      <c r="W299" s="169"/>
      <c r="X299" s="169"/>
      <c r="Y299" s="169"/>
      <c r="Z299" s="169"/>
      <c r="AA299" s="169"/>
      <c r="AB299" s="169"/>
      <c r="AC299" s="169"/>
      <c r="AD299" s="169"/>
      <c r="AE299" s="169"/>
      <c r="AF299" s="169"/>
      <c r="AG299" s="169"/>
      <c r="AH299" s="169"/>
      <c r="AI299" s="169"/>
      <c r="AJ299" s="169"/>
      <c r="AK299" s="169"/>
      <c r="AL299" s="169"/>
      <c r="AM299" s="170"/>
      <c r="AN299" s="168" t="s">
        <v>19</v>
      </c>
      <c r="AO299" s="169"/>
      <c r="AP299" s="169"/>
      <c r="AQ299" s="169"/>
      <c r="AR299" s="169"/>
      <c r="AS299" s="169"/>
      <c r="AT299" s="169"/>
      <c r="AU299" s="169"/>
      <c r="AV299" s="169"/>
      <c r="AW299" s="169"/>
      <c r="AX299" s="169"/>
      <c r="AY299" s="169"/>
      <c r="AZ299" s="170"/>
      <c r="BA299" s="99" t="s">
        <v>207</v>
      </c>
      <c r="BB299" s="100"/>
      <c r="BC299" s="101"/>
      <c r="BD299" s="99" t="s">
        <v>1903</v>
      </c>
      <c r="BE299" s="100"/>
      <c r="BF299" s="101"/>
      <c r="BG299" s="99" t="s">
        <v>207</v>
      </c>
      <c r="BH299" s="100"/>
      <c r="BI299" s="100"/>
      <c r="BJ299" s="100"/>
      <c r="BK299" s="101"/>
      <c r="BO299" s="23" t="str">
        <f t="shared" si="30"/>
        <v>{}</v>
      </c>
      <c r="BP299" s="23" t="s">
        <v>106</v>
      </c>
      <c r="BQ299" s="23" t="str">
        <f t="shared" si="31"/>
        <v>ID0104-12-01 = sql/job/merge/mml/ID0104-12-01.sql</v>
      </c>
      <c r="BR299" s="23" t="str">
        <f t="shared" si="32"/>
        <v>ID0104-12-01 = {"id":"ID0104-12-01", "name":"経過記録情報モジュール_注射実施情報レコード_結合テーブル作成（スキーマ2分）SQL", "params":{}, "files":{}, "memory":"1GB"}</v>
      </c>
    </row>
    <row r="300" spans="2:70" ht="51.75" customHeight="1" x14ac:dyDescent="0.15">
      <c r="B300" s="129" t="s">
        <v>1087</v>
      </c>
      <c r="C300" s="130"/>
      <c r="D300" s="130"/>
      <c r="E300" s="130"/>
      <c r="F300" s="130"/>
      <c r="G300" s="130"/>
      <c r="H300" s="131"/>
      <c r="I300" s="159" t="s">
        <v>1470</v>
      </c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1"/>
      <c r="U300" s="168" t="s">
        <v>1595</v>
      </c>
      <c r="V300" s="169"/>
      <c r="W300" s="169"/>
      <c r="X300" s="169"/>
      <c r="Y300" s="169"/>
      <c r="Z300" s="169"/>
      <c r="AA300" s="169"/>
      <c r="AB300" s="169"/>
      <c r="AC300" s="169"/>
      <c r="AD300" s="169"/>
      <c r="AE300" s="169"/>
      <c r="AF300" s="169"/>
      <c r="AG300" s="169"/>
      <c r="AH300" s="169"/>
      <c r="AI300" s="169"/>
      <c r="AJ300" s="169"/>
      <c r="AK300" s="169"/>
      <c r="AL300" s="169"/>
      <c r="AM300" s="170"/>
      <c r="AN300" s="168" t="s">
        <v>19</v>
      </c>
      <c r="AO300" s="169"/>
      <c r="AP300" s="169"/>
      <c r="AQ300" s="169"/>
      <c r="AR300" s="169"/>
      <c r="AS300" s="169"/>
      <c r="AT300" s="169"/>
      <c r="AU300" s="169"/>
      <c r="AV300" s="169"/>
      <c r="AW300" s="169"/>
      <c r="AX300" s="169"/>
      <c r="AY300" s="169"/>
      <c r="AZ300" s="170"/>
      <c r="BA300" s="99" t="s">
        <v>207</v>
      </c>
      <c r="BB300" s="100"/>
      <c r="BC300" s="101"/>
      <c r="BD300" s="99" t="s">
        <v>1903</v>
      </c>
      <c r="BE300" s="100"/>
      <c r="BF300" s="101"/>
      <c r="BG300" s="99" t="s">
        <v>207</v>
      </c>
      <c r="BH300" s="100"/>
      <c r="BI300" s="100"/>
      <c r="BJ300" s="100"/>
      <c r="BK300" s="101"/>
      <c r="BO300" s="23" t="str">
        <f t="shared" si="30"/>
        <v>{}</v>
      </c>
      <c r="BP300" s="23" t="s">
        <v>106</v>
      </c>
      <c r="BQ300" s="23" t="str">
        <f t="shared" si="31"/>
        <v>ID0104-12-11 = sql/job/merge/mml/ID0104-12-11.sql</v>
      </c>
      <c r="BR300" s="23" t="str">
        <f t="shared" si="32"/>
        <v>ID0104-12-11 = {"id":"ID0104-12-11", "name":"経過記録情報モジュール_注射実施情報レコード_結合テーブル作成（スキーマ22分）SQL", "params":{}, "files":{}, "memory":"1GB"}</v>
      </c>
    </row>
    <row r="301" spans="2:70" ht="51.75" customHeight="1" x14ac:dyDescent="0.15">
      <c r="B301" s="129" t="s">
        <v>1088</v>
      </c>
      <c r="C301" s="130"/>
      <c r="D301" s="130"/>
      <c r="E301" s="130"/>
      <c r="F301" s="130"/>
      <c r="G301" s="130"/>
      <c r="H301" s="131"/>
      <c r="I301" s="159" t="s">
        <v>1471</v>
      </c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1"/>
      <c r="U301" s="168" t="s">
        <v>1596</v>
      </c>
      <c r="V301" s="169"/>
      <c r="W301" s="169"/>
      <c r="X301" s="169"/>
      <c r="Y301" s="169"/>
      <c r="Z301" s="169"/>
      <c r="AA301" s="169"/>
      <c r="AB301" s="169"/>
      <c r="AC301" s="169"/>
      <c r="AD301" s="169"/>
      <c r="AE301" s="169"/>
      <c r="AF301" s="169"/>
      <c r="AG301" s="169"/>
      <c r="AH301" s="169"/>
      <c r="AI301" s="169"/>
      <c r="AJ301" s="169"/>
      <c r="AK301" s="169"/>
      <c r="AL301" s="169"/>
      <c r="AM301" s="170"/>
      <c r="AN301" s="168" t="s">
        <v>19</v>
      </c>
      <c r="AO301" s="169"/>
      <c r="AP301" s="169"/>
      <c r="AQ301" s="169"/>
      <c r="AR301" s="169"/>
      <c r="AS301" s="169"/>
      <c r="AT301" s="169"/>
      <c r="AU301" s="169"/>
      <c r="AV301" s="169"/>
      <c r="AW301" s="169"/>
      <c r="AX301" s="169"/>
      <c r="AY301" s="169"/>
      <c r="AZ301" s="170"/>
      <c r="BA301" s="99" t="s">
        <v>207</v>
      </c>
      <c r="BB301" s="100"/>
      <c r="BC301" s="101"/>
      <c r="BD301" s="99" t="s">
        <v>1903</v>
      </c>
      <c r="BE301" s="100"/>
      <c r="BF301" s="101"/>
      <c r="BG301" s="99" t="s">
        <v>207</v>
      </c>
      <c r="BH301" s="100"/>
      <c r="BI301" s="100"/>
      <c r="BJ301" s="100"/>
      <c r="BK301" s="101"/>
      <c r="BO301" s="23" t="str">
        <f t="shared" si="30"/>
        <v>{}</v>
      </c>
      <c r="BP301" s="23" t="s">
        <v>106</v>
      </c>
      <c r="BQ301" s="23" t="str">
        <f t="shared" si="31"/>
        <v>ID0104-12-12 = sql/job/merge/mml/ID0104-12-12.sql</v>
      </c>
      <c r="BR301" s="23" t="str">
        <f t="shared" si="32"/>
        <v>ID0104-12-12 = {"id":"ID0104-12-12", "name":"経過記録情報モジュール_注射実施情報レコード_結合テーブル作成（スキーマ12分）SQL", "params":{}, "files":{}, "memory":"1GB"}</v>
      </c>
    </row>
    <row r="302" spans="2:70" ht="51.75" customHeight="1" x14ac:dyDescent="0.15">
      <c r="B302" s="129" t="s">
        <v>1930</v>
      </c>
      <c r="C302" s="180"/>
      <c r="D302" s="180"/>
      <c r="E302" s="180"/>
      <c r="F302" s="180"/>
      <c r="G302" s="180"/>
      <c r="H302" s="181"/>
      <c r="I302" s="159" t="s">
        <v>2088</v>
      </c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1"/>
      <c r="U302" s="168" t="s">
        <v>1594</v>
      </c>
      <c r="V302" s="169"/>
      <c r="W302" s="169"/>
      <c r="X302" s="169"/>
      <c r="Y302" s="169"/>
      <c r="Z302" s="169"/>
      <c r="AA302" s="169"/>
      <c r="AB302" s="169"/>
      <c r="AC302" s="169"/>
      <c r="AD302" s="169"/>
      <c r="AE302" s="169"/>
      <c r="AF302" s="169"/>
      <c r="AG302" s="169"/>
      <c r="AH302" s="169"/>
      <c r="AI302" s="169"/>
      <c r="AJ302" s="169"/>
      <c r="AK302" s="169"/>
      <c r="AL302" s="169"/>
      <c r="AM302" s="170"/>
      <c r="AN302" s="168" t="s">
        <v>196</v>
      </c>
      <c r="AO302" s="169"/>
      <c r="AP302" s="169"/>
      <c r="AQ302" s="169"/>
      <c r="AR302" s="169"/>
      <c r="AS302" s="169"/>
      <c r="AT302" s="169"/>
      <c r="AU302" s="169"/>
      <c r="AV302" s="169"/>
      <c r="AW302" s="169"/>
      <c r="AX302" s="169"/>
      <c r="AY302" s="169"/>
      <c r="AZ302" s="170"/>
      <c r="BA302" s="99" t="s">
        <v>207</v>
      </c>
      <c r="BB302" s="100"/>
      <c r="BC302" s="101"/>
      <c r="BD302" s="99" t="s">
        <v>1903</v>
      </c>
      <c r="BE302" s="100"/>
      <c r="BF302" s="101"/>
      <c r="BG302" s="99" t="s">
        <v>1907</v>
      </c>
      <c r="BH302" s="100"/>
      <c r="BI302" s="100"/>
      <c r="BJ302" s="100"/>
      <c r="BK302" s="101"/>
      <c r="BO302" s="23" t="str">
        <f t="shared" ref="BO302:BO345" si="33">IF(AN302&lt;&gt;"なし",AN302,"{}")</f>
        <v>{"facility_id": "施設ID"}</v>
      </c>
      <c r="BP302" s="23" t="s">
        <v>106</v>
      </c>
      <c r="BQ302" s="23" t="str">
        <f t="shared" ref="BQ302:BQ345" si="34">B302&amp;" = sql/job/merge/mml/"&amp;B302&amp;".sql"</f>
        <v>ID0104-12-51 = sql/job/merge/mml/ID0104-12-51.sql</v>
      </c>
      <c r="BR302" s="23" t="str">
        <f t="shared" ref="BR302:BR345" si="35">B302&amp;" = {""id"":"""&amp;B302&amp;""", ""name"":"""&amp;I302&amp;""", ""params"":"&amp;BO302&amp;", ""files"":"&amp;BP302&amp;IF(BA302&lt;&gt;"-",", ""thread"":"""&amp;BA302&amp;"""","")&amp;IF(BD302&lt;&gt;"-",", ""memory"":"""&amp;BD302&amp;"""","")&amp;IF(BG302&lt;&gt;"-",", ""uri"":""True""","")&amp;"}"</f>
        <v>ID0104-12-51 = {"id":"ID0104-12-51", "name":"経過記録情報モジュール_注射実施情報レコード_結合テーブル作成SQL", "params":{"facility_id": "施設ID"}, "files":{}, "memory":"1GB"}</v>
      </c>
    </row>
    <row r="303" spans="2:70" ht="51.75" customHeight="1" x14ac:dyDescent="0.15">
      <c r="B303" s="129" t="s">
        <v>1089</v>
      </c>
      <c r="C303" s="130"/>
      <c r="D303" s="130"/>
      <c r="E303" s="130"/>
      <c r="F303" s="130"/>
      <c r="G303" s="130"/>
      <c r="H303" s="131"/>
      <c r="I303" s="159" t="s">
        <v>1472</v>
      </c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1"/>
      <c r="U303" s="168" t="s">
        <v>1597</v>
      </c>
      <c r="V303" s="169"/>
      <c r="W303" s="169"/>
      <c r="X303" s="169"/>
      <c r="Y303" s="169"/>
      <c r="Z303" s="169"/>
      <c r="AA303" s="169"/>
      <c r="AB303" s="169"/>
      <c r="AC303" s="169"/>
      <c r="AD303" s="169"/>
      <c r="AE303" s="169"/>
      <c r="AF303" s="169"/>
      <c r="AG303" s="169"/>
      <c r="AH303" s="169"/>
      <c r="AI303" s="169"/>
      <c r="AJ303" s="169"/>
      <c r="AK303" s="169"/>
      <c r="AL303" s="169"/>
      <c r="AM303" s="170"/>
      <c r="AN303" s="168" t="s">
        <v>19</v>
      </c>
      <c r="AO303" s="169"/>
      <c r="AP303" s="169"/>
      <c r="AQ303" s="169"/>
      <c r="AR303" s="169"/>
      <c r="AS303" s="169"/>
      <c r="AT303" s="169"/>
      <c r="AU303" s="169"/>
      <c r="AV303" s="169"/>
      <c r="AW303" s="169"/>
      <c r="AX303" s="169"/>
      <c r="AY303" s="169"/>
      <c r="AZ303" s="170"/>
      <c r="BA303" s="99" t="s">
        <v>207</v>
      </c>
      <c r="BB303" s="100"/>
      <c r="BC303" s="101"/>
      <c r="BD303" s="99" t="s">
        <v>1903</v>
      </c>
      <c r="BE303" s="100"/>
      <c r="BF303" s="101"/>
      <c r="BG303" s="99" t="s">
        <v>207</v>
      </c>
      <c r="BH303" s="100"/>
      <c r="BI303" s="100"/>
      <c r="BJ303" s="100"/>
      <c r="BK303" s="101"/>
      <c r="BO303" s="23" t="str">
        <f t="shared" si="33"/>
        <v>{}</v>
      </c>
      <c r="BP303" s="23" t="s">
        <v>106</v>
      </c>
      <c r="BQ303" s="23" t="str">
        <f t="shared" si="34"/>
        <v>ID0104-13-01 = sql/job/merge/mml/ID0104-13-01.sql</v>
      </c>
      <c r="BR303" s="23" t="str">
        <f t="shared" si="35"/>
        <v>ID0104-13-01 = {"id":"ID0104-13-01", "name":"経過記録情報モジュール_注射実施薬剤レコード_結合テーブル作成（スキーマ2分）SQL", "params":{}, "files":{}, "memory":"1GB"}</v>
      </c>
    </row>
    <row r="304" spans="2:70" ht="51.75" customHeight="1" x14ac:dyDescent="0.15">
      <c r="B304" s="129" t="s">
        <v>1090</v>
      </c>
      <c r="C304" s="130"/>
      <c r="D304" s="130"/>
      <c r="E304" s="130"/>
      <c r="F304" s="130"/>
      <c r="G304" s="130"/>
      <c r="H304" s="131"/>
      <c r="I304" s="159" t="s">
        <v>1473</v>
      </c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1"/>
      <c r="U304" s="168" t="s">
        <v>1598</v>
      </c>
      <c r="V304" s="169"/>
      <c r="W304" s="169"/>
      <c r="X304" s="169"/>
      <c r="Y304" s="169"/>
      <c r="Z304" s="169"/>
      <c r="AA304" s="169"/>
      <c r="AB304" s="169"/>
      <c r="AC304" s="169"/>
      <c r="AD304" s="169"/>
      <c r="AE304" s="169"/>
      <c r="AF304" s="169"/>
      <c r="AG304" s="169"/>
      <c r="AH304" s="169"/>
      <c r="AI304" s="169"/>
      <c r="AJ304" s="169"/>
      <c r="AK304" s="169"/>
      <c r="AL304" s="169"/>
      <c r="AM304" s="170"/>
      <c r="AN304" s="168" t="s">
        <v>19</v>
      </c>
      <c r="AO304" s="169"/>
      <c r="AP304" s="169"/>
      <c r="AQ304" s="169"/>
      <c r="AR304" s="169"/>
      <c r="AS304" s="169"/>
      <c r="AT304" s="169"/>
      <c r="AU304" s="169"/>
      <c r="AV304" s="169"/>
      <c r="AW304" s="169"/>
      <c r="AX304" s="169"/>
      <c r="AY304" s="169"/>
      <c r="AZ304" s="170"/>
      <c r="BA304" s="99" t="s">
        <v>207</v>
      </c>
      <c r="BB304" s="100"/>
      <c r="BC304" s="101"/>
      <c r="BD304" s="99" t="s">
        <v>1903</v>
      </c>
      <c r="BE304" s="100"/>
      <c r="BF304" s="101"/>
      <c r="BG304" s="99" t="s">
        <v>207</v>
      </c>
      <c r="BH304" s="100"/>
      <c r="BI304" s="100"/>
      <c r="BJ304" s="100"/>
      <c r="BK304" s="101"/>
      <c r="BO304" s="23" t="str">
        <f t="shared" si="33"/>
        <v>{}</v>
      </c>
      <c r="BP304" s="23" t="s">
        <v>106</v>
      </c>
      <c r="BQ304" s="23" t="str">
        <f t="shared" si="34"/>
        <v>ID0104-13-11 = sql/job/merge/mml/ID0104-13-11.sql</v>
      </c>
      <c r="BR304" s="23" t="str">
        <f t="shared" si="35"/>
        <v>ID0104-13-11 = {"id":"ID0104-13-11", "name":"経過記録情報モジュール_注射実施薬剤レコード_結合テーブル作成（スキーマ22分）SQL", "params":{}, "files":{}, "memory":"1GB"}</v>
      </c>
    </row>
    <row r="305" spans="2:70" ht="51.75" customHeight="1" x14ac:dyDescent="0.15">
      <c r="B305" s="129" t="s">
        <v>1091</v>
      </c>
      <c r="C305" s="130"/>
      <c r="D305" s="130"/>
      <c r="E305" s="130"/>
      <c r="F305" s="130"/>
      <c r="G305" s="130"/>
      <c r="H305" s="131"/>
      <c r="I305" s="159" t="s">
        <v>1474</v>
      </c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1"/>
      <c r="U305" s="168" t="s">
        <v>1599</v>
      </c>
      <c r="V305" s="169"/>
      <c r="W305" s="169"/>
      <c r="X305" s="169"/>
      <c r="Y305" s="169"/>
      <c r="Z305" s="169"/>
      <c r="AA305" s="169"/>
      <c r="AB305" s="169"/>
      <c r="AC305" s="169"/>
      <c r="AD305" s="169"/>
      <c r="AE305" s="169"/>
      <c r="AF305" s="169"/>
      <c r="AG305" s="169"/>
      <c r="AH305" s="169"/>
      <c r="AI305" s="169"/>
      <c r="AJ305" s="169"/>
      <c r="AK305" s="169"/>
      <c r="AL305" s="169"/>
      <c r="AM305" s="170"/>
      <c r="AN305" s="168" t="s">
        <v>19</v>
      </c>
      <c r="AO305" s="169"/>
      <c r="AP305" s="169"/>
      <c r="AQ305" s="169"/>
      <c r="AR305" s="169"/>
      <c r="AS305" s="169"/>
      <c r="AT305" s="169"/>
      <c r="AU305" s="169"/>
      <c r="AV305" s="169"/>
      <c r="AW305" s="169"/>
      <c r="AX305" s="169"/>
      <c r="AY305" s="169"/>
      <c r="AZ305" s="170"/>
      <c r="BA305" s="99" t="s">
        <v>207</v>
      </c>
      <c r="BB305" s="100"/>
      <c r="BC305" s="101"/>
      <c r="BD305" s="99" t="s">
        <v>1903</v>
      </c>
      <c r="BE305" s="100"/>
      <c r="BF305" s="101"/>
      <c r="BG305" s="99" t="s">
        <v>207</v>
      </c>
      <c r="BH305" s="100"/>
      <c r="BI305" s="100"/>
      <c r="BJ305" s="100"/>
      <c r="BK305" s="101"/>
      <c r="BO305" s="23" t="str">
        <f t="shared" si="33"/>
        <v>{}</v>
      </c>
      <c r="BP305" s="23" t="s">
        <v>106</v>
      </c>
      <c r="BQ305" s="23" t="str">
        <f t="shared" si="34"/>
        <v>ID0104-13-12 = sql/job/merge/mml/ID0104-13-12.sql</v>
      </c>
      <c r="BR305" s="23" t="str">
        <f t="shared" si="35"/>
        <v>ID0104-13-12 = {"id":"ID0104-13-12", "name":"経過記録情報モジュール_注射実施薬剤レコード_結合テーブル作成（スキーマ12分）SQL", "params":{}, "files":{}, "memory":"1GB"}</v>
      </c>
    </row>
    <row r="306" spans="2:70" ht="51.75" customHeight="1" x14ac:dyDescent="0.15">
      <c r="B306" s="129" t="s">
        <v>1931</v>
      </c>
      <c r="C306" s="180"/>
      <c r="D306" s="180"/>
      <c r="E306" s="180"/>
      <c r="F306" s="180"/>
      <c r="G306" s="180"/>
      <c r="H306" s="181"/>
      <c r="I306" s="159" t="s">
        <v>2089</v>
      </c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1"/>
      <c r="U306" s="168" t="s">
        <v>1597</v>
      </c>
      <c r="V306" s="169"/>
      <c r="W306" s="169"/>
      <c r="X306" s="169"/>
      <c r="Y306" s="169"/>
      <c r="Z306" s="169"/>
      <c r="AA306" s="169"/>
      <c r="AB306" s="169"/>
      <c r="AC306" s="169"/>
      <c r="AD306" s="169"/>
      <c r="AE306" s="169"/>
      <c r="AF306" s="169"/>
      <c r="AG306" s="169"/>
      <c r="AH306" s="169"/>
      <c r="AI306" s="169"/>
      <c r="AJ306" s="169"/>
      <c r="AK306" s="169"/>
      <c r="AL306" s="169"/>
      <c r="AM306" s="170"/>
      <c r="AN306" s="168" t="s">
        <v>196</v>
      </c>
      <c r="AO306" s="169"/>
      <c r="AP306" s="169"/>
      <c r="AQ306" s="169"/>
      <c r="AR306" s="169"/>
      <c r="AS306" s="169"/>
      <c r="AT306" s="169"/>
      <c r="AU306" s="169"/>
      <c r="AV306" s="169"/>
      <c r="AW306" s="169"/>
      <c r="AX306" s="169"/>
      <c r="AY306" s="169"/>
      <c r="AZ306" s="170"/>
      <c r="BA306" s="99" t="s">
        <v>207</v>
      </c>
      <c r="BB306" s="100"/>
      <c r="BC306" s="101"/>
      <c r="BD306" s="99" t="s">
        <v>1903</v>
      </c>
      <c r="BE306" s="100"/>
      <c r="BF306" s="101"/>
      <c r="BG306" s="99" t="s">
        <v>1907</v>
      </c>
      <c r="BH306" s="100"/>
      <c r="BI306" s="100"/>
      <c r="BJ306" s="100"/>
      <c r="BK306" s="101"/>
      <c r="BO306" s="23" t="str">
        <f t="shared" si="33"/>
        <v>{"facility_id": "施設ID"}</v>
      </c>
      <c r="BP306" s="23" t="s">
        <v>106</v>
      </c>
      <c r="BQ306" s="23" t="str">
        <f t="shared" si="34"/>
        <v>ID0104-13-51 = sql/job/merge/mml/ID0104-13-51.sql</v>
      </c>
      <c r="BR306" s="23" t="str">
        <f t="shared" si="35"/>
        <v>ID0104-13-51 = {"id":"ID0104-13-51", "name":"経過記録情報モジュール_注射実施薬剤レコード_結合テーブル作成SQL", "params":{"facility_id": "施設ID"}, "files":{}, "memory":"1GB"}</v>
      </c>
    </row>
    <row r="307" spans="2:70" ht="51.75" customHeight="1" x14ac:dyDescent="0.15">
      <c r="B307" s="129" t="s">
        <v>1092</v>
      </c>
      <c r="C307" s="130"/>
      <c r="D307" s="130"/>
      <c r="E307" s="130"/>
      <c r="F307" s="130"/>
      <c r="G307" s="130"/>
      <c r="H307" s="131"/>
      <c r="I307" s="159" t="s">
        <v>1475</v>
      </c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1"/>
      <c r="U307" s="168" t="s">
        <v>1600</v>
      </c>
      <c r="V307" s="169"/>
      <c r="W307" s="169"/>
      <c r="X307" s="169"/>
      <c r="Y307" s="169"/>
      <c r="Z307" s="169"/>
      <c r="AA307" s="169"/>
      <c r="AB307" s="169"/>
      <c r="AC307" s="169"/>
      <c r="AD307" s="169"/>
      <c r="AE307" s="169"/>
      <c r="AF307" s="169"/>
      <c r="AG307" s="169"/>
      <c r="AH307" s="169"/>
      <c r="AI307" s="169"/>
      <c r="AJ307" s="169"/>
      <c r="AK307" s="169"/>
      <c r="AL307" s="169"/>
      <c r="AM307" s="170"/>
      <c r="AN307" s="168" t="s">
        <v>19</v>
      </c>
      <c r="AO307" s="169"/>
      <c r="AP307" s="169"/>
      <c r="AQ307" s="169"/>
      <c r="AR307" s="169"/>
      <c r="AS307" s="169"/>
      <c r="AT307" s="169"/>
      <c r="AU307" s="169"/>
      <c r="AV307" s="169"/>
      <c r="AW307" s="169"/>
      <c r="AX307" s="169"/>
      <c r="AY307" s="169"/>
      <c r="AZ307" s="170"/>
      <c r="BA307" s="99" t="s">
        <v>207</v>
      </c>
      <c r="BB307" s="100"/>
      <c r="BC307" s="101"/>
      <c r="BD307" s="99" t="s">
        <v>1903</v>
      </c>
      <c r="BE307" s="100"/>
      <c r="BF307" s="101"/>
      <c r="BG307" s="99" t="s">
        <v>207</v>
      </c>
      <c r="BH307" s="100"/>
      <c r="BI307" s="100"/>
      <c r="BJ307" s="100"/>
      <c r="BK307" s="101"/>
      <c r="BO307" s="23" t="str">
        <f t="shared" si="33"/>
        <v>{}</v>
      </c>
      <c r="BP307" s="23" t="s">
        <v>106</v>
      </c>
      <c r="BQ307" s="23" t="str">
        <f t="shared" si="34"/>
        <v>ID0104-14-01 = sql/job/merge/mml/ID0104-14-01.sql</v>
      </c>
      <c r="BR307" s="23" t="str">
        <f t="shared" si="35"/>
        <v>ID0104-14-01 = {"id":"ID0104-14-01", "name":"経過記録情報モジュール_注射実施薬剤コードレコード_結合テーブル作成（スキーマ2分）SQL", "params":{}, "files":{}, "memory":"1GB"}</v>
      </c>
    </row>
    <row r="308" spans="2:70" ht="51.75" customHeight="1" x14ac:dyDescent="0.15">
      <c r="B308" s="129" t="s">
        <v>1093</v>
      </c>
      <c r="C308" s="130"/>
      <c r="D308" s="130"/>
      <c r="E308" s="130"/>
      <c r="F308" s="130"/>
      <c r="G308" s="130"/>
      <c r="H308" s="131"/>
      <c r="I308" s="159" t="s">
        <v>1476</v>
      </c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1"/>
      <c r="U308" s="168" t="s">
        <v>1601</v>
      </c>
      <c r="V308" s="169"/>
      <c r="W308" s="169"/>
      <c r="X308" s="169"/>
      <c r="Y308" s="169"/>
      <c r="Z308" s="169"/>
      <c r="AA308" s="169"/>
      <c r="AB308" s="169"/>
      <c r="AC308" s="169"/>
      <c r="AD308" s="169"/>
      <c r="AE308" s="169"/>
      <c r="AF308" s="169"/>
      <c r="AG308" s="169"/>
      <c r="AH308" s="169"/>
      <c r="AI308" s="169"/>
      <c r="AJ308" s="169"/>
      <c r="AK308" s="169"/>
      <c r="AL308" s="169"/>
      <c r="AM308" s="170"/>
      <c r="AN308" s="168" t="s">
        <v>19</v>
      </c>
      <c r="AO308" s="169"/>
      <c r="AP308" s="169"/>
      <c r="AQ308" s="169"/>
      <c r="AR308" s="169"/>
      <c r="AS308" s="169"/>
      <c r="AT308" s="169"/>
      <c r="AU308" s="169"/>
      <c r="AV308" s="169"/>
      <c r="AW308" s="169"/>
      <c r="AX308" s="169"/>
      <c r="AY308" s="169"/>
      <c r="AZ308" s="170"/>
      <c r="BA308" s="99" t="s">
        <v>207</v>
      </c>
      <c r="BB308" s="100"/>
      <c r="BC308" s="101"/>
      <c r="BD308" s="99" t="s">
        <v>1903</v>
      </c>
      <c r="BE308" s="100"/>
      <c r="BF308" s="101"/>
      <c r="BG308" s="99" t="s">
        <v>207</v>
      </c>
      <c r="BH308" s="100"/>
      <c r="BI308" s="100"/>
      <c r="BJ308" s="100"/>
      <c r="BK308" s="101"/>
      <c r="BO308" s="23" t="str">
        <f t="shared" si="33"/>
        <v>{}</v>
      </c>
      <c r="BP308" s="23" t="s">
        <v>106</v>
      </c>
      <c r="BQ308" s="23" t="str">
        <f t="shared" si="34"/>
        <v>ID0104-14-11 = sql/job/merge/mml/ID0104-14-11.sql</v>
      </c>
      <c r="BR308" s="23" t="str">
        <f t="shared" si="35"/>
        <v>ID0104-14-11 = {"id":"ID0104-14-11", "name":"経過記録情報モジュール_注射実施薬剤コードレコード_結合テーブル作成（スキーマ22分）SQL", "params":{}, "files":{}, "memory":"1GB"}</v>
      </c>
    </row>
    <row r="309" spans="2:70" ht="51.75" customHeight="1" x14ac:dyDescent="0.15">
      <c r="B309" s="129" t="s">
        <v>1094</v>
      </c>
      <c r="C309" s="130"/>
      <c r="D309" s="130"/>
      <c r="E309" s="130"/>
      <c r="F309" s="130"/>
      <c r="G309" s="130"/>
      <c r="H309" s="131"/>
      <c r="I309" s="159" t="s">
        <v>1477</v>
      </c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1"/>
      <c r="U309" s="168" t="s">
        <v>1602</v>
      </c>
      <c r="V309" s="169"/>
      <c r="W309" s="169"/>
      <c r="X309" s="169"/>
      <c r="Y309" s="169"/>
      <c r="Z309" s="169"/>
      <c r="AA309" s="169"/>
      <c r="AB309" s="169"/>
      <c r="AC309" s="169"/>
      <c r="AD309" s="169"/>
      <c r="AE309" s="169"/>
      <c r="AF309" s="169"/>
      <c r="AG309" s="169"/>
      <c r="AH309" s="169"/>
      <c r="AI309" s="169"/>
      <c r="AJ309" s="169"/>
      <c r="AK309" s="169"/>
      <c r="AL309" s="169"/>
      <c r="AM309" s="170"/>
      <c r="AN309" s="168" t="s">
        <v>19</v>
      </c>
      <c r="AO309" s="169"/>
      <c r="AP309" s="169"/>
      <c r="AQ309" s="169"/>
      <c r="AR309" s="169"/>
      <c r="AS309" s="169"/>
      <c r="AT309" s="169"/>
      <c r="AU309" s="169"/>
      <c r="AV309" s="169"/>
      <c r="AW309" s="169"/>
      <c r="AX309" s="169"/>
      <c r="AY309" s="169"/>
      <c r="AZ309" s="170"/>
      <c r="BA309" s="99" t="s">
        <v>207</v>
      </c>
      <c r="BB309" s="100"/>
      <c r="BC309" s="101"/>
      <c r="BD309" s="99" t="s">
        <v>1903</v>
      </c>
      <c r="BE309" s="100"/>
      <c r="BF309" s="101"/>
      <c r="BG309" s="99" t="s">
        <v>207</v>
      </c>
      <c r="BH309" s="100"/>
      <c r="BI309" s="100"/>
      <c r="BJ309" s="100"/>
      <c r="BK309" s="101"/>
      <c r="BO309" s="23" t="str">
        <f t="shared" si="33"/>
        <v>{}</v>
      </c>
      <c r="BP309" s="23" t="s">
        <v>106</v>
      </c>
      <c r="BQ309" s="23" t="str">
        <f t="shared" si="34"/>
        <v>ID0104-14-12 = sql/job/merge/mml/ID0104-14-12.sql</v>
      </c>
      <c r="BR309" s="23" t="str">
        <f t="shared" si="35"/>
        <v>ID0104-14-12 = {"id":"ID0104-14-12", "name":"経過記録情報モジュール_注射実施薬剤コードレコード_結合テーブル作成（スキーマ12分）SQL", "params":{}, "files":{}, "memory":"1GB"}</v>
      </c>
    </row>
    <row r="310" spans="2:70" ht="51.75" customHeight="1" x14ac:dyDescent="0.15">
      <c r="B310" s="129" t="s">
        <v>1932</v>
      </c>
      <c r="C310" s="180"/>
      <c r="D310" s="180"/>
      <c r="E310" s="180"/>
      <c r="F310" s="180"/>
      <c r="G310" s="180"/>
      <c r="H310" s="181"/>
      <c r="I310" s="159" t="s">
        <v>2090</v>
      </c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1"/>
      <c r="U310" s="168" t="s">
        <v>1600</v>
      </c>
      <c r="V310" s="169"/>
      <c r="W310" s="169"/>
      <c r="X310" s="169"/>
      <c r="Y310" s="169"/>
      <c r="Z310" s="169"/>
      <c r="AA310" s="169"/>
      <c r="AB310" s="169"/>
      <c r="AC310" s="169"/>
      <c r="AD310" s="169"/>
      <c r="AE310" s="169"/>
      <c r="AF310" s="169"/>
      <c r="AG310" s="169"/>
      <c r="AH310" s="169"/>
      <c r="AI310" s="169"/>
      <c r="AJ310" s="169"/>
      <c r="AK310" s="169"/>
      <c r="AL310" s="169"/>
      <c r="AM310" s="170"/>
      <c r="AN310" s="168" t="s">
        <v>196</v>
      </c>
      <c r="AO310" s="169"/>
      <c r="AP310" s="169"/>
      <c r="AQ310" s="169"/>
      <c r="AR310" s="169"/>
      <c r="AS310" s="169"/>
      <c r="AT310" s="169"/>
      <c r="AU310" s="169"/>
      <c r="AV310" s="169"/>
      <c r="AW310" s="169"/>
      <c r="AX310" s="169"/>
      <c r="AY310" s="169"/>
      <c r="AZ310" s="170"/>
      <c r="BA310" s="99" t="s">
        <v>207</v>
      </c>
      <c r="BB310" s="100"/>
      <c r="BC310" s="101"/>
      <c r="BD310" s="99" t="s">
        <v>1903</v>
      </c>
      <c r="BE310" s="100"/>
      <c r="BF310" s="101"/>
      <c r="BG310" s="99" t="s">
        <v>1907</v>
      </c>
      <c r="BH310" s="100"/>
      <c r="BI310" s="100"/>
      <c r="BJ310" s="100"/>
      <c r="BK310" s="101"/>
      <c r="BO310" s="23" t="str">
        <f t="shared" si="33"/>
        <v>{"facility_id": "施設ID"}</v>
      </c>
      <c r="BP310" s="23" t="s">
        <v>106</v>
      </c>
      <c r="BQ310" s="23" t="str">
        <f t="shared" si="34"/>
        <v>ID0104-14-51 = sql/job/merge/mml/ID0104-14-51.sql</v>
      </c>
      <c r="BR310" s="23" t="str">
        <f t="shared" si="35"/>
        <v>ID0104-14-51 = {"id":"ID0104-14-51", "name":"経過記録情報モジュール_注射実施薬剤コードレコード_結合テーブル作成SQL", "params":{"facility_id": "施設ID"}, "files":{}, "memory":"1GB"}</v>
      </c>
    </row>
    <row r="311" spans="2:70" ht="51.75" customHeight="1" x14ac:dyDescent="0.15">
      <c r="B311" s="129" t="s">
        <v>1095</v>
      </c>
      <c r="C311" s="130"/>
      <c r="D311" s="130"/>
      <c r="E311" s="130"/>
      <c r="F311" s="130"/>
      <c r="G311" s="130"/>
      <c r="H311" s="131"/>
      <c r="I311" s="159" t="s">
        <v>1478</v>
      </c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1"/>
      <c r="U311" s="168" t="s">
        <v>1603</v>
      </c>
      <c r="V311" s="169"/>
      <c r="W311" s="169"/>
      <c r="X311" s="169"/>
      <c r="Y311" s="169"/>
      <c r="Z311" s="169"/>
      <c r="AA311" s="169"/>
      <c r="AB311" s="169"/>
      <c r="AC311" s="169"/>
      <c r="AD311" s="169"/>
      <c r="AE311" s="169"/>
      <c r="AF311" s="169"/>
      <c r="AG311" s="169"/>
      <c r="AH311" s="169"/>
      <c r="AI311" s="169"/>
      <c r="AJ311" s="169"/>
      <c r="AK311" s="169"/>
      <c r="AL311" s="169"/>
      <c r="AM311" s="170"/>
      <c r="AN311" s="168" t="s">
        <v>19</v>
      </c>
      <c r="AO311" s="169"/>
      <c r="AP311" s="169"/>
      <c r="AQ311" s="169"/>
      <c r="AR311" s="169"/>
      <c r="AS311" s="169"/>
      <c r="AT311" s="169"/>
      <c r="AU311" s="169"/>
      <c r="AV311" s="169"/>
      <c r="AW311" s="169"/>
      <c r="AX311" s="169"/>
      <c r="AY311" s="169"/>
      <c r="AZ311" s="170"/>
      <c r="BA311" s="99" t="s">
        <v>207</v>
      </c>
      <c r="BB311" s="100"/>
      <c r="BC311" s="101"/>
      <c r="BD311" s="99" t="s">
        <v>1903</v>
      </c>
      <c r="BE311" s="100"/>
      <c r="BF311" s="101"/>
      <c r="BG311" s="99" t="s">
        <v>207</v>
      </c>
      <c r="BH311" s="100"/>
      <c r="BI311" s="100"/>
      <c r="BJ311" s="100"/>
      <c r="BK311" s="101"/>
      <c r="BO311" s="23" t="str">
        <f t="shared" si="33"/>
        <v>{}</v>
      </c>
      <c r="BP311" s="23" t="s">
        <v>106</v>
      </c>
      <c r="BQ311" s="23" t="str">
        <f t="shared" si="34"/>
        <v>ID0104-15-01 = sql/job/merge/mml/ID0104-15-01.sql</v>
      </c>
      <c r="BR311" s="23" t="str">
        <f t="shared" si="35"/>
        <v>ID0104-15-01 = {"id":"ID0104-15-01", "name":"経過記録情報モジュール_アセスメントレコード_結合テーブル作成（スキーマ2分）SQL", "params":{}, "files":{}, "memory":"1GB"}</v>
      </c>
    </row>
    <row r="312" spans="2:70" ht="51.75" customHeight="1" x14ac:dyDescent="0.15">
      <c r="B312" s="129" t="s">
        <v>1096</v>
      </c>
      <c r="C312" s="130"/>
      <c r="D312" s="130"/>
      <c r="E312" s="130"/>
      <c r="F312" s="130"/>
      <c r="G312" s="130"/>
      <c r="H312" s="131"/>
      <c r="I312" s="159" t="s">
        <v>1479</v>
      </c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1"/>
      <c r="U312" s="168" t="s">
        <v>1604</v>
      </c>
      <c r="V312" s="169"/>
      <c r="W312" s="169"/>
      <c r="X312" s="169"/>
      <c r="Y312" s="169"/>
      <c r="Z312" s="169"/>
      <c r="AA312" s="169"/>
      <c r="AB312" s="169"/>
      <c r="AC312" s="169"/>
      <c r="AD312" s="169"/>
      <c r="AE312" s="169"/>
      <c r="AF312" s="169"/>
      <c r="AG312" s="169"/>
      <c r="AH312" s="169"/>
      <c r="AI312" s="169"/>
      <c r="AJ312" s="169"/>
      <c r="AK312" s="169"/>
      <c r="AL312" s="169"/>
      <c r="AM312" s="170"/>
      <c r="AN312" s="168" t="s">
        <v>19</v>
      </c>
      <c r="AO312" s="169"/>
      <c r="AP312" s="169"/>
      <c r="AQ312" s="169"/>
      <c r="AR312" s="169"/>
      <c r="AS312" s="169"/>
      <c r="AT312" s="169"/>
      <c r="AU312" s="169"/>
      <c r="AV312" s="169"/>
      <c r="AW312" s="169"/>
      <c r="AX312" s="169"/>
      <c r="AY312" s="169"/>
      <c r="AZ312" s="170"/>
      <c r="BA312" s="99" t="s">
        <v>207</v>
      </c>
      <c r="BB312" s="100"/>
      <c r="BC312" s="101"/>
      <c r="BD312" s="99" t="s">
        <v>1903</v>
      </c>
      <c r="BE312" s="100"/>
      <c r="BF312" s="101"/>
      <c r="BG312" s="99" t="s">
        <v>207</v>
      </c>
      <c r="BH312" s="100"/>
      <c r="BI312" s="100"/>
      <c r="BJ312" s="100"/>
      <c r="BK312" s="101"/>
      <c r="BO312" s="23" t="str">
        <f t="shared" si="33"/>
        <v>{}</v>
      </c>
      <c r="BP312" s="23" t="s">
        <v>106</v>
      </c>
      <c r="BQ312" s="23" t="str">
        <f t="shared" si="34"/>
        <v>ID0104-15-11 = sql/job/merge/mml/ID0104-15-11.sql</v>
      </c>
      <c r="BR312" s="23" t="str">
        <f t="shared" si="35"/>
        <v>ID0104-15-11 = {"id":"ID0104-15-11", "name":"経過記録情報モジュール_アセスメントレコード_結合テーブル作成（スキーマ22分）SQL", "params":{}, "files":{}, "memory":"1GB"}</v>
      </c>
    </row>
    <row r="313" spans="2:70" ht="51.75" customHeight="1" x14ac:dyDescent="0.15">
      <c r="B313" s="129" t="s">
        <v>1097</v>
      </c>
      <c r="C313" s="130"/>
      <c r="D313" s="130"/>
      <c r="E313" s="130"/>
      <c r="F313" s="130"/>
      <c r="G313" s="130"/>
      <c r="H313" s="131"/>
      <c r="I313" s="159" t="s">
        <v>1480</v>
      </c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1"/>
      <c r="U313" s="168" t="s">
        <v>1605</v>
      </c>
      <c r="V313" s="169"/>
      <c r="W313" s="169"/>
      <c r="X313" s="169"/>
      <c r="Y313" s="169"/>
      <c r="Z313" s="169"/>
      <c r="AA313" s="169"/>
      <c r="AB313" s="169"/>
      <c r="AC313" s="169"/>
      <c r="AD313" s="169"/>
      <c r="AE313" s="169"/>
      <c r="AF313" s="169"/>
      <c r="AG313" s="169"/>
      <c r="AH313" s="169"/>
      <c r="AI313" s="169"/>
      <c r="AJ313" s="169"/>
      <c r="AK313" s="169"/>
      <c r="AL313" s="169"/>
      <c r="AM313" s="170"/>
      <c r="AN313" s="168" t="s">
        <v>19</v>
      </c>
      <c r="AO313" s="169"/>
      <c r="AP313" s="169"/>
      <c r="AQ313" s="169"/>
      <c r="AR313" s="169"/>
      <c r="AS313" s="169"/>
      <c r="AT313" s="169"/>
      <c r="AU313" s="169"/>
      <c r="AV313" s="169"/>
      <c r="AW313" s="169"/>
      <c r="AX313" s="169"/>
      <c r="AY313" s="169"/>
      <c r="AZ313" s="170"/>
      <c r="BA313" s="99" t="s">
        <v>207</v>
      </c>
      <c r="BB313" s="100"/>
      <c r="BC313" s="101"/>
      <c r="BD313" s="99" t="s">
        <v>1903</v>
      </c>
      <c r="BE313" s="100"/>
      <c r="BF313" s="101"/>
      <c r="BG313" s="99" t="s">
        <v>207</v>
      </c>
      <c r="BH313" s="100"/>
      <c r="BI313" s="100"/>
      <c r="BJ313" s="100"/>
      <c r="BK313" s="101"/>
      <c r="BO313" s="23" t="str">
        <f t="shared" si="33"/>
        <v>{}</v>
      </c>
      <c r="BP313" s="23" t="s">
        <v>106</v>
      </c>
      <c r="BQ313" s="23" t="str">
        <f t="shared" si="34"/>
        <v>ID0104-15-12 = sql/job/merge/mml/ID0104-15-12.sql</v>
      </c>
      <c r="BR313" s="23" t="str">
        <f t="shared" si="35"/>
        <v>ID0104-15-12 = {"id":"ID0104-15-12", "name":"経過記録情報モジュール_アセスメントレコード_結合テーブル作成（スキーマ12分）SQL", "params":{}, "files":{}, "memory":"1GB"}</v>
      </c>
    </row>
    <row r="314" spans="2:70" ht="51.75" customHeight="1" x14ac:dyDescent="0.15">
      <c r="B314" s="182" t="s">
        <v>1933</v>
      </c>
      <c r="C314" s="180"/>
      <c r="D314" s="180"/>
      <c r="E314" s="180"/>
      <c r="F314" s="180"/>
      <c r="G314" s="180"/>
      <c r="H314" s="181"/>
      <c r="I314" s="177" t="s">
        <v>2091</v>
      </c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9"/>
      <c r="U314" s="171" t="s">
        <v>1603</v>
      </c>
      <c r="V314" s="172"/>
      <c r="W314" s="172"/>
      <c r="X314" s="172"/>
      <c r="Y314" s="172"/>
      <c r="Z314" s="172"/>
      <c r="AA314" s="172"/>
      <c r="AB314" s="172"/>
      <c r="AC314" s="172"/>
      <c r="AD314" s="172"/>
      <c r="AE314" s="172"/>
      <c r="AF314" s="172"/>
      <c r="AG314" s="172"/>
      <c r="AH314" s="172"/>
      <c r="AI314" s="172"/>
      <c r="AJ314" s="172"/>
      <c r="AK314" s="172"/>
      <c r="AL314" s="172"/>
      <c r="AM314" s="173"/>
      <c r="AN314" s="171" t="s">
        <v>196</v>
      </c>
      <c r="AO314" s="172"/>
      <c r="AP314" s="172"/>
      <c r="AQ314" s="172"/>
      <c r="AR314" s="172"/>
      <c r="AS314" s="172"/>
      <c r="AT314" s="172"/>
      <c r="AU314" s="172"/>
      <c r="AV314" s="172"/>
      <c r="AW314" s="172"/>
      <c r="AX314" s="172"/>
      <c r="AY314" s="172"/>
      <c r="AZ314" s="173"/>
      <c r="BA314" s="174" t="s">
        <v>207</v>
      </c>
      <c r="BB314" s="175"/>
      <c r="BC314" s="176"/>
      <c r="BD314" s="174" t="s">
        <v>1903</v>
      </c>
      <c r="BE314" s="175"/>
      <c r="BF314" s="176"/>
      <c r="BG314" s="174" t="s">
        <v>1907</v>
      </c>
      <c r="BH314" s="175"/>
      <c r="BI314" s="175"/>
      <c r="BJ314" s="175"/>
      <c r="BK314" s="176"/>
      <c r="BO314" s="23" t="str">
        <f t="shared" si="33"/>
        <v>{"facility_id": "施設ID"}</v>
      </c>
      <c r="BP314" s="23" t="s">
        <v>106</v>
      </c>
      <c r="BQ314" s="23" t="str">
        <f t="shared" si="34"/>
        <v>ID0104-15-51 = sql/job/merge/mml/ID0104-15-51.sql</v>
      </c>
      <c r="BR314" s="23" t="str">
        <f t="shared" si="35"/>
        <v>ID0104-15-51 = {"id":"ID0104-15-51", "name":"経過記録情報モジュール_アセスメントレコード_結合テーブル作成SQL", "params":{"facility_id": "施設ID"}, "files":{}, "memory":"1GB"}</v>
      </c>
    </row>
    <row r="315" spans="2:70" ht="51.75" customHeight="1" x14ac:dyDescent="0.15">
      <c r="B315" s="129" t="s">
        <v>1098</v>
      </c>
      <c r="C315" s="130"/>
      <c r="D315" s="130"/>
      <c r="E315" s="130"/>
      <c r="F315" s="130"/>
      <c r="G315" s="130"/>
      <c r="H315" s="131"/>
      <c r="I315" s="159" t="s">
        <v>1481</v>
      </c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1"/>
      <c r="U315" s="168" t="s">
        <v>1606</v>
      </c>
      <c r="V315" s="169"/>
      <c r="W315" s="169"/>
      <c r="X315" s="169"/>
      <c r="Y315" s="169"/>
      <c r="Z315" s="169"/>
      <c r="AA315" s="169"/>
      <c r="AB315" s="169"/>
      <c r="AC315" s="169"/>
      <c r="AD315" s="169"/>
      <c r="AE315" s="169"/>
      <c r="AF315" s="169"/>
      <c r="AG315" s="169"/>
      <c r="AH315" s="169"/>
      <c r="AI315" s="169"/>
      <c r="AJ315" s="169"/>
      <c r="AK315" s="169"/>
      <c r="AL315" s="169"/>
      <c r="AM315" s="170"/>
      <c r="AN315" s="168" t="s">
        <v>19</v>
      </c>
      <c r="AO315" s="169"/>
      <c r="AP315" s="169"/>
      <c r="AQ315" s="169"/>
      <c r="AR315" s="169"/>
      <c r="AS315" s="169"/>
      <c r="AT315" s="169"/>
      <c r="AU315" s="169"/>
      <c r="AV315" s="169"/>
      <c r="AW315" s="169"/>
      <c r="AX315" s="169"/>
      <c r="AY315" s="169"/>
      <c r="AZ315" s="170"/>
      <c r="BA315" s="99" t="s">
        <v>207</v>
      </c>
      <c r="BB315" s="100"/>
      <c r="BC315" s="101"/>
      <c r="BD315" s="99" t="s">
        <v>1903</v>
      </c>
      <c r="BE315" s="100"/>
      <c r="BF315" s="101"/>
      <c r="BG315" s="99" t="s">
        <v>207</v>
      </c>
      <c r="BH315" s="100"/>
      <c r="BI315" s="100"/>
      <c r="BJ315" s="100"/>
      <c r="BK315" s="101"/>
      <c r="BO315" s="23" t="str">
        <f t="shared" si="33"/>
        <v>{}</v>
      </c>
      <c r="BP315" s="23" t="s">
        <v>106</v>
      </c>
      <c r="BQ315" s="23" t="str">
        <f t="shared" si="34"/>
        <v>ID0104-16-01 = sql/job/merge/mml/ID0104-16-01.sql</v>
      </c>
      <c r="BR315" s="23" t="str">
        <f t="shared" si="35"/>
        <v>ID0104-16-01 = {"id":"ID0104-16-01", "name":"経過記録情報モジュール_処方箋オーダー情報レコード_結合テーブル作成（スキーマ2分）SQL", "params":{}, "files":{}, "memory":"1GB"}</v>
      </c>
    </row>
    <row r="316" spans="2:70" ht="51.75" customHeight="1" x14ac:dyDescent="0.15">
      <c r="B316" s="129" t="s">
        <v>1099</v>
      </c>
      <c r="C316" s="130"/>
      <c r="D316" s="130"/>
      <c r="E316" s="130"/>
      <c r="F316" s="130"/>
      <c r="G316" s="130"/>
      <c r="H316" s="131"/>
      <c r="I316" s="159" t="s">
        <v>1482</v>
      </c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1"/>
      <c r="U316" s="168" t="s">
        <v>1607</v>
      </c>
      <c r="V316" s="169"/>
      <c r="W316" s="169"/>
      <c r="X316" s="169"/>
      <c r="Y316" s="169"/>
      <c r="Z316" s="169"/>
      <c r="AA316" s="169"/>
      <c r="AB316" s="169"/>
      <c r="AC316" s="169"/>
      <c r="AD316" s="169"/>
      <c r="AE316" s="169"/>
      <c r="AF316" s="169"/>
      <c r="AG316" s="169"/>
      <c r="AH316" s="169"/>
      <c r="AI316" s="169"/>
      <c r="AJ316" s="169"/>
      <c r="AK316" s="169"/>
      <c r="AL316" s="169"/>
      <c r="AM316" s="170"/>
      <c r="AN316" s="168" t="s">
        <v>19</v>
      </c>
      <c r="AO316" s="169"/>
      <c r="AP316" s="169"/>
      <c r="AQ316" s="169"/>
      <c r="AR316" s="169"/>
      <c r="AS316" s="169"/>
      <c r="AT316" s="169"/>
      <c r="AU316" s="169"/>
      <c r="AV316" s="169"/>
      <c r="AW316" s="169"/>
      <c r="AX316" s="169"/>
      <c r="AY316" s="169"/>
      <c r="AZ316" s="170"/>
      <c r="BA316" s="99" t="s">
        <v>207</v>
      </c>
      <c r="BB316" s="100"/>
      <c r="BC316" s="101"/>
      <c r="BD316" s="99" t="s">
        <v>1903</v>
      </c>
      <c r="BE316" s="100"/>
      <c r="BF316" s="101"/>
      <c r="BG316" s="99" t="s">
        <v>207</v>
      </c>
      <c r="BH316" s="100"/>
      <c r="BI316" s="100"/>
      <c r="BJ316" s="100"/>
      <c r="BK316" s="101"/>
      <c r="BO316" s="23" t="str">
        <f t="shared" si="33"/>
        <v>{}</v>
      </c>
      <c r="BP316" s="23" t="s">
        <v>106</v>
      </c>
      <c r="BQ316" s="23" t="str">
        <f t="shared" si="34"/>
        <v>ID0104-16-11 = sql/job/merge/mml/ID0104-16-11.sql</v>
      </c>
      <c r="BR316" s="23" t="str">
        <f t="shared" si="35"/>
        <v>ID0104-16-11 = {"id":"ID0104-16-11", "name":"経過記録情報モジュール_処方箋オーダー情報レコード_結合テーブル作成（スキーマ22分）SQL", "params":{}, "files":{}, "memory":"1GB"}</v>
      </c>
    </row>
    <row r="317" spans="2:70" ht="51.75" customHeight="1" x14ac:dyDescent="0.15">
      <c r="B317" s="129" t="s">
        <v>1100</v>
      </c>
      <c r="C317" s="130"/>
      <c r="D317" s="130"/>
      <c r="E317" s="130"/>
      <c r="F317" s="130"/>
      <c r="G317" s="130"/>
      <c r="H317" s="131"/>
      <c r="I317" s="159" t="s">
        <v>1483</v>
      </c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1"/>
      <c r="U317" s="168" t="s">
        <v>1608</v>
      </c>
      <c r="V317" s="169"/>
      <c r="W317" s="169"/>
      <c r="X317" s="169"/>
      <c r="Y317" s="169"/>
      <c r="Z317" s="169"/>
      <c r="AA317" s="169"/>
      <c r="AB317" s="169"/>
      <c r="AC317" s="169"/>
      <c r="AD317" s="169"/>
      <c r="AE317" s="169"/>
      <c r="AF317" s="169"/>
      <c r="AG317" s="169"/>
      <c r="AH317" s="169"/>
      <c r="AI317" s="169"/>
      <c r="AJ317" s="169"/>
      <c r="AK317" s="169"/>
      <c r="AL317" s="169"/>
      <c r="AM317" s="170"/>
      <c r="AN317" s="168" t="s">
        <v>19</v>
      </c>
      <c r="AO317" s="169"/>
      <c r="AP317" s="169"/>
      <c r="AQ317" s="169"/>
      <c r="AR317" s="169"/>
      <c r="AS317" s="169"/>
      <c r="AT317" s="169"/>
      <c r="AU317" s="169"/>
      <c r="AV317" s="169"/>
      <c r="AW317" s="169"/>
      <c r="AX317" s="169"/>
      <c r="AY317" s="169"/>
      <c r="AZ317" s="170"/>
      <c r="BA317" s="99" t="s">
        <v>207</v>
      </c>
      <c r="BB317" s="100"/>
      <c r="BC317" s="101"/>
      <c r="BD317" s="99" t="s">
        <v>1903</v>
      </c>
      <c r="BE317" s="100"/>
      <c r="BF317" s="101"/>
      <c r="BG317" s="99" t="s">
        <v>207</v>
      </c>
      <c r="BH317" s="100"/>
      <c r="BI317" s="100"/>
      <c r="BJ317" s="100"/>
      <c r="BK317" s="101"/>
      <c r="BO317" s="23" t="str">
        <f t="shared" si="33"/>
        <v>{}</v>
      </c>
      <c r="BP317" s="23" t="s">
        <v>106</v>
      </c>
      <c r="BQ317" s="23" t="str">
        <f t="shared" si="34"/>
        <v>ID0104-16-12 = sql/job/merge/mml/ID0104-16-12.sql</v>
      </c>
      <c r="BR317" s="23" t="str">
        <f t="shared" si="35"/>
        <v>ID0104-16-12 = {"id":"ID0104-16-12", "name":"経過記録情報モジュール_処方箋オーダー情報レコード_結合テーブル作成（スキーマ12分）SQL", "params":{}, "files":{}, "memory":"1GB"}</v>
      </c>
    </row>
    <row r="318" spans="2:70" ht="51.75" customHeight="1" x14ac:dyDescent="0.15">
      <c r="B318" s="129" t="s">
        <v>1934</v>
      </c>
      <c r="C318" s="180"/>
      <c r="D318" s="180"/>
      <c r="E318" s="180"/>
      <c r="F318" s="180"/>
      <c r="G318" s="180"/>
      <c r="H318" s="181"/>
      <c r="I318" s="159" t="s">
        <v>2092</v>
      </c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1"/>
      <c r="U318" s="168" t="s">
        <v>1606</v>
      </c>
      <c r="V318" s="169"/>
      <c r="W318" s="169"/>
      <c r="X318" s="169"/>
      <c r="Y318" s="169"/>
      <c r="Z318" s="169"/>
      <c r="AA318" s="169"/>
      <c r="AB318" s="169"/>
      <c r="AC318" s="169"/>
      <c r="AD318" s="169"/>
      <c r="AE318" s="169"/>
      <c r="AF318" s="169"/>
      <c r="AG318" s="169"/>
      <c r="AH318" s="169"/>
      <c r="AI318" s="169"/>
      <c r="AJ318" s="169"/>
      <c r="AK318" s="169"/>
      <c r="AL318" s="169"/>
      <c r="AM318" s="170"/>
      <c r="AN318" s="168" t="s">
        <v>196</v>
      </c>
      <c r="AO318" s="169"/>
      <c r="AP318" s="169"/>
      <c r="AQ318" s="169"/>
      <c r="AR318" s="169"/>
      <c r="AS318" s="169"/>
      <c r="AT318" s="169"/>
      <c r="AU318" s="169"/>
      <c r="AV318" s="169"/>
      <c r="AW318" s="169"/>
      <c r="AX318" s="169"/>
      <c r="AY318" s="169"/>
      <c r="AZ318" s="170"/>
      <c r="BA318" s="99" t="s">
        <v>207</v>
      </c>
      <c r="BB318" s="100"/>
      <c r="BC318" s="101"/>
      <c r="BD318" s="99" t="s">
        <v>1903</v>
      </c>
      <c r="BE318" s="100"/>
      <c r="BF318" s="101"/>
      <c r="BG318" s="99" t="s">
        <v>1907</v>
      </c>
      <c r="BH318" s="100"/>
      <c r="BI318" s="100"/>
      <c r="BJ318" s="100"/>
      <c r="BK318" s="101"/>
      <c r="BO318" s="23" t="str">
        <f t="shared" si="33"/>
        <v>{"facility_id": "施設ID"}</v>
      </c>
      <c r="BP318" s="23" t="s">
        <v>106</v>
      </c>
      <c r="BQ318" s="23" t="str">
        <f t="shared" si="34"/>
        <v>ID0104-16-51 = sql/job/merge/mml/ID0104-16-51.sql</v>
      </c>
      <c r="BR318" s="23" t="str">
        <f t="shared" si="35"/>
        <v>ID0104-16-51 = {"id":"ID0104-16-51", "name":"経過記録情報モジュール_処方箋オーダー情報レコード_結合テーブル作成SQL", "params":{"facility_id": "施設ID"}, "files":{}, "memory":"1GB"}</v>
      </c>
    </row>
    <row r="319" spans="2:70" ht="51.75" customHeight="1" x14ac:dyDescent="0.15">
      <c r="B319" s="129" t="s">
        <v>1101</v>
      </c>
      <c r="C319" s="130"/>
      <c r="D319" s="130"/>
      <c r="E319" s="130"/>
      <c r="F319" s="130"/>
      <c r="G319" s="130"/>
      <c r="H319" s="131"/>
      <c r="I319" s="159" t="s">
        <v>1484</v>
      </c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1"/>
      <c r="U319" s="168" t="s">
        <v>1609</v>
      </c>
      <c r="V319" s="169"/>
      <c r="W319" s="169"/>
      <c r="X319" s="169"/>
      <c r="Y319" s="169"/>
      <c r="Z319" s="169"/>
      <c r="AA319" s="169"/>
      <c r="AB319" s="169"/>
      <c r="AC319" s="169"/>
      <c r="AD319" s="169"/>
      <c r="AE319" s="169"/>
      <c r="AF319" s="169"/>
      <c r="AG319" s="169"/>
      <c r="AH319" s="169"/>
      <c r="AI319" s="169"/>
      <c r="AJ319" s="169"/>
      <c r="AK319" s="169"/>
      <c r="AL319" s="169"/>
      <c r="AM319" s="170"/>
      <c r="AN319" s="168" t="s">
        <v>19</v>
      </c>
      <c r="AO319" s="169"/>
      <c r="AP319" s="169"/>
      <c r="AQ319" s="169"/>
      <c r="AR319" s="169"/>
      <c r="AS319" s="169"/>
      <c r="AT319" s="169"/>
      <c r="AU319" s="169"/>
      <c r="AV319" s="169"/>
      <c r="AW319" s="169"/>
      <c r="AX319" s="169"/>
      <c r="AY319" s="169"/>
      <c r="AZ319" s="170"/>
      <c r="BA319" s="99" t="s">
        <v>207</v>
      </c>
      <c r="BB319" s="100"/>
      <c r="BC319" s="101"/>
      <c r="BD319" s="99" t="s">
        <v>1903</v>
      </c>
      <c r="BE319" s="100"/>
      <c r="BF319" s="101"/>
      <c r="BG319" s="99" t="s">
        <v>207</v>
      </c>
      <c r="BH319" s="100"/>
      <c r="BI319" s="100"/>
      <c r="BJ319" s="100"/>
      <c r="BK319" s="101"/>
      <c r="BO319" s="23" t="str">
        <f t="shared" si="33"/>
        <v>{}</v>
      </c>
      <c r="BP319" s="23" t="s">
        <v>106</v>
      </c>
      <c r="BQ319" s="23" t="str">
        <f t="shared" si="34"/>
        <v>ID0104-17-01 = sql/job/merge/mml/ID0104-17-01.sql</v>
      </c>
      <c r="BR319" s="23" t="str">
        <f t="shared" si="35"/>
        <v>ID0104-17-01 = {"id":"ID0104-17-01", "name":"経過記録情報モジュール_処方箋オーダー薬剤レコード_結合テーブル作成（スキーマ2分）SQL", "params":{}, "files":{}, "memory":"1GB"}</v>
      </c>
    </row>
    <row r="320" spans="2:70" ht="51.75" customHeight="1" x14ac:dyDescent="0.15">
      <c r="B320" s="129" t="s">
        <v>1102</v>
      </c>
      <c r="C320" s="130"/>
      <c r="D320" s="130"/>
      <c r="E320" s="130"/>
      <c r="F320" s="130"/>
      <c r="G320" s="130"/>
      <c r="H320" s="131"/>
      <c r="I320" s="159" t="s">
        <v>1485</v>
      </c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1"/>
      <c r="U320" s="168" t="s">
        <v>1610</v>
      </c>
      <c r="V320" s="169"/>
      <c r="W320" s="169"/>
      <c r="X320" s="169"/>
      <c r="Y320" s="169"/>
      <c r="Z320" s="169"/>
      <c r="AA320" s="169"/>
      <c r="AB320" s="169"/>
      <c r="AC320" s="169"/>
      <c r="AD320" s="169"/>
      <c r="AE320" s="169"/>
      <c r="AF320" s="169"/>
      <c r="AG320" s="169"/>
      <c r="AH320" s="169"/>
      <c r="AI320" s="169"/>
      <c r="AJ320" s="169"/>
      <c r="AK320" s="169"/>
      <c r="AL320" s="169"/>
      <c r="AM320" s="170"/>
      <c r="AN320" s="168" t="s">
        <v>19</v>
      </c>
      <c r="AO320" s="169"/>
      <c r="AP320" s="169"/>
      <c r="AQ320" s="169"/>
      <c r="AR320" s="169"/>
      <c r="AS320" s="169"/>
      <c r="AT320" s="169"/>
      <c r="AU320" s="169"/>
      <c r="AV320" s="169"/>
      <c r="AW320" s="169"/>
      <c r="AX320" s="169"/>
      <c r="AY320" s="169"/>
      <c r="AZ320" s="170"/>
      <c r="BA320" s="99" t="s">
        <v>207</v>
      </c>
      <c r="BB320" s="100"/>
      <c r="BC320" s="101"/>
      <c r="BD320" s="99" t="s">
        <v>1903</v>
      </c>
      <c r="BE320" s="100"/>
      <c r="BF320" s="101"/>
      <c r="BG320" s="99" t="s">
        <v>207</v>
      </c>
      <c r="BH320" s="100"/>
      <c r="BI320" s="100"/>
      <c r="BJ320" s="100"/>
      <c r="BK320" s="101"/>
      <c r="BO320" s="23" t="str">
        <f t="shared" si="33"/>
        <v>{}</v>
      </c>
      <c r="BP320" s="23" t="s">
        <v>106</v>
      </c>
      <c r="BQ320" s="23" t="str">
        <f t="shared" si="34"/>
        <v>ID0104-17-11 = sql/job/merge/mml/ID0104-17-11.sql</v>
      </c>
      <c r="BR320" s="23" t="str">
        <f t="shared" si="35"/>
        <v>ID0104-17-11 = {"id":"ID0104-17-11", "name":"経過記録情報モジュール_処方箋オーダー薬剤レコード_結合テーブル作成（スキーマ22分）SQL", "params":{}, "files":{}, "memory":"1GB"}</v>
      </c>
    </row>
    <row r="321" spans="2:70" ht="51.75" customHeight="1" x14ac:dyDescent="0.15">
      <c r="B321" s="129" t="s">
        <v>1103</v>
      </c>
      <c r="C321" s="130"/>
      <c r="D321" s="130"/>
      <c r="E321" s="130"/>
      <c r="F321" s="130"/>
      <c r="G321" s="130"/>
      <c r="H321" s="131"/>
      <c r="I321" s="159" t="s">
        <v>1486</v>
      </c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1"/>
      <c r="U321" s="168" t="s">
        <v>1611</v>
      </c>
      <c r="V321" s="169"/>
      <c r="W321" s="169"/>
      <c r="X321" s="169"/>
      <c r="Y321" s="169"/>
      <c r="Z321" s="169"/>
      <c r="AA321" s="169"/>
      <c r="AB321" s="169"/>
      <c r="AC321" s="169"/>
      <c r="AD321" s="169"/>
      <c r="AE321" s="169"/>
      <c r="AF321" s="169"/>
      <c r="AG321" s="169"/>
      <c r="AH321" s="169"/>
      <c r="AI321" s="169"/>
      <c r="AJ321" s="169"/>
      <c r="AK321" s="169"/>
      <c r="AL321" s="169"/>
      <c r="AM321" s="170"/>
      <c r="AN321" s="168" t="s">
        <v>19</v>
      </c>
      <c r="AO321" s="169"/>
      <c r="AP321" s="169"/>
      <c r="AQ321" s="169"/>
      <c r="AR321" s="169"/>
      <c r="AS321" s="169"/>
      <c r="AT321" s="169"/>
      <c r="AU321" s="169"/>
      <c r="AV321" s="169"/>
      <c r="AW321" s="169"/>
      <c r="AX321" s="169"/>
      <c r="AY321" s="169"/>
      <c r="AZ321" s="170"/>
      <c r="BA321" s="99" t="s">
        <v>207</v>
      </c>
      <c r="BB321" s="100"/>
      <c r="BC321" s="101"/>
      <c r="BD321" s="99" t="s">
        <v>1903</v>
      </c>
      <c r="BE321" s="100"/>
      <c r="BF321" s="101"/>
      <c r="BG321" s="99" t="s">
        <v>207</v>
      </c>
      <c r="BH321" s="100"/>
      <c r="BI321" s="100"/>
      <c r="BJ321" s="100"/>
      <c r="BK321" s="101"/>
      <c r="BO321" s="23" t="str">
        <f t="shared" si="33"/>
        <v>{}</v>
      </c>
      <c r="BP321" s="23" t="s">
        <v>106</v>
      </c>
      <c r="BQ321" s="23" t="str">
        <f t="shared" si="34"/>
        <v>ID0104-17-12 = sql/job/merge/mml/ID0104-17-12.sql</v>
      </c>
      <c r="BR321" s="23" t="str">
        <f t="shared" si="35"/>
        <v>ID0104-17-12 = {"id":"ID0104-17-12", "name":"経過記録情報モジュール_処方箋オーダー薬剤レコード_結合テーブル作成（スキーマ12分）SQL", "params":{}, "files":{}, "memory":"1GB"}</v>
      </c>
    </row>
    <row r="322" spans="2:70" ht="51.75" customHeight="1" x14ac:dyDescent="0.15">
      <c r="B322" s="129" t="s">
        <v>1935</v>
      </c>
      <c r="C322" s="180"/>
      <c r="D322" s="180"/>
      <c r="E322" s="180"/>
      <c r="F322" s="180"/>
      <c r="G322" s="180"/>
      <c r="H322" s="181"/>
      <c r="I322" s="159" t="s">
        <v>2093</v>
      </c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1"/>
      <c r="U322" s="168" t="s">
        <v>1609</v>
      </c>
      <c r="V322" s="169"/>
      <c r="W322" s="169"/>
      <c r="X322" s="169"/>
      <c r="Y322" s="169"/>
      <c r="Z322" s="169"/>
      <c r="AA322" s="169"/>
      <c r="AB322" s="169"/>
      <c r="AC322" s="169"/>
      <c r="AD322" s="169"/>
      <c r="AE322" s="169"/>
      <c r="AF322" s="169"/>
      <c r="AG322" s="169"/>
      <c r="AH322" s="169"/>
      <c r="AI322" s="169"/>
      <c r="AJ322" s="169"/>
      <c r="AK322" s="169"/>
      <c r="AL322" s="169"/>
      <c r="AM322" s="170"/>
      <c r="AN322" s="168" t="s">
        <v>196</v>
      </c>
      <c r="AO322" s="169"/>
      <c r="AP322" s="169"/>
      <c r="AQ322" s="169"/>
      <c r="AR322" s="169"/>
      <c r="AS322" s="169"/>
      <c r="AT322" s="169"/>
      <c r="AU322" s="169"/>
      <c r="AV322" s="169"/>
      <c r="AW322" s="169"/>
      <c r="AX322" s="169"/>
      <c r="AY322" s="169"/>
      <c r="AZ322" s="170"/>
      <c r="BA322" s="99" t="s">
        <v>207</v>
      </c>
      <c r="BB322" s="100"/>
      <c r="BC322" s="101"/>
      <c r="BD322" s="99" t="s">
        <v>1903</v>
      </c>
      <c r="BE322" s="100"/>
      <c r="BF322" s="101"/>
      <c r="BG322" s="99" t="s">
        <v>1907</v>
      </c>
      <c r="BH322" s="100"/>
      <c r="BI322" s="100"/>
      <c r="BJ322" s="100"/>
      <c r="BK322" s="101"/>
      <c r="BO322" s="23" t="str">
        <f t="shared" si="33"/>
        <v>{"facility_id": "施設ID"}</v>
      </c>
      <c r="BP322" s="23" t="s">
        <v>106</v>
      </c>
      <c r="BQ322" s="23" t="str">
        <f t="shared" si="34"/>
        <v>ID0104-17-51 = sql/job/merge/mml/ID0104-17-51.sql</v>
      </c>
      <c r="BR322" s="23" t="str">
        <f t="shared" si="35"/>
        <v>ID0104-17-51 = {"id":"ID0104-17-51", "name":"経過記録情報モジュール_処方箋オーダー薬剤レコード_結合テーブル作成SQL", "params":{"facility_id": "施設ID"}, "files":{}, "memory":"1GB"}</v>
      </c>
    </row>
    <row r="323" spans="2:70" ht="51.75" customHeight="1" x14ac:dyDescent="0.15">
      <c r="B323" s="129" t="s">
        <v>1104</v>
      </c>
      <c r="C323" s="130"/>
      <c r="D323" s="130"/>
      <c r="E323" s="130"/>
      <c r="F323" s="130"/>
      <c r="G323" s="130"/>
      <c r="H323" s="131"/>
      <c r="I323" s="159" t="s">
        <v>1487</v>
      </c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1"/>
      <c r="U323" s="168" t="s">
        <v>1612</v>
      </c>
      <c r="V323" s="169"/>
      <c r="W323" s="169"/>
      <c r="X323" s="169"/>
      <c r="Y323" s="169"/>
      <c r="Z323" s="169"/>
      <c r="AA323" s="169"/>
      <c r="AB323" s="169"/>
      <c r="AC323" s="169"/>
      <c r="AD323" s="169"/>
      <c r="AE323" s="169"/>
      <c r="AF323" s="169"/>
      <c r="AG323" s="169"/>
      <c r="AH323" s="169"/>
      <c r="AI323" s="169"/>
      <c r="AJ323" s="169"/>
      <c r="AK323" s="169"/>
      <c r="AL323" s="169"/>
      <c r="AM323" s="170"/>
      <c r="AN323" s="168" t="s">
        <v>19</v>
      </c>
      <c r="AO323" s="169"/>
      <c r="AP323" s="169"/>
      <c r="AQ323" s="169"/>
      <c r="AR323" s="169"/>
      <c r="AS323" s="169"/>
      <c r="AT323" s="169"/>
      <c r="AU323" s="169"/>
      <c r="AV323" s="169"/>
      <c r="AW323" s="169"/>
      <c r="AX323" s="169"/>
      <c r="AY323" s="169"/>
      <c r="AZ323" s="170"/>
      <c r="BA323" s="99" t="s">
        <v>207</v>
      </c>
      <c r="BB323" s="100"/>
      <c r="BC323" s="101"/>
      <c r="BD323" s="99" t="s">
        <v>1903</v>
      </c>
      <c r="BE323" s="100"/>
      <c r="BF323" s="101"/>
      <c r="BG323" s="99" t="s">
        <v>207</v>
      </c>
      <c r="BH323" s="100"/>
      <c r="BI323" s="100"/>
      <c r="BJ323" s="100"/>
      <c r="BK323" s="101"/>
      <c r="BO323" s="23" t="str">
        <f t="shared" si="33"/>
        <v>{}</v>
      </c>
      <c r="BP323" s="23" t="s">
        <v>106</v>
      </c>
      <c r="BQ323" s="23" t="str">
        <f t="shared" si="34"/>
        <v>ID0104-18-01 = sql/job/merge/mml/ID0104-18-01.sql</v>
      </c>
      <c r="BR323" s="23" t="str">
        <f t="shared" si="35"/>
        <v>ID0104-18-01 = {"id":"ID0104-18-01", "name":"経過記録情報モジュール_処方箋オーダー薬剤コードレコード_結合テーブル作成（スキーマ2分）SQL", "params":{}, "files":{}, "memory":"1GB"}</v>
      </c>
    </row>
    <row r="324" spans="2:70" ht="51.75" customHeight="1" x14ac:dyDescent="0.15">
      <c r="B324" s="129" t="s">
        <v>1105</v>
      </c>
      <c r="C324" s="130"/>
      <c r="D324" s="130"/>
      <c r="E324" s="130"/>
      <c r="F324" s="130"/>
      <c r="G324" s="130"/>
      <c r="H324" s="131"/>
      <c r="I324" s="159" t="s">
        <v>1488</v>
      </c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1"/>
      <c r="U324" s="168" t="s">
        <v>1613</v>
      </c>
      <c r="V324" s="169"/>
      <c r="W324" s="169"/>
      <c r="X324" s="169"/>
      <c r="Y324" s="169"/>
      <c r="Z324" s="169"/>
      <c r="AA324" s="169"/>
      <c r="AB324" s="169"/>
      <c r="AC324" s="169"/>
      <c r="AD324" s="169"/>
      <c r="AE324" s="169"/>
      <c r="AF324" s="169"/>
      <c r="AG324" s="169"/>
      <c r="AH324" s="169"/>
      <c r="AI324" s="169"/>
      <c r="AJ324" s="169"/>
      <c r="AK324" s="169"/>
      <c r="AL324" s="169"/>
      <c r="AM324" s="170"/>
      <c r="AN324" s="168" t="s">
        <v>19</v>
      </c>
      <c r="AO324" s="169"/>
      <c r="AP324" s="169"/>
      <c r="AQ324" s="169"/>
      <c r="AR324" s="169"/>
      <c r="AS324" s="169"/>
      <c r="AT324" s="169"/>
      <c r="AU324" s="169"/>
      <c r="AV324" s="169"/>
      <c r="AW324" s="169"/>
      <c r="AX324" s="169"/>
      <c r="AY324" s="169"/>
      <c r="AZ324" s="170"/>
      <c r="BA324" s="99" t="s">
        <v>207</v>
      </c>
      <c r="BB324" s="100"/>
      <c r="BC324" s="101"/>
      <c r="BD324" s="99" t="s">
        <v>1903</v>
      </c>
      <c r="BE324" s="100"/>
      <c r="BF324" s="101"/>
      <c r="BG324" s="99" t="s">
        <v>207</v>
      </c>
      <c r="BH324" s="100"/>
      <c r="BI324" s="100"/>
      <c r="BJ324" s="100"/>
      <c r="BK324" s="101"/>
      <c r="BO324" s="23" t="str">
        <f t="shared" si="33"/>
        <v>{}</v>
      </c>
      <c r="BP324" s="23" t="s">
        <v>106</v>
      </c>
      <c r="BQ324" s="23" t="str">
        <f t="shared" si="34"/>
        <v>ID0104-18-11 = sql/job/merge/mml/ID0104-18-11.sql</v>
      </c>
      <c r="BR324" s="23" t="str">
        <f t="shared" si="35"/>
        <v>ID0104-18-11 = {"id":"ID0104-18-11", "name":"経過記録情報モジュール_処方箋オーダー薬剤コードレコード_結合テーブル作成（スキーマ22分）SQL", "params":{}, "files":{}, "memory":"1GB"}</v>
      </c>
    </row>
    <row r="325" spans="2:70" ht="51.75" customHeight="1" x14ac:dyDescent="0.15">
      <c r="B325" s="129" t="s">
        <v>1106</v>
      </c>
      <c r="C325" s="130"/>
      <c r="D325" s="130"/>
      <c r="E325" s="130"/>
      <c r="F325" s="130"/>
      <c r="G325" s="130"/>
      <c r="H325" s="131"/>
      <c r="I325" s="159" t="s">
        <v>1489</v>
      </c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1"/>
      <c r="U325" s="168" t="s">
        <v>1614</v>
      </c>
      <c r="V325" s="169"/>
      <c r="W325" s="169"/>
      <c r="X325" s="169"/>
      <c r="Y325" s="169"/>
      <c r="Z325" s="169"/>
      <c r="AA325" s="169"/>
      <c r="AB325" s="169"/>
      <c r="AC325" s="169"/>
      <c r="AD325" s="169"/>
      <c r="AE325" s="169"/>
      <c r="AF325" s="169"/>
      <c r="AG325" s="169"/>
      <c r="AH325" s="169"/>
      <c r="AI325" s="169"/>
      <c r="AJ325" s="169"/>
      <c r="AK325" s="169"/>
      <c r="AL325" s="169"/>
      <c r="AM325" s="170"/>
      <c r="AN325" s="168" t="s">
        <v>19</v>
      </c>
      <c r="AO325" s="169"/>
      <c r="AP325" s="169"/>
      <c r="AQ325" s="169"/>
      <c r="AR325" s="169"/>
      <c r="AS325" s="169"/>
      <c r="AT325" s="169"/>
      <c r="AU325" s="169"/>
      <c r="AV325" s="169"/>
      <c r="AW325" s="169"/>
      <c r="AX325" s="169"/>
      <c r="AY325" s="169"/>
      <c r="AZ325" s="170"/>
      <c r="BA325" s="99" t="s">
        <v>207</v>
      </c>
      <c r="BB325" s="100"/>
      <c r="BC325" s="101"/>
      <c r="BD325" s="99" t="s">
        <v>1903</v>
      </c>
      <c r="BE325" s="100"/>
      <c r="BF325" s="101"/>
      <c r="BG325" s="99" t="s">
        <v>207</v>
      </c>
      <c r="BH325" s="100"/>
      <c r="BI325" s="100"/>
      <c r="BJ325" s="100"/>
      <c r="BK325" s="101"/>
      <c r="BO325" s="23" t="str">
        <f t="shared" si="33"/>
        <v>{}</v>
      </c>
      <c r="BP325" s="23" t="s">
        <v>106</v>
      </c>
      <c r="BQ325" s="23" t="str">
        <f t="shared" si="34"/>
        <v>ID0104-18-12 = sql/job/merge/mml/ID0104-18-12.sql</v>
      </c>
      <c r="BR325" s="23" t="str">
        <f t="shared" si="35"/>
        <v>ID0104-18-12 = {"id":"ID0104-18-12", "name":"経過記録情報モジュール_処方箋オーダー薬剤コードレコード_結合テーブル作成（スキーマ12分）SQL", "params":{}, "files":{}, "memory":"1GB"}</v>
      </c>
    </row>
    <row r="326" spans="2:70" ht="51.75" customHeight="1" x14ac:dyDescent="0.15">
      <c r="B326" s="129" t="s">
        <v>1936</v>
      </c>
      <c r="C326" s="180"/>
      <c r="D326" s="180"/>
      <c r="E326" s="180"/>
      <c r="F326" s="180"/>
      <c r="G326" s="180"/>
      <c r="H326" s="181"/>
      <c r="I326" s="159" t="s">
        <v>2094</v>
      </c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1"/>
      <c r="U326" s="168" t="s">
        <v>1612</v>
      </c>
      <c r="V326" s="169"/>
      <c r="W326" s="169"/>
      <c r="X326" s="169"/>
      <c r="Y326" s="169"/>
      <c r="Z326" s="169"/>
      <c r="AA326" s="169"/>
      <c r="AB326" s="169"/>
      <c r="AC326" s="169"/>
      <c r="AD326" s="169"/>
      <c r="AE326" s="169"/>
      <c r="AF326" s="169"/>
      <c r="AG326" s="169"/>
      <c r="AH326" s="169"/>
      <c r="AI326" s="169"/>
      <c r="AJ326" s="169"/>
      <c r="AK326" s="169"/>
      <c r="AL326" s="169"/>
      <c r="AM326" s="170"/>
      <c r="AN326" s="168" t="s">
        <v>196</v>
      </c>
      <c r="AO326" s="169"/>
      <c r="AP326" s="169"/>
      <c r="AQ326" s="169"/>
      <c r="AR326" s="169"/>
      <c r="AS326" s="169"/>
      <c r="AT326" s="169"/>
      <c r="AU326" s="169"/>
      <c r="AV326" s="169"/>
      <c r="AW326" s="169"/>
      <c r="AX326" s="169"/>
      <c r="AY326" s="169"/>
      <c r="AZ326" s="170"/>
      <c r="BA326" s="99" t="s">
        <v>207</v>
      </c>
      <c r="BB326" s="100"/>
      <c r="BC326" s="101"/>
      <c r="BD326" s="99" t="s">
        <v>1903</v>
      </c>
      <c r="BE326" s="100"/>
      <c r="BF326" s="101"/>
      <c r="BG326" s="99" t="s">
        <v>1907</v>
      </c>
      <c r="BH326" s="100"/>
      <c r="BI326" s="100"/>
      <c r="BJ326" s="100"/>
      <c r="BK326" s="101"/>
      <c r="BO326" s="23" t="str">
        <f t="shared" si="33"/>
        <v>{"facility_id": "施設ID"}</v>
      </c>
      <c r="BP326" s="23" t="s">
        <v>106</v>
      </c>
      <c r="BQ326" s="23" t="str">
        <f t="shared" si="34"/>
        <v>ID0104-18-51 = sql/job/merge/mml/ID0104-18-51.sql</v>
      </c>
      <c r="BR326" s="23" t="str">
        <f t="shared" si="35"/>
        <v>ID0104-18-51 = {"id":"ID0104-18-51", "name":"経過記録情報モジュール_処方箋オーダー薬剤コードレコード_結合テーブル作成SQL", "params":{"facility_id": "施設ID"}, "files":{}, "memory":"1GB"}</v>
      </c>
    </row>
    <row r="327" spans="2:70" ht="51.75" customHeight="1" x14ac:dyDescent="0.15">
      <c r="B327" s="129" t="s">
        <v>1107</v>
      </c>
      <c r="C327" s="130"/>
      <c r="D327" s="130"/>
      <c r="E327" s="130"/>
      <c r="F327" s="130"/>
      <c r="G327" s="130"/>
      <c r="H327" s="131"/>
      <c r="I327" s="159" t="s">
        <v>1490</v>
      </c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1"/>
      <c r="U327" s="168" t="s">
        <v>1615</v>
      </c>
      <c r="V327" s="169"/>
      <c r="W327" s="169"/>
      <c r="X327" s="169"/>
      <c r="Y327" s="169"/>
      <c r="Z327" s="169"/>
      <c r="AA327" s="169"/>
      <c r="AB327" s="169"/>
      <c r="AC327" s="169"/>
      <c r="AD327" s="169"/>
      <c r="AE327" s="169"/>
      <c r="AF327" s="169"/>
      <c r="AG327" s="169"/>
      <c r="AH327" s="169"/>
      <c r="AI327" s="169"/>
      <c r="AJ327" s="169"/>
      <c r="AK327" s="169"/>
      <c r="AL327" s="169"/>
      <c r="AM327" s="170"/>
      <c r="AN327" s="168" t="s">
        <v>19</v>
      </c>
      <c r="AO327" s="169"/>
      <c r="AP327" s="169"/>
      <c r="AQ327" s="169"/>
      <c r="AR327" s="169"/>
      <c r="AS327" s="169"/>
      <c r="AT327" s="169"/>
      <c r="AU327" s="169"/>
      <c r="AV327" s="169"/>
      <c r="AW327" s="169"/>
      <c r="AX327" s="169"/>
      <c r="AY327" s="169"/>
      <c r="AZ327" s="170"/>
      <c r="BA327" s="99" t="s">
        <v>207</v>
      </c>
      <c r="BB327" s="100"/>
      <c r="BC327" s="101"/>
      <c r="BD327" s="99" t="s">
        <v>1903</v>
      </c>
      <c r="BE327" s="100"/>
      <c r="BF327" s="101"/>
      <c r="BG327" s="99" t="s">
        <v>207</v>
      </c>
      <c r="BH327" s="100"/>
      <c r="BI327" s="100"/>
      <c r="BJ327" s="100"/>
      <c r="BK327" s="101"/>
      <c r="BO327" s="23" t="str">
        <f t="shared" si="33"/>
        <v>{}</v>
      </c>
      <c r="BP327" s="23" t="s">
        <v>106</v>
      </c>
      <c r="BQ327" s="23" t="str">
        <f t="shared" si="34"/>
        <v>ID0104-19-01 = sql/job/merge/mml/ID0104-19-01.sql</v>
      </c>
      <c r="BR327" s="23" t="str">
        <f t="shared" si="35"/>
        <v>ID0104-19-01 = {"id":"ID0104-19-01", "name":"経過記録情報モジュール_注射オーダー情報レコード_結合テーブル作成（スキーマ2分）SQL", "params":{}, "files":{}, "memory":"1GB"}</v>
      </c>
    </row>
    <row r="328" spans="2:70" ht="51.75" customHeight="1" x14ac:dyDescent="0.15">
      <c r="B328" s="129" t="s">
        <v>1108</v>
      </c>
      <c r="C328" s="130"/>
      <c r="D328" s="130"/>
      <c r="E328" s="130"/>
      <c r="F328" s="130"/>
      <c r="G328" s="130"/>
      <c r="H328" s="131"/>
      <c r="I328" s="159" t="s">
        <v>1491</v>
      </c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1"/>
      <c r="U328" s="168" t="s">
        <v>1616</v>
      </c>
      <c r="V328" s="169"/>
      <c r="W328" s="169"/>
      <c r="X328" s="169"/>
      <c r="Y328" s="169"/>
      <c r="Z328" s="169"/>
      <c r="AA328" s="169"/>
      <c r="AB328" s="169"/>
      <c r="AC328" s="169"/>
      <c r="AD328" s="169"/>
      <c r="AE328" s="169"/>
      <c r="AF328" s="169"/>
      <c r="AG328" s="169"/>
      <c r="AH328" s="169"/>
      <c r="AI328" s="169"/>
      <c r="AJ328" s="169"/>
      <c r="AK328" s="169"/>
      <c r="AL328" s="169"/>
      <c r="AM328" s="170"/>
      <c r="AN328" s="168" t="s">
        <v>19</v>
      </c>
      <c r="AO328" s="169"/>
      <c r="AP328" s="169"/>
      <c r="AQ328" s="169"/>
      <c r="AR328" s="169"/>
      <c r="AS328" s="169"/>
      <c r="AT328" s="169"/>
      <c r="AU328" s="169"/>
      <c r="AV328" s="169"/>
      <c r="AW328" s="169"/>
      <c r="AX328" s="169"/>
      <c r="AY328" s="169"/>
      <c r="AZ328" s="170"/>
      <c r="BA328" s="99" t="s">
        <v>207</v>
      </c>
      <c r="BB328" s="100"/>
      <c r="BC328" s="101"/>
      <c r="BD328" s="99" t="s">
        <v>1903</v>
      </c>
      <c r="BE328" s="100"/>
      <c r="BF328" s="101"/>
      <c r="BG328" s="99" t="s">
        <v>207</v>
      </c>
      <c r="BH328" s="100"/>
      <c r="BI328" s="100"/>
      <c r="BJ328" s="100"/>
      <c r="BK328" s="101"/>
      <c r="BO328" s="23" t="str">
        <f t="shared" si="33"/>
        <v>{}</v>
      </c>
      <c r="BP328" s="23" t="s">
        <v>106</v>
      </c>
      <c r="BQ328" s="23" t="str">
        <f t="shared" si="34"/>
        <v>ID0104-19-11 = sql/job/merge/mml/ID0104-19-11.sql</v>
      </c>
      <c r="BR328" s="23" t="str">
        <f t="shared" si="35"/>
        <v>ID0104-19-11 = {"id":"ID0104-19-11", "name":"経過記録情報モジュール_注射オーダー情報レコード_結合テーブル作成（スキーマ22分）SQL", "params":{}, "files":{}, "memory":"1GB"}</v>
      </c>
    </row>
    <row r="329" spans="2:70" ht="51.75" customHeight="1" x14ac:dyDescent="0.15">
      <c r="B329" s="129" t="s">
        <v>1109</v>
      </c>
      <c r="C329" s="130"/>
      <c r="D329" s="130"/>
      <c r="E329" s="130"/>
      <c r="F329" s="130"/>
      <c r="G329" s="130"/>
      <c r="H329" s="131"/>
      <c r="I329" s="159" t="s">
        <v>1492</v>
      </c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1"/>
      <c r="U329" s="168" t="s">
        <v>1617</v>
      </c>
      <c r="V329" s="169"/>
      <c r="W329" s="169"/>
      <c r="X329" s="169"/>
      <c r="Y329" s="169"/>
      <c r="Z329" s="169"/>
      <c r="AA329" s="169"/>
      <c r="AB329" s="169"/>
      <c r="AC329" s="169"/>
      <c r="AD329" s="169"/>
      <c r="AE329" s="169"/>
      <c r="AF329" s="169"/>
      <c r="AG329" s="169"/>
      <c r="AH329" s="169"/>
      <c r="AI329" s="169"/>
      <c r="AJ329" s="169"/>
      <c r="AK329" s="169"/>
      <c r="AL329" s="169"/>
      <c r="AM329" s="170"/>
      <c r="AN329" s="168" t="s">
        <v>19</v>
      </c>
      <c r="AO329" s="169"/>
      <c r="AP329" s="169"/>
      <c r="AQ329" s="169"/>
      <c r="AR329" s="169"/>
      <c r="AS329" s="169"/>
      <c r="AT329" s="169"/>
      <c r="AU329" s="169"/>
      <c r="AV329" s="169"/>
      <c r="AW329" s="169"/>
      <c r="AX329" s="169"/>
      <c r="AY329" s="169"/>
      <c r="AZ329" s="170"/>
      <c r="BA329" s="99" t="s">
        <v>207</v>
      </c>
      <c r="BB329" s="100"/>
      <c r="BC329" s="101"/>
      <c r="BD329" s="99" t="s">
        <v>1903</v>
      </c>
      <c r="BE329" s="100"/>
      <c r="BF329" s="101"/>
      <c r="BG329" s="99" t="s">
        <v>207</v>
      </c>
      <c r="BH329" s="100"/>
      <c r="BI329" s="100"/>
      <c r="BJ329" s="100"/>
      <c r="BK329" s="101"/>
      <c r="BO329" s="23" t="str">
        <f t="shared" si="33"/>
        <v>{}</v>
      </c>
      <c r="BP329" s="23" t="s">
        <v>106</v>
      </c>
      <c r="BQ329" s="23" t="str">
        <f t="shared" si="34"/>
        <v>ID0104-19-12 = sql/job/merge/mml/ID0104-19-12.sql</v>
      </c>
      <c r="BR329" s="23" t="str">
        <f t="shared" si="35"/>
        <v>ID0104-19-12 = {"id":"ID0104-19-12", "name":"経過記録情報モジュール_注射オーダー情報レコード_結合テーブル作成（スキーマ12分）SQL", "params":{}, "files":{}, "memory":"1GB"}</v>
      </c>
    </row>
    <row r="330" spans="2:70" ht="51.75" customHeight="1" x14ac:dyDescent="0.15">
      <c r="B330" s="129" t="s">
        <v>1937</v>
      </c>
      <c r="C330" s="180"/>
      <c r="D330" s="180"/>
      <c r="E330" s="180"/>
      <c r="F330" s="180"/>
      <c r="G330" s="180"/>
      <c r="H330" s="181"/>
      <c r="I330" s="159" t="s">
        <v>2095</v>
      </c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1"/>
      <c r="U330" s="168" t="s">
        <v>1615</v>
      </c>
      <c r="V330" s="169"/>
      <c r="W330" s="169"/>
      <c r="X330" s="169"/>
      <c r="Y330" s="169"/>
      <c r="Z330" s="169"/>
      <c r="AA330" s="169"/>
      <c r="AB330" s="169"/>
      <c r="AC330" s="169"/>
      <c r="AD330" s="169"/>
      <c r="AE330" s="169"/>
      <c r="AF330" s="169"/>
      <c r="AG330" s="169"/>
      <c r="AH330" s="169"/>
      <c r="AI330" s="169"/>
      <c r="AJ330" s="169"/>
      <c r="AK330" s="169"/>
      <c r="AL330" s="169"/>
      <c r="AM330" s="170"/>
      <c r="AN330" s="168" t="s">
        <v>196</v>
      </c>
      <c r="AO330" s="169"/>
      <c r="AP330" s="169"/>
      <c r="AQ330" s="169"/>
      <c r="AR330" s="169"/>
      <c r="AS330" s="169"/>
      <c r="AT330" s="169"/>
      <c r="AU330" s="169"/>
      <c r="AV330" s="169"/>
      <c r="AW330" s="169"/>
      <c r="AX330" s="169"/>
      <c r="AY330" s="169"/>
      <c r="AZ330" s="170"/>
      <c r="BA330" s="99" t="s">
        <v>207</v>
      </c>
      <c r="BB330" s="100"/>
      <c r="BC330" s="101"/>
      <c r="BD330" s="99" t="s">
        <v>1903</v>
      </c>
      <c r="BE330" s="100"/>
      <c r="BF330" s="101"/>
      <c r="BG330" s="99" t="s">
        <v>1907</v>
      </c>
      <c r="BH330" s="100"/>
      <c r="BI330" s="100"/>
      <c r="BJ330" s="100"/>
      <c r="BK330" s="101"/>
      <c r="BO330" s="23" t="str">
        <f t="shared" si="33"/>
        <v>{"facility_id": "施設ID"}</v>
      </c>
      <c r="BP330" s="23" t="s">
        <v>106</v>
      </c>
      <c r="BQ330" s="23" t="str">
        <f t="shared" si="34"/>
        <v>ID0104-19-51 = sql/job/merge/mml/ID0104-19-51.sql</v>
      </c>
      <c r="BR330" s="23" t="str">
        <f t="shared" si="35"/>
        <v>ID0104-19-51 = {"id":"ID0104-19-51", "name":"経過記録情報モジュール_注射オーダー情報レコード_結合テーブル作成SQL", "params":{"facility_id": "施設ID"}, "files":{}, "memory":"1GB"}</v>
      </c>
    </row>
    <row r="331" spans="2:70" ht="51.75" customHeight="1" x14ac:dyDescent="0.15">
      <c r="B331" s="129" t="s">
        <v>1110</v>
      </c>
      <c r="C331" s="130"/>
      <c r="D331" s="130"/>
      <c r="E331" s="130"/>
      <c r="F331" s="130"/>
      <c r="G331" s="130"/>
      <c r="H331" s="131"/>
      <c r="I331" s="159" t="s">
        <v>1493</v>
      </c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1"/>
      <c r="U331" s="168" t="s">
        <v>1618</v>
      </c>
      <c r="V331" s="169"/>
      <c r="W331" s="169"/>
      <c r="X331" s="169"/>
      <c r="Y331" s="169"/>
      <c r="Z331" s="169"/>
      <c r="AA331" s="169"/>
      <c r="AB331" s="169"/>
      <c r="AC331" s="169"/>
      <c r="AD331" s="169"/>
      <c r="AE331" s="169"/>
      <c r="AF331" s="169"/>
      <c r="AG331" s="169"/>
      <c r="AH331" s="169"/>
      <c r="AI331" s="169"/>
      <c r="AJ331" s="169"/>
      <c r="AK331" s="169"/>
      <c r="AL331" s="169"/>
      <c r="AM331" s="170"/>
      <c r="AN331" s="168" t="s">
        <v>19</v>
      </c>
      <c r="AO331" s="169"/>
      <c r="AP331" s="169"/>
      <c r="AQ331" s="169"/>
      <c r="AR331" s="169"/>
      <c r="AS331" s="169"/>
      <c r="AT331" s="169"/>
      <c r="AU331" s="169"/>
      <c r="AV331" s="169"/>
      <c r="AW331" s="169"/>
      <c r="AX331" s="169"/>
      <c r="AY331" s="169"/>
      <c r="AZ331" s="170"/>
      <c r="BA331" s="99" t="s">
        <v>207</v>
      </c>
      <c r="BB331" s="100"/>
      <c r="BC331" s="101"/>
      <c r="BD331" s="99" t="s">
        <v>1903</v>
      </c>
      <c r="BE331" s="100"/>
      <c r="BF331" s="101"/>
      <c r="BG331" s="99" t="s">
        <v>207</v>
      </c>
      <c r="BH331" s="100"/>
      <c r="BI331" s="100"/>
      <c r="BJ331" s="100"/>
      <c r="BK331" s="101"/>
      <c r="BO331" s="23" t="str">
        <f t="shared" si="33"/>
        <v>{}</v>
      </c>
      <c r="BP331" s="23" t="s">
        <v>106</v>
      </c>
      <c r="BQ331" s="23" t="str">
        <f t="shared" si="34"/>
        <v>ID0104-20-01 = sql/job/merge/mml/ID0104-20-01.sql</v>
      </c>
      <c r="BR331" s="23" t="str">
        <f t="shared" si="35"/>
        <v>ID0104-20-01 = {"id":"ID0104-20-01", "name":"経過記録情報モジュール_注射オーダー薬剤レコード_結合テーブル作成（スキーマ2分）SQL", "params":{}, "files":{}, "memory":"1GB"}</v>
      </c>
    </row>
    <row r="332" spans="2:70" ht="51.75" customHeight="1" x14ac:dyDescent="0.15">
      <c r="B332" s="129" t="s">
        <v>1111</v>
      </c>
      <c r="C332" s="130"/>
      <c r="D332" s="130"/>
      <c r="E332" s="130"/>
      <c r="F332" s="130"/>
      <c r="G332" s="130"/>
      <c r="H332" s="131"/>
      <c r="I332" s="159" t="s">
        <v>1494</v>
      </c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1"/>
      <c r="U332" s="168" t="s">
        <v>1619</v>
      </c>
      <c r="V332" s="169"/>
      <c r="W332" s="169"/>
      <c r="X332" s="169"/>
      <c r="Y332" s="169"/>
      <c r="Z332" s="169"/>
      <c r="AA332" s="169"/>
      <c r="AB332" s="169"/>
      <c r="AC332" s="169"/>
      <c r="AD332" s="169"/>
      <c r="AE332" s="169"/>
      <c r="AF332" s="169"/>
      <c r="AG332" s="169"/>
      <c r="AH332" s="169"/>
      <c r="AI332" s="169"/>
      <c r="AJ332" s="169"/>
      <c r="AK332" s="169"/>
      <c r="AL332" s="169"/>
      <c r="AM332" s="170"/>
      <c r="AN332" s="168" t="s">
        <v>19</v>
      </c>
      <c r="AO332" s="169"/>
      <c r="AP332" s="169"/>
      <c r="AQ332" s="169"/>
      <c r="AR332" s="169"/>
      <c r="AS332" s="169"/>
      <c r="AT332" s="169"/>
      <c r="AU332" s="169"/>
      <c r="AV332" s="169"/>
      <c r="AW332" s="169"/>
      <c r="AX332" s="169"/>
      <c r="AY332" s="169"/>
      <c r="AZ332" s="170"/>
      <c r="BA332" s="99" t="s">
        <v>207</v>
      </c>
      <c r="BB332" s="100"/>
      <c r="BC332" s="101"/>
      <c r="BD332" s="99" t="s">
        <v>1903</v>
      </c>
      <c r="BE332" s="100"/>
      <c r="BF332" s="101"/>
      <c r="BG332" s="99" t="s">
        <v>207</v>
      </c>
      <c r="BH332" s="100"/>
      <c r="BI332" s="100"/>
      <c r="BJ332" s="100"/>
      <c r="BK332" s="101"/>
      <c r="BO332" s="23" t="str">
        <f t="shared" si="33"/>
        <v>{}</v>
      </c>
      <c r="BP332" s="23" t="s">
        <v>106</v>
      </c>
      <c r="BQ332" s="23" t="str">
        <f t="shared" si="34"/>
        <v>ID0104-20-11 = sql/job/merge/mml/ID0104-20-11.sql</v>
      </c>
      <c r="BR332" s="23" t="str">
        <f t="shared" si="35"/>
        <v>ID0104-20-11 = {"id":"ID0104-20-11", "name":"経過記録情報モジュール_注射オーダー薬剤レコード_結合テーブル作成（スキーマ22分）SQL", "params":{}, "files":{}, "memory":"1GB"}</v>
      </c>
    </row>
    <row r="333" spans="2:70" ht="51.75" customHeight="1" x14ac:dyDescent="0.15">
      <c r="B333" s="129" t="s">
        <v>1112</v>
      </c>
      <c r="C333" s="130"/>
      <c r="D333" s="130"/>
      <c r="E333" s="130"/>
      <c r="F333" s="130"/>
      <c r="G333" s="130"/>
      <c r="H333" s="131"/>
      <c r="I333" s="159" t="s">
        <v>1495</v>
      </c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1"/>
      <c r="U333" s="168" t="s">
        <v>1620</v>
      </c>
      <c r="V333" s="169"/>
      <c r="W333" s="169"/>
      <c r="X333" s="169"/>
      <c r="Y333" s="169"/>
      <c r="Z333" s="169"/>
      <c r="AA333" s="169"/>
      <c r="AB333" s="169"/>
      <c r="AC333" s="169"/>
      <c r="AD333" s="169"/>
      <c r="AE333" s="169"/>
      <c r="AF333" s="169"/>
      <c r="AG333" s="169"/>
      <c r="AH333" s="169"/>
      <c r="AI333" s="169"/>
      <c r="AJ333" s="169"/>
      <c r="AK333" s="169"/>
      <c r="AL333" s="169"/>
      <c r="AM333" s="170"/>
      <c r="AN333" s="168" t="s">
        <v>19</v>
      </c>
      <c r="AO333" s="169"/>
      <c r="AP333" s="169"/>
      <c r="AQ333" s="169"/>
      <c r="AR333" s="169"/>
      <c r="AS333" s="169"/>
      <c r="AT333" s="169"/>
      <c r="AU333" s="169"/>
      <c r="AV333" s="169"/>
      <c r="AW333" s="169"/>
      <c r="AX333" s="169"/>
      <c r="AY333" s="169"/>
      <c r="AZ333" s="170"/>
      <c r="BA333" s="99" t="s">
        <v>207</v>
      </c>
      <c r="BB333" s="100"/>
      <c r="BC333" s="101"/>
      <c r="BD333" s="99" t="s">
        <v>1903</v>
      </c>
      <c r="BE333" s="100"/>
      <c r="BF333" s="101"/>
      <c r="BG333" s="99" t="s">
        <v>207</v>
      </c>
      <c r="BH333" s="100"/>
      <c r="BI333" s="100"/>
      <c r="BJ333" s="100"/>
      <c r="BK333" s="101"/>
      <c r="BO333" s="23" t="str">
        <f t="shared" si="33"/>
        <v>{}</v>
      </c>
      <c r="BP333" s="23" t="s">
        <v>106</v>
      </c>
      <c r="BQ333" s="23" t="str">
        <f t="shared" si="34"/>
        <v>ID0104-20-12 = sql/job/merge/mml/ID0104-20-12.sql</v>
      </c>
      <c r="BR333" s="23" t="str">
        <f t="shared" si="35"/>
        <v>ID0104-20-12 = {"id":"ID0104-20-12", "name":"経過記録情報モジュール_注射オーダー薬剤レコード_結合テーブル作成（スキーマ12分）SQL", "params":{}, "files":{}, "memory":"1GB"}</v>
      </c>
    </row>
    <row r="334" spans="2:70" ht="51.75" customHeight="1" x14ac:dyDescent="0.15">
      <c r="B334" s="129" t="s">
        <v>1938</v>
      </c>
      <c r="C334" s="180"/>
      <c r="D334" s="180"/>
      <c r="E334" s="180"/>
      <c r="F334" s="180"/>
      <c r="G334" s="180"/>
      <c r="H334" s="181"/>
      <c r="I334" s="159" t="s">
        <v>2096</v>
      </c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1"/>
      <c r="U334" s="168" t="s">
        <v>1618</v>
      </c>
      <c r="V334" s="169"/>
      <c r="W334" s="169"/>
      <c r="X334" s="169"/>
      <c r="Y334" s="169"/>
      <c r="Z334" s="169"/>
      <c r="AA334" s="169"/>
      <c r="AB334" s="169"/>
      <c r="AC334" s="169"/>
      <c r="AD334" s="169"/>
      <c r="AE334" s="169"/>
      <c r="AF334" s="169"/>
      <c r="AG334" s="169"/>
      <c r="AH334" s="169"/>
      <c r="AI334" s="169"/>
      <c r="AJ334" s="169"/>
      <c r="AK334" s="169"/>
      <c r="AL334" s="169"/>
      <c r="AM334" s="170"/>
      <c r="AN334" s="168" t="s">
        <v>196</v>
      </c>
      <c r="AO334" s="169"/>
      <c r="AP334" s="169"/>
      <c r="AQ334" s="169"/>
      <c r="AR334" s="169"/>
      <c r="AS334" s="169"/>
      <c r="AT334" s="169"/>
      <c r="AU334" s="169"/>
      <c r="AV334" s="169"/>
      <c r="AW334" s="169"/>
      <c r="AX334" s="169"/>
      <c r="AY334" s="169"/>
      <c r="AZ334" s="170"/>
      <c r="BA334" s="99" t="s">
        <v>207</v>
      </c>
      <c r="BB334" s="100"/>
      <c r="BC334" s="101"/>
      <c r="BD334" s="99" t="s">
        <v>1903</v>
      </c>
      <c r="BE334" s="100"/>
      <c r="BF334" s="101"/>
      <c r="BG334" s="99" t="s">
        <v>1907</v>
      </c>
      <c r="BH334" s="100"/>
      <c r="BI334" s="100"/>
      <c r="BJ334" s="100"/>
      <c r="BK334" s="101"/>
      <c r="BO334" s="23" t="str">
        <f t="shared" si="33"/>
        <v>{"facility_id": "施設ID"}</v>
      </c>
      <c r="BP334" s="23" t="s">
        <v>106</v>
      </c>
      <c r="BQ334" s="23" t="str">
        <f t="shared" si="34"/>
        <v>ID0104-20-51 = sql/job/merge/mml/ID0104-20-51.sql</v>
      </c>
      <c r="BR334" s="23" t="str">
        <f t="shared" si="35"/>
        <v>ID0104-20-51 = {"id":"ID0104-20-51", "name":"経過記録情報モジュール_注射オーダー薬剤レコード_結合テーブル作成SQL", "params":{"facility_id": "施設ID"}, "files":{}, "memory":"1GB"}</v>
      </c>
    </row>
    <row r="335" spans="2:70" ht="51.75" customHeight="1" x14ac:dyDescent="0.15">
      <c r="B335" s="129" t="s">
        <v>1113</v>
      </c>
      <c r="C335" s="130"/>
      <c r="D335" s="130"/>
      <c r="E335" s="130"/>
      <c r="F335" s="130"/>
      <c r="G335" s="130"/>
      <c r="H335" s="131"/>
      <c r="I335" s="159" t="s">
        <v>1496</v>
      </c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1"/>
      <c r="U335" s="168" t="s">
        <v>1621</v>
      </c>
      <c r="V335" s="169"/>
      <c r="W335" s="169"/>
      <c r="X335" s="169"/>
      <c r="Y335" s="169"/>
      <c r="Z335" s="169"/>
      <c r="AA335" s="169"/>
      <c r="AB335" s="169"/>
      <c r="AC335" s="169"/>
      <c r="AD335" s="169"/>
      <c r="AE335" s="169"/>
      <c r="AF335" s="169"/>
      <c r="AG335" s="169"/>
      <c r="AH335" s="169"/>
      <c r="AI335" s="169"/>
      <c r="AJ335" s="169"/>
      <c r="AK335" s="169"/>
      <c r="AL335" s="169"/>
      <c r="AM335" s="170"/>
      <c r="AN335" s="168" t="s">
        <v>19</v>
      </c>
      <c r="AO335" s="169"/>
      <c r="AP335" s="169"/>
      <c r="AQ335" s="169"/>
      <c r="AR335" s="169"/>
      <c r="AS335" s="169"/>
      <c r="AT335" s="169"/>
      <c r="AU335" s="169"/>
      <c r="AV335" s="169"/>
      <c r="AW335" s="169"/>
      <c r="AX335" s="169"/>
      <c r="AY335" s="169"/>
      <c r="AZ335" s="170"/>
      <c r="BA335" s="99" t="s">
        <v>207</v>
      </c>
      <c r="BB335" s="100"/>
      <c r="BC335" s="101"/>
      <c r="BD335" s="99" t="s">
        <v>1903</v>
      </c>
      <c r="BE335" s="100"/>
      <c r="BF335" s="101"/>
      <c r="BG335" s="99" t="s">
        <v>207</v>
      </c>
      <c r="BH335" s="100"/>
      <c r="BI335" s="100"/>
      <c r="BJ335" s="100"/>
      <c r="BK335" s="101"/>
      <c r="BO335" s="23" t="str">
        <f t="shared" si="33"/>
        <v>{}</v>
      </c>
      <c r="BP335" s="23" t="s">
        <v>106</v>
      </c>
      <c r="BQ335" s="23" t="str">
        <f t="shared" si="34"/>
        <v>ID0104-21-01 = sql/job/merge/mml/ID0104-21-01.sql</v>
      </c>
      <c r="BR335" s="23" t="str">
        <f t="shared" si="35"/>
        <v>ID0104-21-01 = {"id":"ID0104-21-01", "name":"経過記録情報モジュール_注射オーダー薬剤コードレコード_結合テーブル作成（スキーマ2分）SQL", "params":{}, "files":{}, "memory":"1GB"}</v>
      </c>
    </row>
    <row r="336" spans="2:70" ht="51.75" customHeight="1" x14ac:dyDescent="0.15">
      <c r="B336" s="129" t="s">
        <v>1114</v>
      </c>
      <c r="C336" s="130"/>
      <c r="D336" s="130"/>
      <c r="E336" s="130"/>
      <c r="F336" s="130"/>
      <c r="G336" s="130"/>
      <c r="H336" s="131"/>
      <c r="I336" s="159" t="s">
        <v>1497</v>
      </c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1"/>
      <c r="U336" s="168" t="s">
        <v>1622</v>
      </c>
      <c r="V336" s="169"/>
      <c r="W336" s="169"/>
      <c r="X336" s="169"/>
      <c r="Y336" s="169"/>
      <c r="Z336" s="169"/>
      <c r="AA336" s="169"/>
      <c r="AB336" s="169"/>
      <c r="AC336" s="169"/>
      <c r="AD336" s="169"/>
      <c r="AE336" s="169"/>
      <c r="AF336" s="169"/>
      <c r="AG336" s="169"/>
      <c r="AH336" s="169"/>
      <c r="AI336" s="169"/>
      <c r="AJ336" s="169"/>
      <c r="AK336" s="169"/>
      <c r="AL336" s="169"/>
      <c r="AM336" s="170"/>
      <c r="AN336" s="168" t="s">
        <v>19</v>
      </c>
      <c r="AO336" s="169"/>
      <c r="AP336" s="169"/>
      <c r="AQ336" s="169"/>
      <c r="AR336" s="169"/>
      <c r="AS336" s="169"/>
      <c r="AT336" s="169"/>
      <c r="AU336" s="169"/>
      <c r="AV336" s="169"/>
      <c r="AW336" s="169"/>
      <c r="AX336" s="169"/>
      <c r="AY336" s="169"/>
      <c r="AZ336" s="170"/>
      <c r="BA336" s="99" t="s">
        <v>207</v>
      </c>
      <c r="BB336" s="100"/>
      <c r="BC336" s="101"/>
      <c r="BD336" s="99" t="s">
        <v>1903</v>
      </c>
      <c r="BE336" s="100"/>
      <c r="BF336" s="101"/>
      <c r="BG336" s="99" t="s">
        <v>207</v>
      </c>
      <c r="BH336" s="100"/>
      <c r="BI336" s="100"/>
      <c r="BJ336" s="100"/>
      <c r="BK336" s="101"/>
      <c r="BO336" s="23" t="str">
        <f t="shared" si="33"/>
        <v>{}</v>
      </c>
      <c r="BP336" s="23" t="s">
        <v>106</v>
      </c>
      <c r="BQ336" s="23" t="str">
        <f t="shared" si="34"/>
        <v>ID0104-21-11 = sql/job/merge/mml/ID0104-21-11.sql</v>
      </c>
      <c r="BR336" s="23" t="str">
        <f t="shared" si="35"/>
        <v>ID0104-21-11 = {"id":"ID0104-21-11", "name":"経過記録情報モジュール_注射オーダー薬剤コードレコード_結合テーブル作成（スキーマ22分）SQL", "params":{}, "files":{}, "memory":"1GB"}</v>
      </c>
    </row>
    <row r="337" spans="2:70" ht="51.75" customHeight="1" x14ac:dyDescent="0.15">
      <c r="B337" s="129" t="s">
        <v>1115</v>
      </c>
      <c r="C337" s="130"/>
      <c r="D337" s="130"/>
      <c r="E337" s="130"/>
      <c r="F337" s="130"/>
      <c r="G337" s="130"/>
      <c r="H337" s="131"/>
      <c r="I337" s="159" t="s">
        <v>1498</v>
      </c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1"/>
      <c r="U337" s="168" t="s">
        <v>1623</v>
      </c>
      <c r="V337" s="169"/>
      <c r="W337" s="169"/>
      <c r="X337" s="169"/>
      <c r="Y337" s="169"/>
      <c r="Z337" s="169"/>
      <c r="AA337" s="169"/>
      <c r="AB337" s="169"/>
      <c r="AC337" s="169"/>
      <c r="AD337" s="169"/>
      <c r="AE337" s="169"/>
      <c r="AF337" s="169"/>
      <c r="AG337" s="169"/>
      <c r="AH337" s="169"/>
      <c r="AI337" s="169"/>
      <c r="AJ337" s="169"/>
      <c r="AK337" s="169"/>
      <c r="AL337" s="169"/>
      <c r="AM337" s="170"/>
      <c r="AN337" s="168" t="s">
        <v>19</v>
      </c>
      <c r="AO337" s="169"/>
      <c r="AP337" s="169"/>
      <c r="AQ337" s="169"/>
      <c r="AR337" s="169"/>
      <c r="AS337" s="169"/>
      <c r="AT337" s="169"/>
      <c r="AU337" s="169"/>
      <c r="AV337" s="169"/>
      <c r="AW337" s="169"/>
      <c r="AX337" s="169"/>
      <c r="AY337" s="169"/>
      <c r="AZ337" s="170"/>
      <c r="BA337" s="99" t="s">
        <v>207</v>
      </c>
      <c r="BB337" s="100"/>
      <c r="BC337" s="101"/>
      <c r="BD337" s="99" t="s">
        <v>1903</v>
      </c>
      <c r="BE337" s="100"/>
      <c r="BF337" s="101"/>
      <c r="BG337" s="99" t="s">
        <v>207</v>
      </c>
      <c r="BH337" s="100"/>
      <c r="BI337" s="100"/>
      <c r="BJ337" s="100"/>
      <c r="BK337" s="101"/>
      <c r="BO337" s="23" t="str">
        <f t="shared" si="33"/>
        <v>{}</v>
      </c>
      <c r="BP337" s="23" t="s">
        <v>106</v>
      </c>
      <c r="BQ337" s="23" t="str">
        <f t="shared" si="34"/>
        <v>ID0104-21-12 = sql/job/merge/mml/ID0104-21-12.sql</v>
      </c>
      <c r="BR337" s="23" t="str">
        <f t="shared" si="35"/>
        <v>ID0104-21-12 = {"id":"ID0104-21-12", "name":"経過記録情報モジュール_注射オーダー薬剤コードレコード_結合テーブル作成（スキーマ12分）SQL", "params":{}, "files":{}, "memory":"1GB"}</v>
      </c>
    </row>
    <row r="338" spans="2:70" ht="51.75" customHeight="1" x14ac:dyDescent="0.15">
      <c r="B338" s="129" t="s">
        <v>1939</v>
      </c>
      <c r="C338" s="180"/>
      <c r="D338" s="180"/>
      <c r="E338" s="180"/>
      <c r="F338" s="180"/>
      <c r="G338" s="180"/>
      <c r="H338" s="181"/>
      <c r="I338" s="159" t="s">
        <v>2097</v>
      </c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1"/>
      <c r="U338" s="168" t="s">
        <v>1621</v>
      </c>
      <c r="V338" s="169"/>
      <c r="W338" s="169"/>
      <c r="X338" s="169"/>
      <c r="Y338" s="169"/>
      <c r="Z338" s="169"/>
      <c r="AA338" s="169"/>
      <c r="AB338" s="169"/>
      <c r="AC338" s="169"/>
      <c r="AD338" s="169"/>
      <c r="AE338" s="169"/>
      <c r="AF338" s="169"/>
      <c r="AG338" s="169"/>
      <c r="AH338" s="169"/>
      <c r="AI338" s="169"/>
      <c r="AJ338" s="169"/>
      <c r="AK338" s="169"/>
      <c r="AL338" s="169"/>
      <c r="AM338" s="170"/>
      <c r="AN338" s="168" t="s">
        <v>196</v>
      </c>
      <c r="AO338" s="169"/>
      <c r="AP338" s="169"/>
      <c r="AQ338" s="169"/>
      <c r="AR338" s="169"/>
      <c r="AS338" s="169"/>
      <c r="AT338" s="169"/>
      <c r="AU338" s="169"/>
      <c r="AV338" s="169"/>
      <c r="AW338" s="169"/>
      <c r="AX338" s="169"/>
      <c r="AY338" s="169"/>
      <c r="AZ338" s="170"/>
      <c r="BA338" s="99" t="s">
        <v>207</v>
      </c>
      <c r="BB338" s="100"/>
      <c r="BC338" s="101"/>
      <c r="BD338" s="99" t="s">
        <v>1903</v>
      </c>
      <c r="BE338" s="100"/>
      <c r="BF338" s="101"/>
      <c r="BG338" s="99" t="s">
        <v>1907</v>
      </c>
      <c r="BH338" s="100"/>
      <c r="BI338" s="100"/>
      <c r="BJ338" s="100"/>
      <c r="BK338" s="101"/>
      <c r="BO338" s="23" t="str">
        <f t="shared" si="33"/>
        <v>{"facility_id": "施設ID"}</v>
      </c>
      <c r="BP338" s="23" t="s">
        <v>106</v>
      </c>
      <c r="BQ338" s="23" t="str">
        <f t="shared" si="34"/>
        <v>ID0104-21-51 = sql/job/merge/mml/ID0104-21-51.sql</v>
      </c>
      <c r="BR338" s="23" t="str">
        <f t="shared" si="35"/>
        <v>ID0104-21-51 = {"id":"ID0104-21-51", "name":"経過記録情報モジュール_注射オーダー薬剤コードレコード_結合テーブル作成SQL", "params":{"facility_id": "施設ID"}, "files":{}, "memory":"1GB"}</v>
      </c>
    </row>
    <row r="339" spans="2:70" ht="51.75" customHeight="1" x14ac:dyDescent="0.15">
      <c r="B339" s="129" t="s">
        <v>1116</v>
      </c>
      <c r="C339" s="130"/>
      <c r="D339" s="130"/>
      <c r="E339" s="130"/>
      <c r="F339" s="130"/>
      <c r="G339" s="130"/>
      <c r="H339" s="131"/>
      <c r="I339" s="159" t="s">
        <v>1499</v>
      </c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1"/>
      <c r="U339" s="168" t="s">
        <v>1624</v>
      </c>
      <c r="V339" s="169"/>
      <c r="W339" s="169"/>
      <c r="X339" s="169"/>
      <c r="Y339" s="169"/>
      <c r="Z339" s="169"/>
      <c r="AA339" s="169"/>
      <c r="AB339" s="169"/>
      <c r="AC339" s="169"/>
      <c r="AD339" s="169"/>
      <c r="AE339" s="169"/>
      <c r="AF339" s="169"/>
      <c r="AG339" s="169"/>
      <c r="AH339" s="169"/>
      <c r="AI339" s="169"/>
      <c r="AJ339" s="169"/>
      <c r="AK339" s="169"/>
      <c r="AL339" s="169"/>
      <c r="AM339" s="170"/>
      <c r="AN339" s="168" t="s">
        <v>19</v>
      </c>
      <c r="AO339" s="169"/>
      <c r="AP339" s="169"/>
      <c r="AQ339" s="169"/>
      <c r="AR339" s="169"/>
      <c r="AS339" s="169"/>
      <c r="AT339" s="169"/>
      <c r="AU339" s="169"/>
      <c r="AV339" s="169"/>
      <c r="AW339" s="169"/>
      <c r="AX339" s="169"/>
      <c r="AY339" s="169"/>
      <c r="AZ339" s="170"/>
      <c r="BA339" s="99" t="s">
        <v>207</v>
      </c>
      <c r="BB339" s="100"/>
      <c r="BC339" s="101"/>
      <c r="BD339" s="99" t="s">
        <v>1903</v>
      </c>
      <c r="BE339" s="100"/>
      <c r="BF339" s="101"/>
      <c r="BG339" s="99" t="s">
        <v>207</v>
      </c>
      <c r="BH339" s="100"/>
      <c r="BI339" s="100"/>
      <c r="BJ339" s="100"/>
      <c r="BK339" s="101"/>
      <c r="BO339" s="23" t="str">
        <f t="shared" si="33"/>
        <v>{}</v>
      </c>
      <c r="BP339" s="23" t="s">
        <v>106</v>
      </c>
      <c r="BQ339" s="23" t="str">
        <f t="shared" si="34"/>
        <v>ID0104-22-01 = sql/job/merge/mml/ID0104-22-01.sql</v>
      </c>
      <c r="BR339" s="23" t="str">
        <f t="shared" si="35"/>
        <v>ID0104-22-01 = {"id":"ID0104-22-01", "name":"経過記録情報モジュール_外部参照レコード_結合テーブル作成（スキーマ2分）SQL", "params":{}, "files":{}, "memory":"1GB"}</v>
      </c>
    </row>
    <row r="340" spans="2:70" ht="51.75" customHeight="1" x14ac:dyDescent="0.15">
      <c r="B340" s="129" t="s">
        <v>1117</v>
      </c>
      <c r="C340" s="130"/>
      <c r="D340" s="130"/>
      <c r="E340" s="130"/>
      <c r="F340" s="130"/>
      <c r="G340" s="130"/>
      <c r="H340" s="131"/>
      <c r="I340" s="159" t="s">
        <v>1500</v>
      </c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1"/>
      <c r="U340" s="168" t="s">
        <v>1625</v>
      </c>
      <c r="V340" s="169"/>
      <c r="W340" s="169"/>
      <c r="X340" s="169"/>
      <c r="Y340" s="169"/>
      <c r="Z340" s="169"/>
      <c r="AA340" s="169"/>
      <c r="AB340" s="169"/>
      <c r="AC340" s="169"/>
      <c r="AD340" s="169"/>
      <c r="AE340" s="169"/>
      <c r="AF340" s="169"/>
      <c r="AG340" s="169"/>
      <c r="AH340" s="169"/>
      <c r="AI340" s="169"/>
      <c r="AJ340" s="169"/>
      <c r="AK340" s="169"/>
      <c r="AL340" s="169"/>
      <c r="AM340" s="170"/>
      <c r="AN340" s="168" t="s">
        <v>19</v>
      </c>
      <c r="AO340" s="169"/>
      <c r="AP340" s="169"/>
      <c r="AQ340" s="169"/>
      <c r="AR340" s="169"/>
      <c r="AS340" s="169"/>
      <c r="AT340" s="169"/>
      <c r="AU340" s="169"/>
      <c r="AV340" s="169"/>
      <c r="AW340" s="169"/>
      <c r="AX340" s="169"/>
      <c r="AY340" s="169"/>
      <c r="AZ340" s="170"/>
      <c r="BA340" s="99" t="s">
        <v>207</v>
      </c>
      <c r="BB340" s="100"/>
      <c r="BC340" s="101"/>
      <c r="BD340" s="99" t="s">
        <v>1903</v>
      </c>
      <c r="BE340" s="100"/>
      <c r="BF340" s="101"/>
      <c r="BG340" s="99" t="s">
        <v>207</v>
      </c>
      <c r="BH340" s="100"/>
      <c r="BI340" s="100"/>
      <c r="BJ340" s="100"/>
      <c r="BK340" s="101"/>
      <c r="BO340" s="23" t="str">
        <f t="shared" si="33"/>
        <v>{}</v>
      </c>
      <c r="BP340" s="23" t="s">
        <v>106</v>
      </c>
      <c r="BQ340" s="23" t="str">
        <f t="shared" si="34"/>
        <v>ID0104-22-11 = sql/job/merge/mml/ID0104-22-11.sql</v>
      </c>
      <c r="BR340" s="23" t="str">
        <f t="shared" si="35"/>
        <v>ID0104-22-11 = {"id":"ID0104-22-11", "name":"経過記録情報モジュール_外部参照レコード_結合テーブル作成（スキーマ22分）SQL", "params":{}, "files":{}, "memory":"1GB"}</v>
      </c>
    </row>
    <row r="341" spans="2:70" ht="51.75" customHeight="1" x14ac:dyDescent="0.15">
      <c r="B341" s="129" t="s">
        <v>1118</v>
      </c>
      <c r="C341" s="130"/>
      <c r="D341" s="130"/>
      <c r="E341" s="130"/>
      <c r="F341" s="130"/>
      <c r="G341" s="130"/>
      <c r="H341" s="131"/>
      <c r="I341" s="159" t="s">
        <v>1501</v>
      </c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1"/>
      <c r="U341" s="168" t="s">
        <v>1626</v>
      </c>
      <c r="V341" s="169"/>
      <c r="W341" s="169"/>
      <c r="X341" s="169"/>
      <c r="Y341" s="169"/>
      <c r="Z341" s="169"/>
      <c r="AA341" s="169"/>
      <c r="AB341" s="169"/>
      <c r="AC341" s="169"/>
      <c r="AD341" s="169"/>
      <c r="AE341" s="169"/>
      <c r="AF341" s="169"/>
      <c r="AG341" s="169"/>
      <c r="AH341" s="169"/>
      <c r="AI341" s="169"/>
      <c r="AJ341" s="169"/>
      <c r="AK341" s="169"/>
      <c r="AL341" s="169"/>
      <c r="AM341" s="170"/>
      <c r="AN341" s="168" t="s">
        <v>19</v>
      </c>
      <c r="AO341" s="169"/>
      <c r="AP341" s="169"/>
      <c r="AQ341" s="169"/>
      <c r="AR341" s="169"/>
      <c r="AS341" s="169"/>
      <c r="AT341" s="169"/>
      <c r="AU341" s="169"/>
      <c r="AV341" s="169"/>
      <c r="AW341" s="169"/>
      <c r="AX341" s="169"/>
      <c r="AY341" s="169"/>
      <c r="AZ341" s="170"/>
      <c r="BA341" s="99" t="s">
        <v>207</v>
      </c>
      <c r="BB341" s="100"/>
      <c r="BC341" s="101"/>
      <c r="BD341" s="99" t="s">
        <v>1903</v>
      </c>
      <c r="BE341" s="100"/>
      <c r="BF341" s="101"/>
      <c r="BG341" s="99" t="s">
        <v>207</v>
      </c>
      <c r="BH341" s="100"/>
      <c r="BI341" s="100"/>
      <c r="BJ341" s="100"/>
      <c r="BK341" s="101"/>
      <c r="BO341" s="23" t="str">
        <f t="shared" si="33"/>
        <v>{}</v>
      </c>
      <c r="BP341" s="23" t="s">
        <v>106</v>
      </c>
      <c r="BQ341" s="23" t="str">
        <f t="shared" si="34"/>
        <v>ID0104-22-12 = sql/job/merge/mml/ID0104-22-12.sql</v>
      </c>
      <c r="BR341" s="23" t="str">
        <f t="shared" si="35"/>
        <v>ID0104-22-12 = {"id":"ID0104-22-12", "name":"経過記録情報モジュール_外部参照レコード_結合テーブル作成（スキーマ12分）SQL", "params":{}, "files":{}, "memory":"1GB"}</v>
      </c>
    </row>
    <row r="342" spans="2:70" ht="51.75" customHeight="1" x14ac:dyDescent="0.15">
      <c r="B342" s="182" t="s">
        <v>1940</v>
      </c>
      <c r="C342" s="180"/>
      <c r="D342" s="180"/>
      <c r="E342" s="180"/>
      <c r="F342" s="180"/>
      <c r="G342" s="180"/>
      <c r="H342" s="181"/>
      <c r="I342" s="177" t="s">
        <v>2098</v>
      </c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9"/>
      <c r="U342" s="171" t="s">
        <v>1624</v>
      </c>
      <c r="V342" s="172"/>
      <c r="W342" s="172"/>
      <c r="X342" s="172"/>
      <c r="Y342" s="172"/>
      <c r="Z342" s="172"/>
      <c r="AA342" s="172"/>
      <c r="AB342" s="172"/>
      <c r="AC342" s="172"/>
      <c r="AD342" s="172"/>
      <c r="AE342" s="172"/>
      <c r="AF342" s="172"/>
      <c r="AG342" s="172"/>
      <c r="AH342" s="172"/>
      <c r="AI342" s="172"/>
      <c r="AJ342" s="172"/>
      <c r="AK342" s="172"/>
      <c r="AL342" s="172"/>
      <c r="AM342" s="173"/>
      <c r="AN342" s="171" t="s">
        <v>196</v>
      </c>
      <c r="AO342" s="172"/>
      <c r="AP342" s="172"/>
      <c r="AQ342" s="172"/>
      <c r="AR342" s="172"/>
      <c r="AS342" s="172"/>
      <c r="AT342" s="172"/>
      <c r="AU342" s="172"/>
      <c r="AV342" s="172"/>
      <c r="AW342" s="172"/>
      <c r="AX342" s="172"/>
      <c r="AY342" s="172"/>
      <c r="AZ342" s="173"/>
      <c r="BA342" s="174" t="s">
        <v>207</v>
      </c>
      <c r="BB342" s="175"/>
      <c r="BC342" s="176"/>
      <c r="BD342" s="174" t="s">
        <v>1903</v>
      </c>
      <c r="BE342" s="175"/>
      <c r="BF342" s="176"/>
      <c r="BG342" s="174" t="s">
        <v>1907</v>
      </c>
      <c r="BH342" s="175"/>
      <c r="BI342" s="175"/>
      <c r="BJ342" s="175"/>
      <c r="BK342" s="176"/>
      <c r="BO342" s="23" t="str">
        <f t="shared" si="33"/>
        <v>{"facility_id": "施設ID"}</v>
      </c>
      <c r="BP342" s="23" t="s">
        <v>106</v>
      </c>
      <c r="BQ342" s="23" t="str">
        <f t="shared" si="34"/>
        <v>ID0104-22-51 = sql/job/merge/mml/ID0104-22-51.sql</v>
      </c>
      <c r="BR342" s="23" t="str">
        <f t="shared" si="35"/>
        <v>ID0104-22-51 = {"id":"ID0104-22-51", "name":"経過記録情報モジュール_外部参照レコード_結合テーブル作成SQL", "params":{"facility_id": "施設ID"}, "files":{}, "memory":"1GB"}</v>
      </c>
    </row>
    <row r="343" spans="2:70" ht="51.75" customHeight="1" x14ac:dyDescent="0.15">
      <c r="B343" s="129" t="s">
        <v>1119</v>
      </c>
      <c r="C343" s="130"/>
      <c r="D343" s="130"/>
      <c r="E343" s="130"/>
      <c r="F343" s="130"/>
      <c r="G343" s="130"/>
      <c r="H343" s="131"/>
      <c r="I343" s="159" t="s">
        <v>1502</v>
      </c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1"/>
      <c r="U343" s="168" t="s">
        <v>1627</v>
      </c>
      <c r="V343" s="169"/>
      <c r="W343" s="169"/>
      <c r="X343" s="169"/>
      <c r="Y343" s="169"/>
      <c r="Z343" s="169"/>
      <c r="AA343" s="169"/>
      <c r="AB343" s="169"/>
      <c r="AC343" s="169"/>
      <c r="AD343" s="169"/>
      <c r="AE343" s="169"/>
      <c r="AF343" s="169"/>
      <c r="AG343" s="169"/>
      <c r="AH343" s="169"/>
      <c r="AI343" s="169"/>
      <c r="AJ343" s="169"/>
      <c r="AK343" s="169"/>
      <c r="AL343" s="169"/>
      <c r="AM343" s="170"/>
      <c r="AN343" s="168" t="s">
        <v>19</v>
      </c>
      <c r="AO343" s="169"/>
      <c r="AP343" s="169"/>
      <c r="AQ343" s="169"/>
      <c r="AR343" s="169"/>
      <c r="AS343" s="169"/>
      <c r="AT343" s="169"/>
      <c r="AU343" s="169"/>
      <c r="AV343" s="169"/>
      <c r="AW343" s="169"/>
      <c r="AX343" s="169"/>
      <c r="AY343" s="169"/>
      <c r="AZ343" s="170"/>
      <c r="BA343" s="99" t="s">
        <v>207</v>
      </c>
      <c r="BB343" s="100"/>
      <c r="BC343" s="101"/>
      <c r="BD343" s="99" t="s">
        <v>1903</v>
      </c>
      <c r="BE343" s="100"/>
      <c r="BF343" s="101"/>
      <c r="BG343" s="99" t="s">
        <v>207</v>
      </c>
      <c r="BH343" s="100"/>
      <c r="BI343" s="100"/>
      <c r="BJ343" s="100"/>
      <c r="BK343" s="101"/>
      <c r="BO343" s="23" t="str">
        <f t="shared" si="33"/>
        <v>{}</v>
      </c>
      <c r="BP343" s="23" t="s">
        <v>106</v>
      </c>
      <c r="BQ343" s="23" t="str">
        <f t="shared" si="34"/>
        <v>ID0104-23-01 = sql/job/merge/mml/ID0104-23-01.sql</v>
      </c>
      <c r="BR343" s="23" t="str">
        <f t="shared" si="35"/>
        <v>ID0104-23-01 = {"id":"ID0104-23-01", "name":"臨床サマリーモジュール_臨床サマリー情報レコード_結合テーブル作成（スキーマ2分）SQL", "params":{}, "files":{}, "memory":"1GB"}</v>
      </c>
    </row>
    <row r="344" spans="2:70" ht="51.75" customHeight="1" x14ac:dyDescent="0.15">
      <c r="B344" s="129" t="s">
        <v>1120</v>
      </c>
      <c r="C344" s="130"/>
      <c r="D344" s="130"/>
      <c r="E344" s="130"/>
      <c r="F344" s="130"/>
      <c r="G344" s="130"/>
      <c r="H344" s="131"/>
      <c r="I344" s="159" t="s">
        <v>1503</v>
      </c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1"/>
      <c r="U344" s="168" t="s">
        <v>1628</v>
      </c>
      <c r="V344" s="169"/>
      <c r="W344" s="169"/>
      <c r="X344" s="169"/>
      <c r="Y344" s="169"/>
      <c r="Z344" s="169"/>
      <c r="AA344" s="169"/>
      <c r="AB344" s="169"/>
      <c r="AC344" s="169"/>
      <c r="AD344" s="169"/>
      <c r="AE344" s="169"/>
      <c r="AF344" s="169"/>
      <c r="AG344" s="169"/>
      <c r="AH344" s="169"/>
      <c r="AI344" s="169"/>
      <c r="AJ344" s="169"/>
      <c r="AK344" s="169"/>
      <c r="AL344" s="169"/>
      <c r="AM344" s="170"/>
      <c r="AN344" s="168" t="s">
        <v>19</v>
      </c>
      <c r="AO344" s="169"/>
      <c r="AP344" s="169"/>
      <c r="AQ344" s="169"/>
      <c r="AR344" s="169"/>
      <c r="AS344" s="169"/>
      <c r="AT344" s="169"/>
      <c r="AU344" s="169"/>
      <c r="AV344" s="169"/>
      <c r="AW344" s="169"/>
      <c r="AX344" s="169"/>
      <c r="AY344" s="169"/>
      <c r="AZ344" s="170"/>
      <c r="BA344" s="99" t="s">
        <v>207</v>
      </c>
      <c r="BB344" s="100"/>
      <c r="BC344" s="101"/>
      <c r="BD344" s="99" t="s">
        <v>1903</v>
      </c>
      <c r="BE344" s="100"/>
      <c r="BF344" s="101"/>
      <c r="BG344" s="99" t="s">
        <v>207</v>
      </c>
      <c r="BH344" s="100"/>
      <c r="BI344" s="100"/>
      <c r="BJ344" s="100"/>
      <c r="BK344" s="101"/>
      <c r="BO344" s="23" t="str">
        <f t="shared" si="33"/>
        <v>{}</v>
      </c>
      <c r="BP344" s="23" t="s">
        <v>106</v>
      </c>
      <c r="BQ344" s="23" t="str">
        <f t="shared" si="34"/>
        <v>ID0104-23-11 = sql/job/merge/mml/ID0104-23-11.sql</v>
      </c>
      <c r="BR344" s="23" t="str">
        <f t="shared" si="35"/>
        <v>ID0104-23-11 = {"id":"ID0104-23-11", "name":"臨床サマリーモジュール_臨床サマリー情報レコード_結合テーブル作成（スキーマ22分）SQL", "params":{}, "files":{}, "memory":"1GB"}</v>
      </c>
    </row>
    <row r="345" spans="2:70" ht="51.75" customHeight="1" x14ac:dyDescent="0.15">
      <c r="B345" s="129" t="s">
        <v>1121</v>
      </c>
      <c r="C345" s="130"/>
      <c r="D345" s="130"/>
      <c r="E345" s="130"/>
      <c r="F345" s="130"/>
      <c r="G345" s="130"/>
      <c r="H345" s="131"/>
      <c r="I345" s="159" t="s">
        <v>1504</v>
      </c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1"/>
      <c r="U345" s="168" t="s">
        <v>1629</v>
      </c>
      <c r="V345" s="169"/>
      <c r="W345" s="169"/>
      <c r="X345" s="169"/>
      <c r="Y345" s="169"/>
      <c r="Z345" s="169"/>
      <c r="AA345" s="169"/>
      <c r="AB345" s="169"/>
      <c r="AC345" s="169"/>
      <c r="AD345" s="169"/>
      <c r="AE345" s="169"/>
      <c r="AF345" s="169"/>
      <c r="AG345" s="169"/>
      <c r="AH345" s="169"/>
      <c r="AI345" s="169"/>
      <c r="AJ345" s="169"/>
      <c r="AK345" s="169"/>
      <c r="AL345" s="169"/>
      <c r="AM345" s="170"/>
      <c r="AN345" s="168" t="s">
        <v>19</v>
      </c>
      <c r="AO345" s="169"/>
      <c r="AP345" s="169"/>
      <c r="AQ345" s="169"/>
      <c r="AR345" s="169"/>
      <c r="AS345" s="169"/>
      <c r="AT345" s="169"/>
      <c r="AU345" s="169"/>
      <c r="AV345" s="169"/>
      <c r="AW345" s="169"/>
      <c r="AX345" s="169"/>
      <c r="AY345" s="169"/>
      <c r="AZ345" s="170"/>
      <c r="BA345" s="99" t="s">
        <v>207</v>
      </c>
      <c r="BB345" s="100"/>
      <c r="BC345" s="101"/>
      <c r="BD345" s="99" t="s">
        <v>1903</v>
      </c>
      <c r="BE345" s="100"/>
      <c r="BF345" s="101"/>
      <c r="BG345" s="99" t="s">
        <v>207</v>
      </c>
      <c r="BH345" s="100"/>
      <c r="BI345" s="100"/>
      <c r="BJ345" s="100"/>
      <c r="BK345" s="101"/>
      <c r="BO345" s="23" t="str">
        <f t="shared" si="33"/>
        <v>{}</v>
      </c>
      <c r="BP345" s="23" t="s">
        <v>106</v>
      </c>
      <c r="BQ345" s="23" t="str">
        <f t="shared" si="34"/>
        <v>ID0104-23-12 = sql/job/merge/mml/ID0104-23-12.sql</v>
      </c>
      <c r="BR345" s="23" t="str">
        <f t="shared" si="35"/>
        <v>ID0104-23-12 = {"id":"ID0104-23-12", "name":"臨床サマリーモジュール_臨床サマリー情報レコード_結合テーブル作成（スキーマ12分）SQL", "params":{}, "files":{}, "memory":"1GB"}</v>
      </c>
    </row>
    <row r="346" spans="2:70" ht="51.75" customHeight="1" x14ac:dyDescent="0.15">
      <c r="B346" s="182" t="s">
        <v>1941</v>
      </c>
      <c r="C346" s="180"/>
      <c r="D346" s="180"/>
      <c r="E346" s="180"/>
      <c r="F346" s="180"/>
      <c r="G346" s="180"/>
      <c r="H346" s="181"/>
      <c r="I346" s="177" t="s">
        <v>2099</v>
      </c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9"/>
      <c r="U346" s="171" t="s">
        <v>1627</v>
      </c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3"/>
      <c r="AN346" s="171" t="s">
        <v>196</v>
      </c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3"/>
      <c r="BA346" s="174" t="s">
        <v>207</v>
      </c>
      <c r="BB346" s="175"/>
      <c r="BC346" s="176"/>
      <c r="BD346" s="174" t="s">
        <v>1903</v>
      </c>
      <c r="BE346" s="175"/>
      <c r="BF346" s="176"/>
      <c r="BG346" s="174" t="s">
        <v>1907</v>
      </c>
      <c r="BH346" s="175"/>
      <c r="BI346" s="175"/>
      <c r="BJ346" s="175"/>
      <c r="BK346" s="176"/>
      <c r="BO346" s="23" t="str">
        <f t="shared" ref="BO346:BO385" si="36">IF(AN346&lt;&gt;"なし",AN346,"{}")</f>
        <v>{"facility_id": "施設ID"}</v>
      </c>
      <c r="BP346" s="23" t="s">
        <v>106</v>
      </c>
      <c r="BQ346" s="23" t="str">
        <f t="shared" ref="BQ346:BQ385" si="37">B346&amp;" = sql/job/merge/mml/"&amp;B346&amp;".sql"</f>
        <v>ID0104-23-51 = sql/job/merge/mml/ID0104-23-51.sql</v>
      </c>
      <c r="BR346" s="23" t="str">
        <f t="shared" ref="BR346:BR385" si="38">B346&amp;" = {""id"":"""&amp;B346&amp;""", ""name"":"""&amp;I346&amp;""", ""params"":"&amp;BO346&amp;", ""files"":"&amp;BP346&amp;IF(BA346&lt;&gt;"-",", ""thread"":"""&amp;BA346&amp;"""","")&amp;IF(BD346&lt;&gt;"-",", ""memory"":"""&amp;BD346&amp;"""","")&amp;IF(BG346&lt;&gt;"-",", ""uri"":""True""","")&amp;"}"</f>
        <v>ID0104-23-51 = {"id":"ID0104-23-51", "name":"臨床サマリーモジュール_臨床サマリー情報レコード_結合テーブル作成SQL", "params":{"facility_id": "施設ID"}, "files":{}, "memory":"1GB"}</v>
      </c>
    </row>
    <row r="347" spans="2:70" ht="51.75" customHeight="1" x14ac:dyDescent="0.15">
      <c r="B347" s="129" t="s">
        <v>1122</v>
      </c>
      <c r="C347" s="130"/>
      <c r="D347" s="130"/>
      <c r="E347" s="130"/>
      <c r="F347" s="130"/>
      <c r="G347" s="130"/>
      <c r="H347" s="131"/>
      <c r="I347" s="159" t="s">
        <v>1505</v>
      </c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1"/>
      <c r="U347" s="168" t="s">
        <v>1630</v>
      </c>
      <c r="V347" s="169"/>
      <c r="W347" s="169"/>
      <c r="X347" s="169"/>
      <c r="Y347" s="169"/>
      <c r="Z347" s="169"/>
      <c r="AA347" s="169"/>
      <c r="AB347" s="169"/>
      <c r="AC347" s="169"/>
      <c r="AD347" s="169"/>
      <c r="AE347" s="169"/>
      <c r="AF347" s="169"/>
      <c r="AG347" s="169"/>
      <c r="AH347" s="169"/>
      <c r="AI347" s="169"/>
      <c r="AJ347" s="169"/>
      <c r="AK347" s="169"/>
      <c r="AL347" s="169"/>
      <c r="AM347" s="170"/>
      <c r="AN347" s="168" t="s">
        <v>19</v>
      </c>
      <c r="AO347" s="169"/>
      <c r="AP347" s="169"/>
      <c r="AQ347" s="169"/>
      <c r="AR347" s="169"/>
      <c r="AS347" s="169"/>
      <c r="AT347" s="169"/>
      <c r="AU347" s="169"/>
      <c r="AV347" s="169"/>
      <c r="AW347" s="169"/>
      <c r="AX347" s="169"/>
      <c r="AY347" s="169"/>
      <c r="AZ347" s="170"/>
      <c r="BA347" s="99" t="s">
        <v>207</v>
      </c>
      <c r="BB347" s="100"/>
      <c r="BC347" s="101"/>
      <c r="BD347" s="99" t="s">
        <v>1903</v>
      </c>
      <c r="BE347" s="100"/>
      <c r="BF347" s="101"/>
      <c r="BG347" s="99" t="s">
        <v>207</v>
      </c>
      <c r="BH347" s="100"/>
      <c r="BI347" s="100"/>
      <c r="BJ347" s="100"/>
      <c r="BK347" s="101"/>
      <c r="BO347" s="23" t="str">
        <f t="shared" si="36"/>
        <v>{}</v>
      </c>
      <c r="BP347" s="23" t="s">
        <v>106</v>
      </c>
      <c r="BQ347" s="23" t="str">
        <f t="shared" si="37"/>
        <v>ID0104-24-01 = sql/job/merge/mml/ID0104-24-01.sql</v>
      </c>
      <c r="BR347" s="23" t="str">
        <f t="shared" si="38"/>
        <v>ID0104-24-01 = {"id":"ID0104-24-01", "name":"臨床サマリーモジュール_外来受診レコード_結合テーブル作成（スキーマ2分）SQL", "params":{}, "files":{}, "memory":"1GB"}</v>
      </c>
    </row>
    <row r="348" spans="2:70" ht="51.75" customHeight="1" x14ac:dyDescent="0.15">
      <c r="B348" s="129" t="s">
        <v>1123</v>
      </c>
      <c r="C348" s="130"/>
      <c r="D348" s="130"/>
      <c r="E348" s="130"/>
      <c r="F348" s="130"/>
      <c r="G348" s="130"/>
      <c r="H348" s="131"/>
      <c r="I348" s="159" t="s">
        <v>1506</v>
      </c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1"/>
      <c r="U348" s="168" t="s">
        <v>1631</v>
      </c>
      <c r="V348" s="169"/>
      <c r="W348" s="169"/>
      <c r="X348" s="169"/>
      <c r="Y348" s="169"/>
      <c r="Z348" s="169"/>
      <c r="AA348" s="169"/>
      <c r="AB348" s="169"/>
      <c r="AC348" s="169"/>
      <c r="AD348" s="169"/>
      <c r="AE348" s="169"/>
      <c r="AF348" s="169"/>
      <c r="AG348" s="169"/>
      <c r="AH348" s="169"/>
      <c r="AI348" s="169"/>
      <c r="AJ348" s="169"/>
      <c r="AK348" s="169"/>
      <c r="AL348" s="169"/>
      <c r="AM348" s="170"/>
      <c r="AN348" s="168" t="s">
        <v>19</v>
      </c>
      <c r="AO348" s="169"/>
      <c r="AP348" s="169"/>
      <c r="AQ348" s="169"/>
      <c r="AR348" s="169"/>
      <c r="AS348" s="169"/>
      <c r="AT348" s="169"/>
      <c r="AU348" s="169"/>
      <c r="AV348" s="169"/>
      <c r="AW348" s="169"/>
      <c r="AX348" s="169"/>
      <c r="AY348" s="169"/>
      <c r="AZ348" s="170"/>
      <c r="BA348" s="99" t="s">
        <v>207</v>
      </c>
      <c r="BB348" s="100"/>
      <c r="BC348" s="101"/>
      <c r="BD348" s="99" t="s">
        <v>1903</v>
      </c>
      <c r="BE348" s="100"/>
      <c r="BF348" s="101"/>
      <c r="BG348" s="99" t="s">
        <v>207</v>
      </c>
      <c r="BH348" s="100"/>
      <c r="BI348" s="100"/>
      <c r="BJ348" s="100"/>
      <c r="BK348" s="101"/>
      <c r="BO348" s="23" t="str">
        <f t="shared" si="36"/>
        <v>{}</v>
      </c>
      <c r="BP348" s="23" t="s">
        <v>106</v>
      </c>
      <c r="BQ348" s="23" t="str">
        <f t="shared" si="37"/>
        <v>ID0104-24-11 = sql/job/merge/mml/ID0104-24-11.sql</v>
      </c>
      <c r="BR348" s="23" t="str">
        <f t="shared" si="38"/>
        <v>ID0104-24-11 = {"id":"ID0104-24-11", "name":"臨床サマリーモジュール_外来受診レコード_結合テーブル作成（スキーマ22分）SQL", "params":{}, "files":{}, "memory":"1GB"}</v>
      </c>
    </row>
    <row r="349" spans="2:70" ht="51.75" customHeight="1" x14ac:dyDescent="0.15">
      <c r="B349" s="129" t="s">
        <v>1124</v>
      </c>
      <c r="C349" s="130"/>
      <c r="D349" s="130"/>
      <c r="E349" s="130"/>
      <c r="F349" s="130"/>
      <c r="G349" s="130"/>
      <c r="H349" s="131"/>
      <c r="I349" s="159" t="s">
        <v>1507</v>
      </c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1"/>
      <c r="U349" s="168" t="s">
        <v>1632</v>
      </c>
      <c r="V349" s="169"/>
      <c r="W349" s="169"/>
      <c r="X349" s="169"/>
      <c r="Y349" s="169"/>
      <c r="Z349" s="169"/>
      <c r="AA349" s="169"/>
      <c r="AB349" s="169"/>
      <c r="AC349" s="169"/>
      <c r="AD349" s="169"/>
      <c r="AE349" s="169"/>
      <c r="AF349" s="169"/>
      <c r="AG349" s="169"/>
      <c r="AH349" s="169"/>
      <c r="AI349" s="169"/>
      <c r="AJ349" s="169"/>
      <c r="AK349" s="169"/>
      <c r="AL349" s="169"/>
      <c r="AM349" s="170"/>
      <c r="AN349" s="168" t="s">
        <v>19</v>
      </c>
      <c r="AO349" s="169"/>
      <c r="AP349" s="169"/>
      <c r="AQ349" s="169"/>
      <c r="AR349" s="169"/>
      <c r="AS349" s="169"/>
      <c r="AT349" s="169"/>
      <c r="AU349" s="169"/>
      <c r="AV349" s="169"/>
      <c r="AW349" s="169"/>
      <c r="AX349" s="169"/>
      <c r="AY349" s="169"/>
      <c r="AZ349" s="170"/>
      <c r="BA349" s="99" t="s">
        <v>207</v>
      </c>
      <c r="BB349" s="100"/>
      <c r="BC349" s="101"/>
      <c r="BD349" s="99" t="s">
        <v>1903</v>
      </c>
      <c r="BE349" s="100"/>
      <c r="BF349" s="101"/>
      <c r="BG349" s="99" t="s">
        <v>207</v>
      </c>
      <c r="BH349" s="100"/>
      <c r="BI349" s="100"/>
      <c r="BJ349" s="100"/>
      <c r="BK349" s="101"/>
      <c r="BO349" s="23" t="str">
        <f t="shared" si="36"/>
        <v>{}</v>
      </c>
      <c r="BP349" s="23" t="s">
        <v>106</v>
      </c>
      <c r="BQ349" s="23" t="str">
        <f t="shared" si="37"/>
        <v>ID0104-24-12 = sql/job/merge/mml/ID0104-24-12.sql</v>
      </c>
      <c r="BR349" s="23" t="str">
        <f t="shared" si="38"/>
        <v>ID0104-24-12 = {"id":"ID0104-24-12", "name":"臨床サマリーモジュール_外来受診レコード_結合テーブル作成（スキーマ12分）SQL", "params":{}, "files":{}, "memory":"1GB"}</v>
      </c>
    </row>
    <row r="350" spans="2:70" ht="51.75" customHeight="1" x14ac:dyDescent="0.15">
      <c r="B350" s="182" t="s">
        <v>1942</v>
      </c>
      <c r="C350" s="180"/>
      <c r="D350" s="180"/>
      <c r="E350" s="180"/>
      <c r="F350" s="180"/>
      <c r="G350" s="180"/>
      <c r="H350" s="181"/>
      <c r="I350" s="177" t="s">
        <v>2100</v>
      </c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9"/>
      <c r="U350" s="171" t="s">
        <v>1630</v>
      </c>
      <c r="V350" s="172"/>
      <c r="W350" s="172"/>
      <c r="X350" s="172"/>
      <c r="Y350" s="172"/>
      <c r="Z350" s="172"/>
      <c r="AA350" s="172"/>
      <c r="AB350" s="172"/>
      <c r="AC350" s="172"/>
      <c r="AD350" s="172"/>
      <c r="AE350" s="172"/>
      <c r="AF350" s="172"/>
      <c r="AG350" s="172"/>
      <c r="AH350" s="172"/>
      <c r="AI350" s="172"/>
      <c r="AJ350" s="172"/>
      <c r="AK350" s="172"/>
      <c r="AL350" s="172"/>
      <c r="AM350" s="173"/>
      <c r="AN350" s="171" t="s">
        <v>196</v>
      </c>
      <c r="AO350" s="172"/>
      <c r="AP350" s="172"/>
      <c r="AQ350" s="172"/>
      <c r="AR350" s="172"/>
      <c r="AS350" s="172"/>
      <c r="AT350" s="172"/>
      <c r="AU350" s="172"/>
      <c r="AV350" s="172"/>
      <c r="AW350" s="172"/>
      <c r="AX350" s="172"/>
      <c r="AY350" s="172"/>
      <c r="AZ350" s="173"/>
      <c r="BA350" s="174" t="s">
        <v>207</v>
      </c>
      <c r="BB350" s="175"/>
      <c r="BC350" s="176"/>
      <c r="BD350" s="174" t="s">
        <v>1903</v>
      </c>
      <c r="BE350" s="175"/>
      <c r="BF350" s="176"/>
      <c r="BG350" s="174" t="s">
        <v>1907</v>
      </c>
      <c r="BH350" s="175"/>
      <c r="BI350" s="175"/>
      <c r="BJ350" s="175"/>
      <c r="BK350" s="176"/>
      <c r="BO350" s="23" t="str">
        <f t="shared" si="36"/>
        <v>{"facility_id": "施設ID"}</v>
      </c>
      <c r="BP350" s="23" t="s">
        <v>106</v>
      </c>
      <c r="BQ350" s="23" t="str">
        <f t="shared" si="37"/>
        <v>ID0104-24-51 = sql/job/merge/mml/ID0104-24-51.sql</v>
      </c>
      <c r="BR350" s="23" t="str">
        <f t="shared" si="38"/>
        <v>ID0104-24-51 = {"id":"ID0104-24-51", "name":"臨床サマリーモジュール_外来受診レコード_結合テーブル作成SQL", "params":{"facility_id": "施設ID"}, "files":{}, "memory":"1GB"}</v>
      </c>
    </row>
    <row r="351" spans="2:70" ht="51.75" customHeight="1" x14ac:dyDescent="0.15">
      <c r="B351" s="129" t="s">
        <v>1125</v>
      </c>
      <c r="C351" s="130"/>
      <c r="D351" s="130"/>
      <c r="E351" s="130"/>
      <c r="F351" s="130"/>
      <c r="G351" s="130"/>
      <c r="H351" s="131"/>
      <c r="I351" s="159" t="s">
        <v>1508</v>
      </c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1"/>
      <c r="U351" s="168" t="s">
        <v>1633</v>
      </c>
      <c r="V351" s="169"/>
      <c r="W351" s="169"/>
      <c r="X351" s="169"/>
      <c r="Y351" s="169"/>
      <c r="Z351" s="169"/>
      <c r="AA351" s="169"/>
      <c r="AB351" s="169"/>
      <c r="AC351" s="169"/>
      <c r="AD351" s="169"/>
      <c r="AE351" s="169"/>
      <c r="AF351" s="169"/>
      <c r="AG351" s="169"/>
      <c r="AH351" s="169"/>
      <c r="AI351" s="169"/>
      <c r="AJ351" s="169"/>
      <c r="AK351" s="169"/>
      <c r="AL351" s="169"/>
      <c r="AM351" s="170"/>
      <c r="AN351" s="168" t="s">
        <v>19</v>
      </c>
      <c r="AO351" s="169"/>
      <c r="AP351" s="169"/>
      <c r="AQ351" s="169"/>
      <c r="AR351" s="169"/>
      <c r="AS351" s="169"/>
      <c r="AT351" s="169"/>
      <c r="AU351" s="169"/>
      <c r="AV351" s="169"/>
      <c r="AW351" s="169"/>
      <c r="AX351" s="169"/>
      <c r="AY351" s="169"/>
      <c r="AZ351" s="170"/>
      <c r="BA351" s="99" t="s">
        <v>207</v>
      </c>
      <c r="BB351" s="100"/>
      <c r="BC351" s="101"/>
      <c r="BD351" s="99" t="s">
        <v>1903</v>
      </c>
      <c r="BE351" s="100"/>
      <c r="BF351" s="101"/>
      <c r="BG351" s="99" t="s">
        <v>207</v>
      </c>
      <c r="BH351" s="100"/>
      <c r="BI351" s="100"/>
      <c r="BJ351" s="100"/>
      <c r="BK351" s="101"/>
      <c r="BO351" s="23" t="str">
        <f t="shared" si="36"/>
        <v>{}</v>
      </c>
      <c r="BP351" s="23" t="s">
        <v>106</v>
      </c>
      <c r="BQ351" s="23" t="str">
        <f t="shared" si="37"/>
        <v>ID0104-25-01 = sql/job/merge/mml/ID0104-25-01.sql</v>
      </c>
      <c r="BR351" s="23" t="str">
        <f t="shared" si="38"/>
        <v>ID0104-25-01 = {"id":"ID0104-25-01", "name":"臨床サマリーモジュール_入院レコード_結合テーブル作成（スキーマ2分）SQL", "params":{}, "files":{}, "memory":"1GB"}</v>
      </c>
    </row>
    <row r="352" spans="2:70" ht="51.75" customHeight="1" x14ac:dyDescent="0.15">
      <c r="B352" s="129" t="s">
        <v>1126</v>
      </c>
      <c r="C352" s="130"/>
      <c r="D352" s="130"/>
      <c r="E352" s="130"/>
      <c r="F352" s="130"/>
      <c r="G352" s="130"/>
      <c r="H352" s="131"/>
      <c r="I352" s="159" t="s">
        <v>1509</v>
      </c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1"/>
      <c r="U352" s="168" t="s">
        <v>1634</v>
      </c>
      <c r="V352" s="169"/>
      <c r="W352" s="169"/>
      <c r="X352" s="169"/>
      <c r="Y352" s="169"/>
      <c r="Z352" s="169"/>
      <c r="AA352" s="169"/>
      <c r="AB352" s="169"/>
      <c r="AC352" s="169"/>
      <c r="AD352" s="169"/>
      <c r="AE352" s="169"/>
      <c r="AF352" s="169"/>
      <c r="AG352" s="169"/>
      <c r="AH352" s="169"/>
      <c r="AI352" s="169"/>
      <c r="AJ352" s="169"/>
      <c r="AK352" s="169"/>
      <c r="AL352" s="169"/>
      <c r="AM352" s="170"/>
      <c r="AN352" s="168" t="s">
        <v>19</v>
      </c>
      <c r="AO352" s="169"/>
      <c r="AP352" s="169"/>
      <c r="AQ352" s="169"/>
      <c r="AR352" s="169"/>
      <c r="AS352" s="169"/>
      <c r="AT352" s="169"/>
      <c r="AU352" s="169"/>
      <c r="AV352" s="169"/>
      <c r="AW352" s="169"/>
      <c r="AX352" s="169"/>
      <c r="AY352" s="169"/>
      <c r="AZ352" s="170"/>
      <c r="BA352" s="99" t="s">
        <v>207</v>
      </c>
      <c r="BB352" s="100"/>
      <c r="BC352" s="101"/>
      <c r="BD352" s="99" t="s">
        <v>1903</v>
      </c>
      <c r="BE352" s="100"/>
      <c r="BF352" s="101"/>
      <c r="BG352" s="99" t="s">
        <v>207</v>
      </c>
      <c r="BH352" s="100"/>
      <c r="BI352" s="100"/>
      <c r="BJ352" s="100"/>
      <c r="BK352" s="101"/>
      <c r="BO352" s="23" t="str">
        <f t="shared" si="36"/>
        <v>{}</v>
      </c>
      <c r="BP352" s="23" t="s">
        <v>106</v>
      </c>
      <c r="BQ352" s="23" t="str">
        <f t="shared" si="37"/>
        <v>ID0104-25-11 = sql/job/merge/mml/ID0104-25-11.sql</v>
      </c>
      <c r="BR352" s="23" t="str">
        <f t="shared" si="38"/>
        <v>ID0104-25-11 = {"id":"ID0104-25-11", "name":"臨床サマリーモジュール_入院レコード_結合テーブル作成（スキーマ22分）SQL", "params":{}, "files":{}, "memory":"1GB"}</v>
      </c>
    </row>
    <row r="353" spans="2:70" ht="51.75" customHeight="1" x14ac:dyDescent="0.15">
      <c r="B353" s="129" t="s">
        <v>1127</v>
      </c>
      <c r="C353" s="130"/>
      <c r="D353" s="130"/>
      <c r="E353" s="130"/>
      <c r="F353" s="130"/>
      <c r="G353" s="130"/>
      <c r="H353" s="131"/>
      <c r="I353" s="159" t="s">
        <v>1510</v>
      </c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1"/>
      <c r="U353" s="168" t="s">
        <v>1635</v>
      </c>
      <c r="V353" s="169"/>
      <c r="W353" s="169"/>
      <c r="X353" s="169"/>
      <c r="Y353" s="169"/>
      <c r="Z353" s="169"/>
      <c r="AA353" s="169"/>
      <c r="AB353" s="169"/>
      <c r="AC353" s="169"/>
      <c r="AD353" s="169"/>
      <c r="AE353" s="169"/>
      <c r="AF353" s="169"/>
      <c r="AG353" s="169"/>
      <c r="AH353" s="169"/>
      <c r="AI353" s="169"/>
      <c r="AJ353" s="169"/>
      <c r="AK353" s="169"/>
      <c r="AL353" s="169"/>
      <c r="AM353" s="170"/>
      <c r="AN353" s="168" t="s">
        <v>19</v>
      </c>
      <c r="AO353" s="169"/>
      <c r="AP353" s="169"/>
      <c r="AQ353" s="169"/>
      <c r="AR353" s="169"/>
      <c r="AS353" s="169"/>
      <c r="AT353" s="169"/>
      <c r="AU353" s="169"/>
      <c r="AV353" s="169"/>
      <c r="AW353" s="169"/>
      <c r="AX353" s="169"/>
      <c r="AY353" s="169"/>
      <c r="AZ353" s="170"/>
      <c r="BA353" s="99" t="s">
        <v>207</v>
      </c>
      <c r="BB353" s="100"/>
      <c r="BC353" s="101"/>
      <c r="BD353" s="99" t="s">
        <v>1903</v>
      </c>
      <c r="BE353" s="100"/>
      <c r="BF353" s="101"/>
      <c r="BG353" s="99" t="s">
        <v>207</v>
      </c>
      <c r="BH353" s="100"/>
      <c r="BI353" s="100"/>
      <c r="BJ353" s="100"/>
      <c r="BK353" s="101"/>
      <c r="BO353" s="23" t="str">
        <f t="shared" si="36"/>
        <v>{}</v>
      </c>
      <c r="BP353" s="23" t="s">
        <v>106</v>
      </c>
      <c r="BQ353" s="23" t="str">
        <f t="shared" si="37"/>
        <v>ID0104-25-12 = sql/job/merge/mml/ID0104-25-12.sql</v>
      </c>
      <c r="BR353" s="23" t="str">
        <f t="shared" si="38"/>
        <v>ID0104-25-12 = {"id":"ID0104-25-12", "name":"臨床サマリーモジュール_入院レコード_結合テーブル作成（スキーマ12分）SQL", "params":{}, "files":{}, "memory":"1GB"}</v>
      </c>
    </row>
    <row r="354" spans="2:70" ht="51.75" customHeight="1" x14ac:dyDescent="0.15">
      <c r="B354" s="182" t="s">
        <v>1943</v>
      </c>
      <c r="C354" s="180"/>
      <c r="D354" s="180"/>
      <c r="E354" s="180"/>
      <c r="F354" s="180"/>
      <c r="G354" s="180"/>
      <c r="H354" s="181"/>
      <c r="I354" s="177" t="s">
        <v>2101</v>
      </c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9"/>
      <c r="U354" s="171" t="s">
        <v>1633</v>
      </c>
      <c r="V354" s="172"/>
      <c r="W354" s="172"/>
      <c r="X354" s="172"/>
      <c r="Y354" s="172"/>
      <c r="Z354" s="172"/>
      <c r="AA354" s="172"/>
      <c r="AB354" s="172"/>
      <c r="AC354" s="172"/>
      <c r="AD354" s="172"/>
      <c r="AE354" s="172"/>
      <c r="AF354" s="172"/>
      <c r="AG354" s="172"/>
      <c r="AH354" s="172"/>
      <c r="AI354" s="172"/>
      <c r="AJ354" s="172"/>
      <c r="AK354" s="172"/>
      <c r="AL354" s="172"/>
      <c r="AM354" s="173"/>
      <c r="AN354" s="171" t="s">
        <v>196</v>
      </c>
      <c r="AO354" s="172"/>
      <c r="AP354" s="172"/>
      <c r="AQ354" s="172"/>
      <c r="AR354" s="172"/>
      <c r="AS354" s="172"/>
      <c r="AT354" s="172"/>
      <c r="AU354" s="172"/>
      <c r="AV354" s="172"/>
      <c r="AW354" s="172"/>
      <c r="AX354" s="172"/>
      <c r="AY354" s="172"/>
      <c r="AZ354" s="173"/>
      <c r="BA354" s="174" t="s">
        <v>207</v>
      </c>
      <c r="BB354" s="175"/>
      <c r="BC354" s="176"/>
      <c r="BD354" s="174" t="s">
        <v>1903</v>
      </c>
      <c r="BE354" s="175"/>
      <c r="BF354" s="176"/>
      <c r="BG354" s="174" t="s">
        <v>1907</v>
      </c>
      <c r="BH354" s="175"/>
      <c r="BI354" s="175"/>
      <c r="BJ354" s="175"/>
      <c r="BK354" s="176"/>
      <c r="BO354" s="23" t="str">
        <f t="shared" si="36"/>
        <v>{"facility_id": "施設ID"}</v>
      </c>
      <c r="BP354" s="23" t="s">
        <v>106</v>
      </c>
      <c r="BQ354" s="23" t="str">
        <f t="shared" si="37"/>
        <v>ID0104-25-51 = sql/job/merge/mml/ID0104-25-51.sql</v>
      </c>
      <c r="BR354" s="23" t="str">
        <f t="shared" si="38"/>
        <v>ID0104-25-51 = {"id":"ID0104-25-51", "name":"臨床サマリーモジュール_入院レコード_結合テーブル作成SQL", "params":{"facility_id": "施設ID"}, "files":{}, "memory":"1GB"}</v>
      </c>
    </row>
    <row r="355" spans="2:70" ht="51.75" customHeight="1" x14ac:dyDescent="0.15">
      <c r="B355" s="129" t="s">
        <v>1128</v>
      </c>
      <c r="C355" s="130"/>
      <c r="D355" s="130"/>
      <c r="E355" s="130"/>
      <c r="F355" s="130"/>
      <c r="G355" s="130"/>
      <c r="H355" s="131"/>
      <c r="I355" s="159" t="s">
        <v>1511</v>
      </c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1"/>
      <c r="U355" s="168" t="s">
        <v>1636</v>
      </c>
      <c r="V355" s="169"/>
      <c r="W355" s="169"/>
      <c r="X355" s="169"/>
      <c r="Y355" s="169"/>
      <c r="Z355" s="169"/>
      <c r="AA355" s="169"/>
      <c r="AB355" s="169"/>
      <c r="AC355" s="169"/>
      <c r="AD355" s="169"/>
      <c r="AE355" s="169"/>
      <c r="AF355" s="169"/>
      <c r="AG355" s="169"/>
      <c r="AH355" s="169"/>
      <c r="AI355" s="169"/>
      <c r="AJ355" s="169"/>
      <c r="AK355" s="169"/>
      <c r="AL355" s="169"/>
      <c r="AM355" s="170"/>
      <c r="AN355" s="168" t="s">
        <v>19</v>
      </c>
      <c r="AO355" s="169"/>
      <c r="AP355" s="169"/>
      <c r="AQ355" s="169"/>
      <c r="AR355" s="169"/>
      <c r="AS355" s="169"/>
      <c r="AT355" s="169"/>
      <c r="AU355" s="169"/>
      <c r="AV355" s="169"/>
      <c r="AW355" s="169"/>
      <c r="AX355" s="169"/>
      <c r="AY355" s="169"/>
      <c r="AZ355" s="170"/>
      <c r="BA355" s="99" t="s">
        <v>207</v>
      </c>
      <c r="BB355" s="100"/>
      <c r="BC355" s="101"/>
      <c r="BD355" s="99" t="s">
        <v>1903</v>
      </c>
      <c r="BE355" s="100"/>
      <c r="BF355" s="101"/>
      <c r="BG355" s="99" t="s">
        <v>207</v>
      </c>
      <c r="BH355" s="100"/>
      <c r="BI355" s="100"/>
      <c r="BJ355" s="100"/>
      <c r="BK355" s="101"/>
      <c r="BO355" s="23" t="str">
        <f t="shared" si="36"/>
        <v>{}</v>
      </c>
      <c r="BP355" s="23" t="s">
        <v>106</v>
      </c>
      <c r="BQ355" s="23" t="str">
        <f t="shared" si="37"/>
        <v>ID0104-26-01 = sql/job/merge/mml/ID0104-26-01.sql</v>
      </c>
      <c r="BR355" s="23" t="str">
        <f t="shared" si="38"/>
        <v>ID0104-26-01 = {"id":"ID0104-26-01", "name":"臨床サマリーモジュール_診断履歴情報レコード_結合テーブル作成（スキーマ2分）SQL", "params":{}, "files":{}, "memory":"1GB"}</v>
      </c>
    </row>
    <row r="356" spans="2:70" ht="51.75" customHeight="1" x14ac:dyDescent="0.15">
      <c r="B356" s="129" t="s">
        <v>1129</v>
      </c>
      <c r="C356" s="130"/>
      <c r="D356" s="130"/>
      <c r="E356" s="130"/>
      <c r="F356" s="130"/>
      <c r="G356" s="130"/>
      <c r="H356" s="131"/>
      <c r="I356" s="159" t="s">
        <v>1512</v>
      </c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1"/>
      <c r="U356" s="168" t="s">
        <v>1637</v>
      </c>
      <c r="V356" s="169"/>
      <c r="W356" s="169"/>
      <c r="X356" s="169"/>
      <c r="Y356" s="169"/>
      <c r="Z356" s="169"/>
      <c r="AA356" s="169"/>
      <c r="AB356" s="169"/>
      <c r="AC356" s="169"/>
      <c r="AD356" s="169"/>
      <c r="AE356" s="169"/>
      <c r="AF356" s="169"/>
      <c r="AG356" s="169"/>
      <c r="AH356" s="169"/>
      <c r="AI356" s="169"/>
      <c r="AJ356" s="169"/>
      <c r="AK356" s="169"/>
      <c r="AL356" s="169"/>
      <c r="AM356" s="170"/>
      <c r="AN356" s="168" t="s">
        <v>19</v>
      </c>
      <c r="AO356" s="169"/>
      <c r="AP356" s="169"/>
      <c r="AQ356" s="169"/>
      <c r="AR356" s="169"/>
      <c r="AS356" s="169"/>
      <c r="AT356" s="169"/>
      <c r="AU356" s="169"/>
      <c r="AV356" s="169"/>
      <c r="AW356" s="169"/>
      <c r="AX356" s="169"/>
      <c r="AY356" s="169"/>
      <c r="AZ356" s="170"/>
      <c r="BA356" s="99" t="s">
        <v>207</v>
      </c>
      <c r="BB356" s="100"/>
      <c r="BC356" s="101"/>
      <c r="BD356" s="99" t="s">
        <v>1903</v>
      </c>
      <c r="BE356" s="100"/>
      <c r="BF356" s="101"/>
      <c r="BG356" s="99" t="s">
        <v>207</v>
      </c>
      <c r="BH356" s="100"/>
      <c r="BI356" s="100"/>
      <c r="BJ356" s="100"/>
      <c r="BK356" s="101"/>
      <c r="BO356" s="23" t="str">
        <f t="shared" si="36"/>
        <v>{}</v>
      </c>
      <c r="BP356" s="23" t="s">
        <v>106</v>
      </c>
      <c r="BQ356" s="23" t="str">
        <f t="shared" si="37"/>
        <v>ID0104-26-11 = sql/job/merge/mml/ID0104-26-11.sql</v>
      </c>
      <c r="BR356" s="23" t="str">
        <f t="shared" si="38"/>
        <v>ID0104-26-11 = {"id":"ID0104-26-11", "name":"臨床サマリーモジュール_診断履歴情報レコード_結合テーブル作成（スキーマ22分）SQL", "params":{}, "files":{}, "memory":"1GB"}</v>
      </c>
    </row>
    <row r="357" spans="2:70" ht="51.75" customHeight="1" x14ac:dyDescent="0.15">
      <c r="B357" s="129" t="s">
        <v>1130</v>
      </c>
      <c r="C357" s="130"/>
      <c r="D357" s="130"/>
      <c r="E357" s="130"/>
      <c r="F357" s="130"/>
      <c r="G357" s="130"/>
      <c r="H357" s="131"/>
      <c r="I357" s="159" t="s">
        <v>1513</v>
      </c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1"/>
      <c r="U357" s="168" t="s">
        <v>1638</v>
      </c>
      <c r="V357" s="169"/>
      <c r="W357" s="169"/>
      <c r="X357" s="169"/>
      <c r="Y357" s="169"/>
      <c r="Z357" s="169"/>
      <c r="AA357" s="169"/>
      <c r="AB357" s="169"/>
      <c r="AC357" s="169"/>
      <c r="AD357" s="169"/>
      <c r="AE357" s="169"/>
      <c r="AF357" s="169"/>
      <c r="AG357" s="169"/>
      <c r="AH357" s="169"/>
      <c r="AI357" s="169"/>
      <c r="AJ357" s="169"/>
      <c r="AK357" s="169"/>
      <c r="AL357" s="169"/>
      <c r="AM357" s="170"/>
      <c r="AN357" s="168" t="s">
        <v>19</v>
      </c>
      <c r="AO357" s="169"/>
      <c r="AP357" s="169"/>
      <c r="AQ357" s="169"/>
      <c r="AR357" s="169"/>
      <c r="AS357" s="169"/>
      <c r="AT357" s="169"/>
      <c r="AU357" s="169"/>
      <c r="AV357" s="169"/>
      <c r="AW357" s="169"/>
      <c r="AX357" s="169"/>
      <c r="AY357" s="169"/>
      <c r="AZ357" s="170"/>
      <c r="BA357" s="99" t="s">
        <v>207</v>
      </c>
      <c r="BB357" s="100"/>
      <c r="BC357" s="101"/>
      <c r="BD357" s="99" t="s">
        <v>1903</v>
      </c>
      <c r="BE357" s="100"/>
      <c r="BF357" s="101"/>
      <c r="BG357" s="99" t="s">
        <v>207</v>
      </c>
      <c r="BH357" s="100"/>
      <c r="BI357" s="100"/>
      <c r="BJ357" s="100"/>
      <c r="BK357" s="101"/>
      <c r="BO357" s="23" t="str">
        <f t="shared" si="36"/>
        <v>{}</v>
      </c>
      <c r="BP357" s="23" t="s">
        <v>106</v>
      </c>
      <c r="BQ357" s="23" t="str">
        <f t="shared" si="37"/>
        <v>ID0104-26-12 = sql/job/merge/mml/ID0104-26-12.sql</v>
      </c>
      <c r="BR357" s="23" t="str">
        <f t="shared" si="38"/>
        <v>ID0104-26-12 = {"id":"ID0104-26-12", "name":"臨床サマリーモジュール_診断履歴情報レコード_結合テーブル作成（スキーマ12分）SQL", "params":{}, "files":{}, "memory":"1GB"}</v>
      </c>
    </row>
    <row r="358" spans="2:70" ht="51.75" customHeight="1" x14ac:dyDescent="0.15">
      <c r="B358" s="129" t="s">
        <v>1944</v>
      </c>
      <c r="C358" s="180"/>
      <c r="D358" s="180"/>
      <c r="E358" s="180"/>
      <c r="F358" s="180"/>
      <c r="G358" s="180"/>
      <c r="H358" s="181"/>
      <c r="I358" s="159" t="s">
        <v>2102</v>
      </c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1"/>
      <c r="U358" s="168" t="s">
        <v>1636</v>
      </c>
      <c r="V358" s="169"/>
      <c r="W358" s="169"/>
      <c r="X358" s="169"/>
      <c r="Y358" s="169"/>
      <c r="Z358" s="169"/>
      <c r="AA358" s="169"/>
      <c r="AB358" s="169"/>
      <c r="AC358" s="169"/>
      <c r="AD358" s="169"/>
      <c r="AE358" s="169"/>
      <c r="AF358" s="169"/>
      <c r="AG358" s="169"/>
      <c r="AH358" s="169"/>
      <c r="AI358" s="169"/>
      <c r="AJ358" s="169"/>
      <c r="AK358" s="169"/>
      <c r="AL358" s="169"/>
      <c r="AM358" s="170"/>
      <c r="AN358" s="168" t="s">
        <v>196</v>
      </c>
      <c r="AO358" s="169"/>
      <c r="AP358" s="169"/>
      <c r="AQ358" s="169"/>
      <c r="AR358" s="169"/>
      <c r="AS358" s="169"/>
      <c r="AT358" s="169"/>
      <c r="AU358" s="169"/>
      <c r="AV358" s="169"/>
      <c r="AW358" s="169"/>
      <c r="AX358" s="169"/>
      <c r="AY358" s="169"/>
      <c r="AZ358" s="170"/>
      <c r="BA358" s="99" t="s">
        <v>207</v>
      </c>
      <c r="BB358" s="100"/>
      <c r="BC358" s="101"/>
      <c r="BD358" s="99" t="s">
        <v>1903</v>
      </c>
      <c r="BE358" s="100"/>
      <c r="BF358" s="101"/>
      <c r="BG358" s="99" t="s">
        <v>1907</v>
      </c>
      <c r="BH358" s="100"/>
      <c r="BI358" s="100"/>
      <c r="BJ358" s="100"/>
      <c r="BK358" s="101"/>
      <c r="BO358" s="23" t="str">
        <f t="shared" si="36"/>
        <v>{"facility_id": "施設ID"}</v>
      </c>
      <c r="BP358" s="23" t="s">
        <v>106</v>
      </c>
      <c r="BQ358" s="23" t="str">
        <f t="shared" si="37"/>
        <v>ID0104-26-51 = sql/job/merge/mml/ID0104-26-51.sql</v>
      </c>
      <c r="BR358" s="23" t="str">
        <f t="shared" si="38"/>
        <v>ID0104-26-51 = {"id":"ID0104-26-51", "name":"臨床サマリーモジュール_診断履歴情報レコード_結合テーブル作成SQL", "params":{"facility_id": "施設ID"}, "files":{}, "memory":"1GB"}</v>
      </c>
    </row>
    <row r="359" spans="2:70" ht="51.75" customHeight="1" x14ac:dyDescent="0.15">
      <c r="B359" s="129" t="s">
        <v>1131</v>
      </c>
      <c r="C359" s="130"/>
      <c r="D359" s="130"/>
      <c r="E359" s="130"/>
      <c r="F359" s="130"/>
      <c r="G359" s="130"/>
      <c r="H359" s="131"/>
      <c r="I359" s="159" t="s">
        <v>1514</v>
      </c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1"/>
      <c r="U359" s="168" t="s">
        <v>1639</v>
      </c>
      <c r="V359" s="169"/>
      <c r="W359" s="169"/>
      <c r="X359" s="169"/>
      <c r="Y359" s="169"/>
      <c r="Z359" s="169"/>
      <c r="AA359" s="169"/>
      <c r="AB359" s="169"/>
      <c r="AC359" s="169"/>
      <c r="AD359" s="169"/>
      <c r="AE359" s="169"/>
      <c r="AF359" s="169"/>
      <c r="AG359" s="169"/>
      <c r="AH359" s="169"/>
      <c r="AI359" s="169"/>
      <c r="AJ359" s="169"/>
      <c r="AK359" s="169"/>
      <c r="AL359" s="169"/>
      <c r="AM359" s="170"/>
      <c r="AN359" s="168" t="s">
        <v>19</v>
      </c>
      <c r="AO359" s="169"/>
      <c r="AP359" s="169"/>
      <c r="AQ359" s="169"/>
      <c r="AR359" s="169"/>
      <c r="AS359" s="169"/>
      <c r="AT359" s="169"/>
      <c r="AU359" s="169"/>
      <c r="AV359" s="169"/>
      <c r="AW359" s="169"/>
      <c r="AX359" s="169"/>
      <c r="AY359" s="169"/>
      <c r="AZ359" s="170"/>
      <c r="BA359" s="99" t="s">
        <v>207</v>
      </c>
      <c r="BB359" s="100"/>
      <c r="BC359" s="101"/>
      <c r="BD359" s="99" t="s">
        <v>1903</v>
      </c>
      <c r="BE359" s="100"/>
      <c r="BF359" s="101"/>
      <c r="BG359" s="99" t="s">
        <v>207</v>
      </c>
      <c r="BH359" s="100"/>
      <c r="BI359" s="100"/>
      <c r="BJ359" s="100"/>
      <c r="BK359" s="101"/>
      <c r="BO359" s="23" t="str">
        <f t="shared" si="36"/>
        <v>{}</v>
      </c>
      <c r="BP359" s="23" t="s">
        <v>106</v>
      </c>
      <c r="BQ359" s="23" t="str">
        <f t="shared" si="37"/>
        <v>ID0104-27-01 = sql/job/merge/mml/ID0104-27-01.sql</v>
      </c>
      <c r="BR359" s="23" t="str">
        <f t="shared" si="38"/>
        <v>ID0104-27-01 = {"id":"ID0104-27-01", "name":"臨床サマリーモジュール_診断病名レコード_結合テーブル作成（スキーマ2分）SQL", "params":{}, "files":{}, "memory":"1GB"}</v>
      </c>
    </row>
    <row r="360" spans="2:70" ht="51.75" customHeight="1" x14ac:dyDescent="0.15">
      <c r="B360" s="129" t="s">
        <v>1132</v>
      </c>
      <c r="C360" s="130"/>
      <c r="D360" s="130"/>
      <c r="E360" s="130"/>
      <c r="F360" s="130"/>
      <c r="G360" s="130"/>
      <c r="H360" s="131"/>
      <c r="I360" s="159" t="s">
        <v>1515</v>
      </c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1"/>
      <c r="U360" s="168" t="s">
        <v>1640</v>
      </c>
      <c r="V360" s="169"/>
      <c r="W360" s="169"/>
      <c r="X360" s="169"/>
      <c r="Y360" s="169"/>
      <c r="Z360" s="169"/>
      <c r="AA360" s="169"/>
      <c r="AB360" s="169"/>
      <c r="AC360" s="169"/>
      <c r="AD360" s="169"/>
      <c r="AE360" s="169"/>
      <c r="AF360" s="169"/>
      <c r="AG360" s="169"/>
      <c r="AH360" s="169"/>
      <c r="AI360" s="169"/>
      <c r="AJ360" s="169"/>
      <c r="AK360" s="169"/>
      <c r="AL360" s="169"/>
      <c r="AM360" s="170"/>
      <c r="AN360" s="168" t="s">
        <v>19</v>
      </c>
      <c r="AO360" s="169"/>
      <c r="AP360" s="169"/>
      <c r="AQ360" s="169"/>
      <c r="AR360" s="169"/>
      <c r="AS360" s="169"/>
      <c r="AT360" s="169"/>
      <c r="AU360" s="169"/>
      <c r="AV360" s="169"/>
      <c r="AW360" s="169"/>
      <c r="AX360" s="169"/>
      <c r="AY360" s="169"/>
      <c r="AZ360" s="170"/>
      <c r="BA360" s="99" t="s">
        <v>207</v>
      </c>
      <c r="BB360" s="100"/>
      <c r="BC360" s="101"/>
      <c r="BD360" s="99" t="s">
        <v>1903</v>
      </c>
      <c r="BE360" s="100"/>
      <c r="BF360" s="101"/>
      <c r="BG360" s="99" t="s">
        <v>207</v>
      </c>
      <c r="BH360" s="100"/>
      <c r="BI360" s="100"/>
      <c r="BJ360" s="100"/>
      <c r="BK360" s="101"/>
      <c r="BO360" s="23" t="str">
        <f t="shared" si="36"/>
        <v>{}</v>
      </c>
      <c r="BP360" s="23" t="s">
        <v>106</v>
      </c>
      <c r="BQ360" s="23" t="str">
        <f t="shared" si="37"/>
        <v>ID0104-27-11 = sql/job/merge/mml/ID0104-27-11.sql</v>
      </c>
      <c r="BR360" s="23" t="str">
        <f t="shared" si="38"/>
        <v>ID0104-27-11 = {"id":"ID0104-27-11", "name":"臨床サマリーモジュール_診断病名レコード_結合テーブル作成（スキーマ22分）SQL", "params":{}, "files":{}, "memory":"1GB"}</v>
      </c>
    </row>
    <row r="361" spans="2:70" ht="51.75" customHeight="1" x14ac:dyDescent="0.15">
      <c r="B361" s="129" t="s">
        <v>1133</v>
      </c>
      <c r="C361" s="130"/>
      <c r="D361" s="130"/>
      <c r="E361" s="130"/>
      <c r="F361" s="130"/>
      <c r="G361" s="130"/>
      <c r="H361" s="131"/>
      <c r="I361" s="159" t="s">
        <v>1516</v>
      </c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1"/>
      <c r="U361" s="168" t="s">
        <v>1641</v>
      </c>
      <c r="V361" s="169"/>
      <c r="W361" s="169"/>
      <c r="X361" s="169"/>
      <c r="Y361" s="169"/>
      <c r="Z361" s="169"/>
      <c r="AA361" s="169"/>
      <c r="AB361" s="169"/>
      <c r="AC361" s="169"/>
      <c r="AD361" s="169"/>
      <c r="AE361" s="169"/>
      <c r="AF361" s="169"/>
      <c r="AG361" s="169"/>
      <c r="AH361" s="169"/>
      <c r="AI361" s="169"/>
      <c r="AJ361" s="169"/>
      <c r="AK361" s="169"/>
      <c r="AL361" s="169"/>
      <c r="AM361" s="170"/>
      <c r="AN361" s="168" t="s">
        <v>19</v>
      </c>
      <c r="AO361" s="169"/>
      <c r="AP361" s="169"/>
      <c r="AQ361" s="169"/>
      <c r="AR361" s="169"/>
      <c r="AS361" s="169"/>
      <c r="AT361" s="169"/>
      <c r="AU361" s="169"/>
      <c r="AV361" s="169"/>
      <c r="AW361" s="169"/>
      <c r="AX361" s="169"/>
      <c r="AY361" s="169"/>
      <c r="AZ361" s="170"/>
      <c r="BA361" s="99" t="s">
        <v>207</v>
      </c>
      <c r="BB361" s="100"/>
      <c r="BC361" s="101"/>
      <c r="BD361" s="99" t="s">
        <v>1903</v>
      </c>
      <c r="BE361" s="100"/>
      <c r="BF361" s="101"/>
      <c r="BG361" s="99" t="s">
        <v>207</v>
      </c>
      <c r="BH361" s="100"/>
      <c r="BI361" s="100"/>
      <c r="BJ361" s="100"/>
      <c r="BK361" s="101"/>
      <c r="BO361" s="23" t="str">
        <f t="shared" si="36"/>
        <v>{}</v>
      </c>
      <c r="BP361" s="23" t="s">
        <v>106</v>
      </c>
      <c r="BQ361" s="23" t="str">
        <f t="shared" si="37"/>
        <v>ID0104-27-12 = sql/job/merge/mml/ID0104-27-12.sql</v>
      </c>
      <c r="BR361" s="23" t="str">
        <f t="shared" si="38"/>
        <v>ID0104-27-12 = {"id":"ID0104-27-12", "name":"臨床サマリーモジュール_診断病名レコード_結合テーブル作成（スキーマ12分）SQL", "params":{}, "files":{}, "memory":"1GB"}</v>
      </c>
    </row>
    <row r="362" spans="2:70" ht="51.75" customHeight="1" x14ac:dyDescent="0.15">
      <c r="B362" s="129" t="s">
        <v>1945</v>
      </c>
      <c r="C362" s="180"/>
      <c r="D362" s="180"/>
      <c r="E362" s="180"/>
      <c r="F362" s="180"/>
      <c r="G362" s="180"/>
      <c r="H362" s="181"/>
      <c r="I362" s="159" t="s">
        <v>2103</v>
      </c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1"/>
      <c r="U362" s="168" t="s">
        <v>1639</v>
      </c>
      <c r="V362" s="169"/>
      <c r="W362" s="169"/>
      <c r="X362" s="169"/>
      <c r="Y362" s="169"/>
      <c r="Z362" s="169"/>
      <c r="AA362" s="169"/>
      <c r="AB362" s="169"/>
      <c r="AC362" s="169"/>
      <c r="AD362" s="169"/>
      <c r="AE362" s="169"/>
      <c r="AF362" s="169"/>
      <c r="AG362" s="169"/>
      <c r="AH362" s="169"/>
      <c r="AI362" s="169"/>
      <c r="AJ362" s="169"/>
      <c r="AK362" s="169"/>
      <c r="AL362" s="169"/>
      <c r="AM362" s="170"/>
      <c r="AN362" s="168" t="s">
        <v>196</v>
      </c>
      <c r="AO362" s="169"/>
      <c r="AP362" s="169"/>
      <c r="AQ362" s="169"/>
      <c r="AR362" s="169"/>
      <c r="AS362" s="169"/>
      <c r="AT362" s="169"/>
      <c r="AU362" s="169"/>
      <c r="AV362" s="169"/>
      <c r="AW362" s="169"/>
      <c r="AX362" s="169"/>
      <c r="AY362" s="169"/>
      <c r="AZ362" s="170"/>
      <c r="BA362" s="99" t="s">
        <v>207</v>
      </c>
      <c r="BB362" s="100"/>
      <c r="BC362" s="101"/>
      <c r="BD362" s="99" t="s">
        <v>1903</v>
      </c>
      <c r="BE362" s="100"/>
      <c r="BF362" s="101"/>
      <c r="BG362" s="99" t="s">
        <v>1907</v>
      </c>
      <c r="BH362" s="100"/>
      <c r="BI362" s="100"/>
      <c r="BJ362" s="100"/>
      <c r="BK362" s="101"/>
      <c r="BO362" s="23" t="str">
        <f t="shared" si="36"/>
        <v>{"facility_id": "施設ID"}</v>
      </c>
      <c r="BP362" s="23" t="s">
        <v>106</v>
      </c>
      <c r="BQ362" s="23" t="str">
        <f t="shared" si="37"/>
        <v>ID0104-27-51 = sql/job/merge/mml/ID0104-27-51.sql</v>
      </c>
      <c r="BR362" s="23" t="str">
        <f t="shared" si="38"/>
        <v>ID0104-27-51 = {"id":"ID0104-27-51", "name":"臨床サマリーモジュール_診断病名レコード_結合テーブル作成SQL", "params":{"facility_id": "施設ID"}, "files":{}, "memory":"1GB"}</v>
      </c>
    </row>
    <row r="363" spans="2:70" ht="51.75" customHeight="1" x14ac:dyDescent="0.15">
      <c r="B363" s="129" t="s">
        <v>1134</v>
      </c>
      <c r="C363" s="130"/>
      <c r="D363" s="130"/>
      <c r="E363" s="130"/>
      <c r="F363" s="130"/>
      <c r="G363" s="130"/>
      <c r="H363" s="131"/>
      <c r="I363" s="159" t="s">
        <v>1517</v>
      </c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1"/>
      <c r="U363" s="168" t="s">
        <v>1642</v>
      </c>
      <c r="V363" s="169"/>
      <c r="W363" s="169"/>
      <c r="X363" s="169"/>
      <c r="Y363" s="169"/>
      <c r="Z363" s="169"/>
      <c r="AA363" s="169"/>
      <c r="AB363" s="169"/>
      <c r="AC363" s="169"/>
      <c r="AD363" s="169"/>
      <c r="AE363" s="169"/>
      <c r="AF363" s="169"/>
      <c r="AG363" s="169"/>
      <c r="AH363" s="169"/>
      <c r="AI363" s="169"/>
      <c r="AJ363" s="169"/>
      <c r="AK363" s="169"/>
      <c r="AL363" s="169"/>
      <c r="AM363" s="170"/>
      <c r="AN363" s="168" t="s">
        <v>19</v>
      </c>
      <c r="AO363" s="169"/>
      <c r="AP363" s="169"/>
      <c r="AQ363" s="169"/>
      <c r="AR363" s="169"/>
      <c r="AS363" s="169"/>
      <c r="AT363" s="169"/>
      <c r="AU363" s="169"/>
      <c r="AV363" s="169"/>
      <c r="AW363" s="169"/>
      <c r="AX363" s="169"/>
      <c r="AY363" s="169"/>
      <c r="AZ363" s="170"/>
      <c r="BA363" s="99" t="s">
        <v>207</v>
      </c>
      <c r="BB363" s="100"/>
      <c r="BC363" s="101"/>
      <c r="BD363" s="99" t="s">
        <v>1903</v>
      </c>
      <c r="BE363" s="100"/>
      <c r="BF363" s="101"/>
      <c r="BG363" s="99" t="s">
        <v>207</v>
      </c>
      <c r="BH363" s="100"/>
      <c r="BI363" s="100"/>
      <c r="BJ363" s="100"/>
      <c r="BK363" s="101"/>
      <c r="BO363" s="23" t="str">
        <f t="shared" si="36"/>
        <v>{}</v>
      </c>
      <c r="BP363" s="23" t="s">
        <v>106</v>
      </c>
      <c r="BQ363" s="23" t="str">
        <f t="shared" si="37"/>
        <v>ID0104-28-01 = sql/job/merge/mml/ID0104-28-01.sql</v>
      </c>
      <c r="BR363" s="23" t="str">
        <f t="shared" si="38"/>
        <v>ID0104-28-01 = {"id":"ID0104-28-01", "name":"臨床サマリーモジュール_診断分類レコード_結合テーブル作成（スキーマ2分）SQL", "params":{}, "files":{}, "memory":"1GB"}</v>
      </c>
    </row>
    <row r="364" spans="2:70" ht="51.75" customHeight="1" x14ac:dyDescent="0.15">
      <c r="B364" s="129" t="s">
        <v>1135</v>
      </c>
      <c r="C364" s="130"/>
      <c r="D364" s="130"/>
      <c r="E364" s="130"/>
      <c r="F364" s="130"/>
      <c r="G364" s="130"/>
      <c r="H364" s="131"/>
      <c r="I364" s="159" t="s">
        <v>1518</v>
      </c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1"/>
      <c r="U364" s="168" t="s">
        <v>1643</v>
      </c>
      <c r="V364" s="169"/>
      <c r="W364" s="169"/>
      <c r="X364" s="169"/>
      <c r="Y364" s="169"/>
      <c r="Z364" s="169"/>
      <c r="AA364" s="169"/>
      <c r="AB364" s="169"/>
      <c r="AC364" s="169"/>
      <c r="AD364" s="169"/>
      <c r="AE364" s="169"/>
      <c r="AF364" s="169"/>
      <c r="AG364" s="169"/>
      <c r="AH364" s="169"/>
      <c r="AI364" s="169"/>
      <c r="AJ364" s="169"/>
      <c r="AK364" s="169"/>
      <c r="AL364" s="169"/>
      <c r="AM364" s="170"/>
      <c r="AN364" s="168" t="s">
        <v>19</v>
      </c>
      <c r="AO364" s="169"/>
      <c r="AP364" s="169"/>
      <c r="AQ364" s="169"/>
      <c r="AR364" s="169"/>
      <c r="AS364" s="169"/>
      <c r="AT364" s="169"/>
      <c r="AU364" s="169"/>
      <c r="AV364" s="169"/>
      <c r="AW364" s="169"/>
      <c r="AX364" s="169"/>
      <c r="AY364" s="169"/>
      <c r="AZ364" s="170"/>
      <c r="BA364" s="99" t="s">
        <v>207</v>
      </c>
      <c r="BB364" s="100"/>
      <c r="BC364" s="101"/>
      <c r="BD364" s="99" t="s">
        <v>1903</v>
      </c>
      <c r="BE364" s="100"/>
      <c r="BF364" s="101"/>
      <c r="BG364" s="99" t="s">
        <v>207</v>
      </c>
      <c r="BH364" s="100"/>
      <c r="BI364" s="100"/>
      <c r="BJ364" s="100"/>
      <c r="BK364" s="101"/>
      <c r="BO364" s="23" t="str">
        <f t="shared" si="36"/>
        <v>{}</v>
      </c>
      <c r="BP364" s="23" t="s">
        <v>106</v>
      </c>
      <c r="BQ364" s="23" t="str">
        <f t="shared" si="37"/>
        <v>ID0104-28-11 = sql/job/merge/mml/ID0104-28-11.sql</v>
      </c>
      <c r="BR364" s="23" t="str">
        <f t="shared" si="38"/>
        <v>ID0104-28-11 = {"id":"ID0104-28-11", "name":"臨床サマリーモジュール_診断分類レコード_結合テーブル作成（スキーマ22分）SQL", "params":{}, "files":{}, "memory":"1GB"}</v>
      </c>
    </row>
    <row r="365" spans="2:70" ht="51.75" customHeight="1" x14ac:dyDescent="0.15">
      <c r="B365" s="129" t="s">
        <v>1136</v>
      </c>
      <c r="C365" s="130"/>
      <c r="D365" s="130"/>
      <c r="E365" s="130"/>
      <c r="F365" s="130"/>
      <c r="G365" s="130"/>
      <c r="H365" s="131"/>
      <c r="I365" s="159" t="s">
        <v>1519</v>
      </c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1"/>
      <c r="U365" s="168" t="s">
        <v>1644</v>
      </c>
      <c r="V365" s="169"/>
      <c r="W365" s="169"/>
      <c r="X365" s="169"/>
      <c r="Y365" s="169"/>
      <c r="Z365" s="169"/>
      <c r="AA365" s="169"/>
      <c r="AB365" s="169"/>
      <c r="AC365" s="169"/>
      <c r="AD365" s="169"/>
      <c r="AE365" s="169"/>
      <c r="AF365" s="169"/>
      <c r="AG365" s="169"/>
      <c r="AH365" s="169"/>
      <c r="AI365" s="169"/>
      <c r="AJ365" s="169"/>
      <c r="AK365" s="169"/>
      <c r="AL365" s="169"/>
      <c r="AM365" s="170"/>
      <c r="AN365" s="168" t="s">
        <v>19</v>
      </c>
      <c r="AO365" s="169"/>
      <c r="AP365" s="169"/>
      <c r="AQ365" s="169"/>
      <c r="AR365" s="169"/>
      <c r="AS365" s="169"/>
      <c r="AT365" s="169"/>
      <c r="AU365" s="169"/>
      <c r="AV365" s="169"/>
      <c r="AW365" s="169"/>
      <c r="AX365" s="169"/>
      <c r="AY365" s="169"/>
      <c r="AZ365" s="170"/>
      <c r="BA365" s="99" t="s">
        <v>207</v>
      </c>
      <c r="BB365" s="100"/>
      <c r="BC365" s="101"/>
      <c r="BD365" s="99" t="s">
        <v>1903</v>
      </c>
      <c r="BE365" s="100"/>
      <c r="BF365" s="101"/>
      <c r="BG365" s="99" t="s">
        <v>207</v>
      </c>
      <c r="BH365" s="100"/>
      <c r="BI365" s="100"/>
      <c r="BJ365" s="100"/>
      <c r="BK365" s="101"/>
      <c r="BO365" s="23" t="str">
        <f t="shared" si="36"/>
        <v>{}</v>
      </c>
      <c r="BP365" s="23" t="s">
        <v>106</v>
      </c>
      <c r="BQ365" s="23" t="str">
        <f t="shared" si="37"/>
        <v>ID0104-28-12 = sql/job/merge/mml/ID0104-28-12.sql</v>
      </c>
      <c r="BR365" s="23" t="str">
        <f t="shared" si="38"/>
        <v>ID0104-28-12 = {"id":"ID0104-28-12", "name":"臨床サマリーモジュール_診断分類レコード_結合テーブル作成（スキーマ12分）SQL", "params":{}, "files":{}, "memory":"1GB"}</v>
      </c>
    </row>
    <row r="366" spans="2:70" ht="51.75" customHeight="1" x14ac:dyDescent="0.15">
      <c r="B366" s="129" t="s">
        <v>1946</v>
      </c>
      <c r="C366" s="180"/>
      <c r="D366" s="180"/>
      <c r="E366" s="180"/>
      <c r="F366" s="180"/>
      <c r="G366" s="180"/>
      <c r="H366" s="181"/>
      <c r="I366" s="159" t="s">
        <v>2104</v>
      </c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1"/>
      <c r="U366" s="168" t="s">
        <v>1642</v>
      </c>
      <c r="V366" s="169"/>
      <c r="W366" s="169"/>
      <c r="X366" s="169"/>
      <c r="Y366" s="169"/>
      <c r="Z366" s="169"/>
      <c r="AA366" s="169"/>
      <c r="AB366" s="169"/>
      <c r="AC366" s="169"/>
      <c r="AD366" s="169"/>
      <c r="AE366" s="169"/>
      <c r="AF366" s="169"/>
      <c r="AG366" s="169"/>
      <c r="AH366" s="169"/>
      <c r="AI366" s="169"/>
      <c r="AJ366" s="169"/>
      <c r="AK366" s="169"/>
      <c r="AL366" s="169"/>
      <c r="AM366" s="170"/>
      <c r="AN366" s="168" t="s">
        <v>196</v>
      </c>
      <c r="AO366" s="169"/>
      <c r="AP366" s="169"/>
      <c r="AQ366" s="169"/>
      <c r="AR366" s="169"/>
      <c r="AS366" s="169"/>
      <c r="AT366" s="169"/>
      <c r="AU366" s="169"/>
      <c r="AV366" s="169"/>
      <c r="AW366" s="169"/>
      <c r="AX366" s="169"/>
      <c r="AY366" s="169"/>
      <c r="AZ366" s="170"/>
      <c r="BA366" s="99" t="s">
        <v>207</v>
      </c>
      <c r="BB366" s="100"/>
      <c r="BC366" s="101"/>
      <c r="BD366" s="99" t="s">
        <v>1903</v>
      </c>
      <c r="BE366" s="100"/>
      <c r="BF366" s="101"/>
      <c r="BG366" s="99" t="s">
        <v>1907</v>
      </c>
      <c r="BH366" s="100"/>
      <c r="BI366" s="100"/>
      <c r="BJ366" s="100"/>
      <c r="BK366" s="101"/>
      <c r="BO366" s="23" t="str">
        <f t="shared" si="36"/>
        <v>{"facility_id": "施設ID"}</v>
      </c>
      <c r="BP366" s="23" t="s">
        <v>106</v>
      </c>
      <c r="BQ366" s="23" t="str">
        <f t="shared" si="37"/>
        <v>ID0104-28-51 = sql/job/merge/mml/ID0104-28-51.sql</v>
      </c>
      <c r="BR366" s="23" t="str">
        <f t="shared" si="38"/>
        <v>ID0104-28-51 = {"id":"ID0104-28-51", "name":"臨床サマリーモジュール_診断分類レコード_結合テーブル作成SQL", "params":{"facility_id": "施設ID"}, "files":{}, "memory":"1GB"}</v>
      </c>
    </row>
    <row r="367" spans="2:70" ht="51.75" customHeight="1" x14ac:dyDescent="0.15">
      <c r="B367" s="129" t="s">
        <v>1137</v>
      </c>
      <c r="C367" s="130"/>
      <c r="D367" s="130"/>
      <c r="E367" s="130"/>
      <c r="F367" s="130"/>
      <c r="G367" s="130"/>
      <c r="H367" s="131"/>
      <c r="I367" s="159" t="s">
        <v>1520</v>
      </c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1"/>
      <c r="U367" s="168" t="s">
        <v>1645</v>
      </c>
      <c r="V367" s="169"/>
      <c r="W367" s="169"/>
      <c r="X367" s="169"/>
      <c r="Y367" s="169"/>
      <c r="Z367" s="169"/>
      <c r="AA367" s="169"/>
      <c r="AB367" s="169"/>
      <c r="AC367" s="169"/>
      <c r="AD367" s="169"/>
      <c r="AE367" s="169"/>
      <c r="AF367" s="169"/>
      <c r="AG367" s="169"/>
      <c r="AH367" s="169"/>
      <c r="AI367" s="169"/>
      <c r="AJ367" s="169"/>
      <c r="AK367" s="169"/>
      <c r="AL367" s="169"/>
      <c r="AM367" s="170"/>
      <c r="AN367" s="168" t="s">
        <v>19</v>
      </c>
      <c r="AO367" s="169"/>
      <c r="AP367" s="169"/>
      <c r="AQ367" s="169"/>
      <c r="AR367" s="169"/>
      <c r="AS367" s="169"/>
      <c r="AT367" s="169"/>
      <c r="AU367" s="169"/>
      <c r="AV367" s="169"/>
      <c r="AW367" s="169"/>
      <c r="AX367" s="169"/>
      <c r="AY367" s="169"/>
      <c r="AZ367" s="170"/>
      <c r="BA367" s="99" t="s">
        <v>207</v>
      </c>
      <c r="BB367" s="100"/>
      <c r="BC367" s="101"/>
      <c r="BD367" s="99" t="s">
        <v>1903</v>
      </c>
      <c r="BE367" s="100"/>
      <c r="BF367" s="101"/>
      <c r="BG367" s="99" t="s">
        <v>207</v>
      </c>
      <c r="BH367" s="100"/>
      <c r="BI367" s="100"/>
      <c r="BJ367" s="100"/>
      <c r="BK367" s="101"/>
      <c r="BO367" s="23" t="str">
        <f t="shared" si="36"/>
        <v>{}</v>
      </c>
      <c r="BP367" s="23" t="s">
        <v>106</v>
      </c>
      <c r="BQ367" s="23" t="str">
        <f t="shared" si="37"/>
        <v>ID0104-29-01 = sql/job/merge/mml/ID0104-29-01.sql</v>
      </c>
      <c r="BR367" s="23" t="str">
        <f t="shared" si="38"/>
        <v>ID0104-29-01 = {"id":"ID0104-29-01", "name":"臨床サマリーモジュール_経過記録レコード_結合テーブル作成（スキーマ2分）SQL", "params":{}, "files":{}, "memory":"1GB"}</v>
      </c>
    </row>
    <row r="368" spans="2:70" ht="51.75" customHeight="1" x14ac:dyDescent="0.15">
      <c r="B368" s="129" t="s">
        <v>1138</v>
      </c>
      <c r="C368" s="130"/>
      <c r="D368" s="130"/>
      <c r="E368" s="130"/>
      <c r="F368" s="130"/>
      <c r="G368" s="130"/>
      <c r="H368" s="131"/>
      <c r="I368" s="159" t="s">
        <v>1521</v>
      </c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1"/>
      <c r="U368" s="168" t="s">
        <v>1646</v>
      </c>
      <c r="V368" s="169"/>
      <c r="W368" s="169"/>
      <c r="X368" s="169"/>
      <c r="Y368" s="169"/>
      <c r="Z368" s="169"/>
      <c r="AA368" s="169"/>
      <c r="AB368" s="169"/>
      <c r="AC368" s="169"/>
      <c r="AD368" s="169"/>
      <c r="AE368" s="169"/>
      <c r="AF368" s="169"/>
      <c r="AG368" s="169"/>
      <c r="AH368" s="169"/>
      <c r="AI368" s="169"/>
      <c r="AJ368" s="169"/>
      <c r="AK368" s="169"/>
      <c r="AL368" s="169"/>
      <c r="AM368" s="170"/>
      <c r="AN368" s="168" t="s">
        <v>19</v>
      </c>
      <c r="AO368" s="169"/>
      <c r="AP368" s="169"/>
      <c r="AQ368" s="169"/>
      <c r="AR368" s="169"/>
      <c r="AS368" s="169"/>
      <c r="AT368" s="169"/>
      <c r="AU368" s="169"/>
      <c r="AV368" s="169"/>
      <c r="AW368" s="169"/>
      <c r="AX368" s="169"/>
      <c r="AY368" s="169"/>
      <c r="AZ368" s="170"/>
      <c r="BA368" s="99" t="s">
        <v>207</v>
      </c>
      <c r="BB368" s="100"/>
      <c r="BC368" s="101"/>
      <c r="BD368" s="99" t="s">
        <v>1903</v>
      </c>
      <c r="BE368" s="100"/>
      <c r="BF368" s="101"/>
      <c r="BG368" s="99" t="s">
        <v>207</v>
      </c>
      <c r="BH368" s="100"/>
      <c r="BI368" s="100"/>
      <c r="BJ368" s="100"/>
      <c r="BK368" s="101"/>
      <c r="BO368" s="23" t="str">
        <f t="shared" si="36"/>
        <v>{}</v>
      </c>
      <c r="BP368" s="23" t="s">
        <v>106</v>
      </c>
      <c r="BQ368" s="23" t="str">
        <f t="shared" si="37"/>
        <v>ID0104-29-11 = sql/job/merge/mml/ID0104-29-11.sql</v>
      </c>
      <c r="BR368" s="23" t="str">
        <f t="shared" si="38"/>
        <v>ID0104-29-11 = {"id":"ID0104-29-11", "name":"臨床サマリーモジュール_経過記録レコード_結合テーブル作成（スキーマ22分）SQL", "params":{}, "files":{}, "memory":"1GB"}</v>
      </c>
    </row>
    <row r="369" spans="2:70" ht="51.75" customHeight="1" x14ac:dyDescent="0.15">
      <c r="B369" s="129" t="s">
        <v>1139</v>
      </c>
      <c r="C369" s="130"/>
      <c r="D369" s="130"/>
      <c r="E369" s="130"/>
      <c r="F369" s="130"/>
      <c r="G369" s="130"/>
      <c r="H369" s="131"/>
      <c r="I369" s="159" t="s">
        <v>1522</v>
      </c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1"/>
      <c r="U369" s="168" t="s">
        <v>1647</v>
      </c>
      <c r="V369" s="169"/>
      <c r="W369" s="169"/>
      <c r="X369" s="169"/>
      <c r="Y369" s="169"/>
      <c r="Z369" s="169"/>
      <c r="AA369" s="169"/>
      <c r="AB369" s="169"/>
      <c r="AC369" s="169"/>
      <c r="AD369" s="169"/>
      <c r="AE369" s="169"/>
      <c r="AF369" s="169"/>
      <c r="AG369" s="169"/>
      <c r="AH369" s="169"/>
      <c r="AI369" s="169"/>
      <c r="AJ369" s="169"/>
      <c r="AK369" s="169"/>
      <c r="AL369" s="169"/>
      <c r="AM369" s="170"/>
      <c r="AN369" s="168" t="s">
        <v>19</v>
      </c>
      <c r="AO369" s="169"/>
      <c r="AP369" s="169"/>
      <c r="AQ369" s="169"/>
      <c r="AR369" s="169"/>
      <c r="AS369" s="169"/>
      <c r="AT369" s="169"/>
      <c r="AU369" s="169"/>
      <c r="AV369" s="169"/>
      <c r="AW369" s="169"/>
      <c r="AX369" s="169"/>
      <c r="AY369" s="169"/>
      <c r="AZ369" s="170"/>
      <c r="BA369" s="99" t="s">
        <v>207</v>
      </c>
      <c r="BB369" s="100"/>
      <c r="BC369" s="101"/>
      <c r="BD369" s="99" t="s">
        <v>1903</v>
      </c>
      <c r="BE369" s="100"/>
      <c r="BF369" s="101"/>
      <c r="BG369" s="99" t="s">
        <v>207</v>
      </c>
      <c r="BH369" s="100"/>
      <c r="BI369" s="100"/>
      <c r="BJ369" s="100"/>
      <c r="BK369" s="101"/>
      <c r="BO369" s="23" t="str">
        <f t="shared" si="36"/>
        <v>{}</v>
      </c>
      <c r="BP369" s="23" t="s">
        <v>106</v>
      </c>
      <c r="BQ369" s="23" t="str">
        <f t="shared" si="37"/>
        <v>ID0104-29-12 = sql/job/merge/mml/ID0104-29-12.sql</v>
      </c>
      <c r="BR369" s="23" t="str">
        <f t="shared" si="38"/>
        <v>ID0104-29-12 = {"id":"ID0104-29-12", "name":"臨床サマリーモジュール_経過記録レコード_結合テーブル作成（スキーマ12分）SQL", "params":{}, "files":{}, "memory":"1GB"}</v>
      </c>
    </row>
    <row r="370" spans="2:70" ht="51.75" customHeight="1" x14ac:dyDescent="0.15">
      <c r="B370" s="182" t="s">
        <v>1947</v>
      </c>
      <c r="C370" s="180"/>
      <c r="D370" s="180"/>
      <c r="E370" s="180"/>
      <c r="F370" s="180"/>
      <c r="G370" s="180"/>
      <c r="H370" s="181"/>
      <c r="I370" s="177" t="s">
        <v>2105</v>
      </c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9"/>
      <c r="U370" s="171" t="s">
        <v>1645</v>
      </c>
      <c r="V370" s="172"/>
      <c r="W370" s="172"/>
      <c r="X370" s="172"/>
      <c r="Y370" s="172"/>
      <c r="Z370" s="172"/>
      <c r="AA370" s="172"/>
      <c r="AB370" s="172"/>
      <c r="AC370" s="172"/>
      <c r="AD370" s="172"/>
      <c r="AE370" s="172"/>
      <c r="AF370" s="172"/>
      <c r="AG370" s="172"/>
      <c r="AH370" s="172"/>
      <c r="AI370" s="172"/>
      <c r="AJ370" s="172"/>
      <c r="AK370" s="172"/>
      <c r="AL370" s="172"/>
      <c r="AM370" s="173"/>
      <c r="AN370" s="171" t="s">
        <v>196</v>
      </c>
      <c r="AO370" s="172"/>
      <c r="AP370" s="172"/>
      <c r="AQ370" s="172"/>
      <c r="AR370" s="172"/>
      <c r="AS370" s="172"/>
      <c r="AT370" s="172"/>
      <c r="AU370" s="172"/>
      <c r="AV370" s="172"/>
      <c r="AW370" s="172"/>
      <c r="AX370" s="172"/>
      <c r="AY370" s="172"/>
      <c r="AZ370" s="173"/>
      <c r="BA370" s="174" t="s">
        <v>207</v>
      </c>
      <c r="BB370" s="175"/>
      <c r="BC370" s="176"/>
      <c r="BD370" s="174" t="s">
        <v>1903</v>
      </c>
      <c r="BE370" s="175"/>
      <c r="BF370" s="176"/>
      <c r="BG370" s="174" t="s">
        <v>1907</v>
      </c>
      <c r="BH370" s="175"/>
      <c r="BI370" s="175"/>
      <c r="BJ370" s="175"/>
      <c r="BK370" s="176"/>
      <c r="BO370" s="23" t="str">
        <f t="shared" si="36"/>
        <v>{"facility_id": "施設ID"}</v>
      </c>
      <c r="BP370" s="23" t="s">
        <v>106</v>
      </c>
      <c r="BQ370" s="23" t="str">
        <f t="shared" si="37"/>
        <v>ID0104-29-51 = sql/job/merge/mml/ID0104-29-51.sql</v>
      </c>
      <c r="BR370" s="23" t="str">
        <f t="shared" si="38"/>
        <v>ID0104-29-51 = {"id":"ID0104-29-51", "name":"臨床サマリーモジュール_経過記録レコード_結合テーブル作成SQL", "params":{"facility_id": "施設ID"}, "files":{}, "memory":"1GB"}</v>
      </c>
    </row>
    <row r="371" spans="2:70" ht="51.75" customHeight="1" x14ac:dyDescent="0.15">
      <c r="B371" s="129" t="s">
        <v>1140</v>
      </c>
      <c r="C371" s="130"/>
      <c r="D371" s="130"/>
      <c r="E371" s="130"/>
      <c r="F371" s="130"/>
      <c r="G371" s="130"/>
      <c r="H371" s="131"/>
      <c r="I371" s="159" t="s">
        <v>1523</v>
      </c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1"/>
      <c r="U371" s="168" t="s">
        <v>1648</v>
      </c>
      <c r="V371" s="169"/>
      <c r="W371" s="169"/>
      <c r="X371" s="169"/>
      <c r="Y371" s="169"/>
      <c r="Z371" s="169"/>
      <c r="AA371" s="169"/>
      <c r="AB371" s="169"/>
      <c r="AC371" s="169"/>
      <c r="AD371" s="169"/>
      <c r="AE371" s="169"/>
      <c r="AF371" s="169"/>
      <c r="AG371" s="169"/>
      <c r="AH371" s="169"/>
      <c r="AI371" s="169"/>
      <c r="AJ371" s="169"/>
      <c r="AK371" s="169"/>
      <c r="AL371" s="169"/>
      <c r="AM371" s="170"/>
      <c r="AN371" s="168" t="s">
        <v>19</v>
      </c>
      <c r="AO371" s="169"/>
      <c r="AP371" s="169"/>
      <c r="AQ371" s="169"/>
      <c r="AR371" s="169"/>
      <c r="AS371" s="169"/>
      <c r="AT371" s="169"/>
      <c r="AU371" s="169"/>
      <c r="AV371" s="169"/>
      <c r="AW371" s="169"/>
      <c r="AX371" s="169"/>
      <c r="AY371" s="169"/>
      <c r="AZ371" s="170"/>
      <c r="BA371" s="99" t="s">
        <v>207</v>
      </c>
      <c r="BB371" s="100"/>
      <c r="BC371" s="101"/>
      <c r="BD371" s="99" t="s">
        <v>1903</v>
      </c>
      <c r="BE371" s="100"/>
      <c r="BF371" s="101"/>
      <c r="BG371" s="99" t="s">
        <v>207</v>
      </c>
      <c r="BH371" s="100"/>
      <c r="BI371" s="100"/>
      <c r="BJ371" s="100"/>
      <c r="BK371" s="101"/>
      <c r="BO371" s="23" t="str">
        <f t="shared" si="36"/>
        <v>{}</v>
      </c>
      <c r="BP371" s="23" t="s">
        <v>106</v>
      </c>
      <c r="BQ371" s="23" t="str">
        <f t="shared" si="37"/>
        <v>ID0104-30-01 = sql/job/merge/mml/ID0104-30-01.sql</v>
      </c>
      <c r="BR371" s="23" t="str">
        <f t="shared" si="38"/>
        <v>ID0104-30-01 = {"id":"ID0104-30-01", "name":"臨床サマリーモジュール_検査結果レコード_結合テーブル作成（スキーマ2分）SQL", "params":{}, "files":{}, "memory":"1GB"}</v>
      </c>
    </row>
    <row r="372" spans="2:70" ht="51.75" customHeight="1" x14ac:dyDescent="0.15">
      <c r="B372" s="129" t="s">
        <v>1141</v>
      </c>
      <c r="C372" s="130"/>
      <c r="D372" s="130"/>
      <c r="E372" s="130"/>
      <c r="F372" s="130"/>
      <c r="G372" s="130"/>
      <c r="H372" s="131"/>
      <c r="I372" s="159" t="s">
        <v>1524</v>
      </c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1"/>
      <c r="U372" s="168" t="s">
        <v>1649</v>
      </c>
      <c r="V372" s="169"/>
      <c r="W372" s="169"/>
      <c r="X372" s="169"/>
      <c r="Y372" s="169"/>
      <c r="Z372" s="169"/>
      <c r="AA372" s="169"/>
      <c r="AB372" s="169"/>
      <c r="AC372" s="169"/>
      <c r="AD372" s="169"/>
      <c r="AE372" s="169"/>
      <c r="AF372" s="169"/>
      <c r="AG372" s="169"/>
      <c r="AH372" s="169"/>
      <c r="AI372" s="169"/>
      <c r="AJ372" s="169"/>
      <c r="AK372" s="169"/>
      <c r="AL372" s="169"/>
      <c r="AM372" s="170"/>
      <c r="AN372" s="168" t="s">
        <v>19</v>
      </c>
      <c r="AO372" s="169"/>
      <c r="AP372" s="169"/>
      <c r="AQ372" s="169"/>
      <c r="AR372" s="169"/>
      <c r="AS372" s="169"/>
      <c r="AT372" s="169"/>
      <c r="AU372" s="169"/>
      <c r="AV372" s="169"/>
      <c r="AW372" s="169"/>
      <c r="AX372" s="169"/>
      <c r="AY372" s="169"/>
      <c r="AZ372" s="170"/>
      <c r="BA372" s="99" t="s">
        <v>207</v>
      </c>
      <c r="BB372" s="100"/>
      <c r="BC372" s="101"/>
      <c r="BD372" s="99" t="s">
        <v>1903</v>
      </c>
      <c r="BE372" s="100"/>
      <c r="BF372" s="101"/>
      <c r="BG372" s="99" t="s">
        <v>207</v>
      </c>
      <c r="BH372" s="100"/>
      <c r="BI372" s="100"/>
      <c r="BJ372" s="100"/>
      <c r="BK372" s="101"/>
      <c r="BO372" s="23" t="str">
        <f t="shared" si="36"/>
        <v>{}</v>
      </c>
      <c r="BP372" s="23" t="s">
        <v>106</v>
      </c>
      <c r="BQ372" s="23" t="str">
        <f t="shared" si="37"/>
        <v>ID0104-30-11 = sql/job/merge/mml/ID0104-30-11.sql</v>
      </c>
      <c r="BR372" s="23" t="str">
        <f t="shared" si="38"/>
        <v>ID0104-30-11 = {"id":"ID0104-30-11", "name":"臨床サマリーモジュール_検査結果レコード_結合テーブル作成（スキーマ22分）SQL", "params":{}, "files":{}, "memory":"1GB"}</v>
      </c>
    </row>
    <row r="373" spans="2:70" ht="51.75" customHeight="1" x14ac:dyDescent="0.15">
      <c r="B373" s="129" t="s">
        <v>1142</v>
      </c>
      <c r="C373" s="130"/>
      <c r="D373" s="130"/>
      <c r="E373" s="130"/>
      <c r="F373" s="130"/>
      <c r="G373" s="130"/>
      <c r="H373" s="131"/>
      <c r="I373" s="159" t="s">
        <v>1525</v>
      </c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1"/>
      <c r="U373" s="168" t="s">
        <v>1650</v>
      </c>
      <c r="V373" s="169"/>
      <c r="W373" s="169"/>
      <c r="X373" s="169"/>
      <c r="Y373" s="169"/>
      <c r="Z373" s="169"/>
      <c r="AA373" s="169"/>
      <c r="AB373" s="169"/>
      <c r="AC373" s="169"/>
      <c r="AD373" s="169"/>
      <c r="AE373" s="169"/>
      <c r="AF373" s="169"/>
      <c r="AG373" s="169"/>
      <c r="AH373" s="169"/>
      <c r="AI373" s="169"/>
      <c r="AJ373" s="169"/>
      <c r="AK373" s="169"/>
      <c r="AL373" s="169"/>
      <c r="AM373" s="170"/>
      <c r="AN373" s="168" t="s">
        <v>19</v>
      </c>
      <c r="AO373" s="169"/>
      <c r="AP373" s="169"/>
      <c r="AQ373" s="169"/>
      <c r="AR373" s="169"/>
      <c r="AS373" s="169"/>
      <c r="AT373" s="169"/>
      <c r="AU373" s="169"/>
      <c r="AV373" s="169"/>
      <c r="AW373" s="169"/>
      <c r="AX373" s="169"/>
      <c r="AY373" s="169"/>
      <c r="AZ373" s="170"/>
      <c r="BA373" s="99" t="s">
        <v>207</v>
      </c>
      <c r="BB373" s="100"/>
      <c r="BC373" s="101"/>
      <c r="BD373" s="99" t="s">
        <v>1903</v>
      </c>
      <c r="BE373" s="100"/>
      <c r="BF373" s="101"/>
      <c r="BG373" s="99" t="s">
        <v>207</v>
      </c>
      <c r="BH373" s="100"/>
      <c r="BI373" s="100"/>
      <c r="BJ373" s="100"/>
      <c r="BK373" s="101"/>
      <c r="BO373" s="23" t="str">
        <f t="shared" si="36"/>
        <v>{}</v>
      </c>
      <c r="BP373" s="23" t="s">
        <v>106</v>
      </c>
      <c r="BQ373" s="23" t="str">
        <f t="shared" si="37"/>
        <v>ID0104-30-12 = sql/job/merge/mml/ID0104-30-12.sql</v>
      </c>
      <c r="BR373" s="23" t="str">
        <f t="shared" si="38"/>
        <v>ID0104-30-12 = {"id":"ID0104-30-12", "name":"臨床サマリーモジュール_検査結果レコード_結合テーブル作成（スキーマ12分）SQL", "params":{}, "files":{}, "memory":"1GB"}</v>
      </c>
    </row>
    <row r="374" spans="2:70" ht="51.75" customHeight="1" x14ac:dyDescent="0.15">
      <c r="B374" s="182" t="s">
        <v>1948</v>
      </c>
      <c r="C374" s="180"/>
      <c r="D374" s="180"/>
      <c r="E374" s="180"/>
      <c r="F374" s="180"/>
      <c r="G374" s="180"/>
      <c r="H374" s="181"/>
      <c r="I374" s="177" t="s">
        <v>2106</v>
      </c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9"/>
      <c r="U374" s="171" t="s">
        <v>1648</v>
      </c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3"/>
      <c r="AN374" s="171" t="s">
        <v>196</v>
      </c>
      <c r="AO374" s="172"/>
      <c r="AP374" s="172"/>
      <c r="AQ374" s="172"/>
      <c r="AR374" s="172"/>
      <c r="AS374" s="172"/>
      <c r="AT374" s="172"/>
      <c r="AU374" s="172"/>
      <c r="AV374" s="172"/>
      <c r="AW374" s="172"/>
      <c r="AX374" s="172"/>
      <c r="AY374" s="172"/>
      <c r="AZ374" s="173"/>
      <c r="BA374" s="174" t="s">
        <v>207</v>
      </c>
      <c r="BB374" s="175"/>
      <c r="BC374" s="176"/>
      <c r="BD374" s="174" t="s">
        <v>1903</v>
      </c>
      <c r="BE374" s="175"/>
      <c r="BF374" s="176"/>
      <c r="BG374" s="174" t="s">
        <v>1907</v>
      </c>
      <c r="BH374" s="175"/>
      <c r="BI374" s="175"/>
      <c r="BJ374" s="175"/>
      <c r="BK374" s="176"/>
      <c r="BO374" s="23" t="str">
        <f t="shared" si="36"/>
        <v>{"facility_id": "施設ID"}</v>
      </c>
      <c r="BP374" s="23" t="s">
        <v>106</v>
      </c>
      <c r="BQ374" s="23" t="str">
        <f t="shared" si="37"/>
        <v>ID0104-30-51 = sql/job/merge/mml/ID0104-30-51.sql</v>
      </c>
      <c r="BR374" s="23" t="str">
        <f t="shared" si="38"/>
        <v>ID0104-30-51 = {"id":"ID0104-30-51", "name":"臨床サマリーモジュール_検査結果レコード_結合テーブル作成SQL", "params":{"facility_id": "施設ID"}, "files":{}, "memory":"1GB"}</v>
      </c>
    </row>
    <row r="375" spans="2:70" ht="51.75" customHeight="1" x14ac:dyDescent="0.15">
      <c r="B375" s="129" t="s">
        <v>1143</v>
      </c>
      <c r="C375" s="130"/>
      <c r="D375" s="130"/>
      <c r="E375" s="130"/>
      <c r="F375" s="130"/>
      <c r="G375" s="130"/>
      <c r="H375" s="131"/>
      <c r="I375" s="159" t="s">
        <v>1526</v>
      </c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1"/>
      <c r="U375" s="168" t="s">
        <v>1706</v>
      </c>
      <c r="V375" s="169"/>
      <c r="W375" s="169"/>
      <c r="X375" s="169"/>
      <c r="Y375" s="169"/>
      <c r="Z375" s="169"/>
      <c r="AA375" s="169"/>
      <c r="AB375" s="169"/>
      <c r="AC375" s="169"/>
      <c r="AD375" s="169"/>
      <c r="AE375" s="169"/>
      <c r="AF375" s="169"/>
      <c r="AG375" s="169"/>
      <c r="AH375" s="169"/>
      <c r="AI375" s="169"/>
      <c r="AJ375" s="169"/>
      <c r="AK375" s="169"/>
      <c r="AL375" s="169"/>
      <c r="AM375" s="170"/>
      <c r="AN375" s="168" t="s">
        <v>19</v>
      </c>
      <c r="AO375" s="169"/>
      <c r="AP375" s="169"/>
      <c r="AQ375" s="169"/>
      <c r="AR375" s="169"/>
      <c r="AS375" s="169"/>
      <c r="AT375" s="169"/>
      <c r="AU375" s="169"/>
      <c r="AV375" s="169"/>
      <c r="AW375" s="169"/>
      <c r="AX375" s="169"/>
      <c r="AY375" s="169"/>
      <c r="AZ375" s="170"/>
      <c r="BA375" s="99" t="s">
        <v>207</v>
      </c>
      <c r="BB375" s="100"/>
      <c r="BC375" s="101"/>
      <c r="BD375" s="99" t="s">
        <v>1903</v>
      </c>
      <c r="BE375" s="100"/>
      <c r="BF375" s="101"/>
      <c r="BG375" s="99" t="s">
        <v>207</v>
      </c>
      <c r="BH375" s="100"/>
      <c r="BI375" s="100"/>
      <c r="BJ375" s="100"/>
      <c r="BK375" s="101"/>
      <c r="BO375" s="23" t="str">
        <f t="shared" si="36"/>
        <v>{}</v>
      </c>
      <c r="BP375" s="23" t="s">
        <v>106</v>
      </c>
      <c r="BQ375" s="23" t="str">
        <f t="shared" si="37"/>
        <v>ID0104-31-01 = sql/job/merge/mml/ID0104-31-01.sql</v>
      </c>
      <c r="BR375" s="23" t="str">
        <f t="shared" si="38"/>
        <v>ID0104-31-01 = {"id":"ID0104-31-01", "name":"検歴情報モジュール_検歴情報_結合テーブル作成（スキーマ2分）SQL", "params":{}, "files":{}, "memory":"1GB"}</v>
      </c>
    </row>
    <row r="376" spans="2:70" ht="51.75" customHeight="1" x14ac:dyDescent="0.15">
      <c r="B376" s="129" t="s">
        <v>1144</v>
      </c>
      <c r="C376" s="130"/>
      <c r="D376" s="130"/>
      <c r="E376" s="130"/>
      <c r="F376" s="130"/>
      <c r="G376" s="130"/>
      <c r="H376" s="131"/>
      <c r="I376" s="159" t="s">
        <v>1527</v>
      </c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1"/>
      <c r="U376" s="168" t="s">
        <v>1651</v>
      </c>
      <c r="V376" s="169"/>
      <c r="W376" s="169"/>
      <c r="X376" s="169"/>
      <c r="Y376" s="169"/>
      <c r="Z376" s="169"/>
      <c r="AA376" s="169"/>
      <c r="AB376" s="169"/>
      <c r="AC376" s="169"/>
      <c r="AD376" s="169"/>
      <c r="AE376" s="169"/>
      <c r="AF376" s="169"/>
      <c r="AG376" s="169"/>
      <c r="AH376" s="169"/>
      <c r="AI376" s="169"/>
      <c r="AJ376" s="169"/>
      <c r="AK376" s="169"/>
      <c r="AL376" s="169"/>
      <c r="AM376" s="170"/>
      <c r="AN376" s="168" t="s">
        <v>19</v>
      </c>
      <c r="AO376" s="169"/>
      <c r="AP376" s="169"/>
      <c r="AQ376" s="169"/>
      <c r="AR376" s="169"/>
      <c r="AS376" s="169"/>
      <c r="AT376" s="169"/>
      <c r="AU376" s="169"/>
      <c r="AV376" s="169"/>
      <c r="AW376" s="169"/>
      <c r="AX376" s="169"/>
      <c r="AY376" s="169"/>
      <c r="AZ376" s="170"/>
      <c r="BA376" s="99" t="s">
        <v>207</v>
      </c>
      <c r="BB376" s="100"/>
      <c r="BC376" s="101"/>
      <c r="BD376" s="99" t="s">
        <v>1903</v>
      </c>
      <c r="BE376" s="100"/>
      <c r="BF376" s="101"/>
      <c r="BG376" s="99" t="s">
        <v>207</v>
      </c>
      <c r="BH376" s="100"/>
      <c r="BI376" s="100"/>
      <c r="BJ376" s="100"/>
      <c r="BK376" s="101"/>
      <c r="BO376" s="23" t="str">
        <f t="shared" si="36"/>
        <v>{}</v>
      </c>
      <c r="BP376" s="23" t="s">
        <v>106</v>
      </c>
      <c r="BQ376" s="23" t="str">
        <f t="shared" si="37"/>
        <v>ID0104-31-11 = sql/job/merge/mml/ID0104-31-11.sql</v>
      </c>
      <c r="BR376" s="23" t="str">
        <f t="shared" si="38"/>
        <v>ID0104-31-11 = {"id":"ID0104-31-11", "name":"検歴情報モジュール_検歴情報_結合テーブル作成（スキーマ22分）SQL", "params":{}, "files":{}, "memory":"1GB"}</v>
      </c>
    </row>
    <row r="377" spans="2:70" ht="51.75" customHeight="1" x14ac:dyDescent="0.15">
      <c r="B377" s="129" t="s">
        <v>1145</v>
      </c>
      <c r="C377" s="130"/>
      <c r="D377" s="130"/>
      <c r="E377" s="130"/>
      <c r="F377" s="130"/>
      <c r="G377" s="130"/>
      <c r="H377" s="131"/>
      <c r="I377" s="159" t="s">
        <v>1528</v>
      </c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1"/>
      <c r="U377" s="168" t="s">
        <v>1652</v>
      </c>
      <c r="V377" s="169"/>
      <c r="W377" s="169"/>
      <c r="X377" s="169"/>
      <c r="Y377" s="169"/>
      <c r="Z377" s="169"/>
      <c r="AA377" s="169"/>
      <c r="AB377" s="169"/>
      <c r="AC377" s="169"/>
      <c r="AD377" s="169"/>
      <c r="AE377" s="169"/>
      <c r="AF377" s="169"/>
      <c r="AG377" s="169"/>
      <c r="AH377" s="169"/>
      <c r="AI377" s="169"/>
      <c r="AJ377" s="169"/>
      <c r="AK377" s="169"/>
      <c r="AL377" s="169"/>
      <c r="AM377" s="170"/>
      <c r="AN377" s="168" t="s">
        <v>19</v>
      </c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70"/>
      <c r="BA377" s="99" t="s">
        <v>207</v>
      </c>
      <c r="BB377" s="100"/>
      <c r="BC377" s="101"/>
      <c r="BD377" s="99" t="s">
        <v>1903</v>
      </c>
      <c r="BE377" s="100"/>
      <c r="BF377" s="101"/>
      <c r="BG377" s="99" t="s">
        <v>207</v>
      </c>
      <c r="BH377" s="100"/>
      <c r="BI377" s="100"/>
      <c r="BJ377" s="100"/>
      <c r="BK377" s="101"/>
      <c r="BO377" s="23" t="str">
        <f t="shared" si="36"/>
        <v>{}</v>
      </c>
      <c r="BP377" s="23" t="s">
        <v>106</v>
      </c>
      <c r="BQ377" s="23" t="str">
        <f t="shared" si="37"/>
        <v>ID0104-31-12 = sql/job/merge/mml/ID0104-31-12.sql</v>
      </c>
      <c r="BR377" s="23" t="str">
        <f t="shared" si="38"/>
        <v>ID0104-31-12 = {"id":"ID0104-31-12", "name":"検歴情報モジュール_検歴情報_結合テーブル作成（スキーマ12分）SQL", "params":{}, "files":{}, "memory":"1GB"}</v>
      </c>
    </row>
    <row r="378" spans="2:70" ht="51.75" customHeight="1" x14ac:dyDescent="0.15">
      <c r="B378" s="108" t="s">
        <v>1949</v>
      </c>
      <c r="C378" s="180"/>
      <c r="D378" s="180"/>
      <c r="E378" s="180"/>
      <c r="F378" s="180"/>
      <c r="G378" s="180"/>
      <c r="H378" s="181"/>
      <c r="I378" s="165" t="s">
        <v>2107</v>
      </c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7"/>
      <c r="U378" s="162" t="s">
        <v>1706</v>
      </c>
      <c r="V378" s="163"/>
      <c r="W378" s="163"/>
      <c r="X378" s="163"/>
      <c r="Y378" s="163"/>
      <c r="Z378" s="163"/>
      <c r="AA378" s="163"/>
      <c r="AB378" s="163"/>
      <c r="AC378" s="163"/>
      <c r="AD378" s="163"/>
      <c r="AE378" s="163"/>
      <c r="AF378" s="163"/>
      <c r="AG378" s="163"/>
      <c r="AH378" s="163"/>
      <c r="AI378" s="163"/>
      <c r="AJ378" s="163"/>
      <c r="AK378" s="163"/>
      <c r="AL378" s="163"/>
      <c r="AM378" s="164"/>
      <c r="AN378" s="162" t="s">
        <v>196</v>
      </c>
      <c r="AO378" s="163"/>
      <c r="AP378" s="163"/>
      <c r="AQ378" s="163"/>
      <c r="AR378" s="163"/>
      <c r="AS378" s="163"/>
      <c r="AT378" s="163"/>
      <c r="AU378" s="163"/>
      <c r="AV378" s="163"/>
      <c r="AW378" s="163"/>
      <c r="AX378" s="163"/>
      <c r="AY378" s="163"/>
      <c r="AZ378" s="164"/>
      <c r="BA378" s="102" t="s">
        <v>207</v>
      </c>
      <c r="BB378" s="103"/>
      <c r="BC378" s="104"/>
      <c r="BD378" s="102" t="s">
        <v>1903</v>
      </c>
      <c r="BE378" s="103"/>
      <c r="BF378" s="104"/>
      <c r="BG378" s="174" t="s">
        <v>1907</v>
      </c>
      <c r="BH378" s="175"/>
      <c r="BI378" s="175"/>
      <c r="BJ378" s="175"/>
      <c r="BK378" s="176"/>
      <c r="BO378" s="23" t="str">
        <f t="shared" si="36"/>
        <v>{"facility_id": "施設ID"}</v>
      </c>
      <c r="BP378" s="23" t="s">
        <v>106</v>
      </c>
      <c r="BQ378" s="23" t="str">
        <f t="shared" si="37"/>
        <v>ID0104-31-51 = sql/job/merge/mml/ID0104-31-51.sql</v>
      </c>
      <c r="BR378" s="23" t="str">
        <f t="shared" si="38"/>
        <v>ID0104-31-51 = {"id":"ID0104-31-51", "name":"検歴情報モジュール_検歴情報_結合テーブル作成SQL", "params":{"facility_id": "施設ID"}, "files":{}, "memory":"1GB"}</v>
      </c>
    </row>
    <row r="379" spans="2:70" ht="51.75" customHeight="1" x14ac:dyDescent="0.15">
      <c r="B379" s="129" t="s">
        <v>1146</v>
      </c>
      <c r="C379" s="130"/>
      <c r="D379" s="130"/>
      <c r="E379" s="130"/>
      <c r="F379" s="130"/>
      <c r="G379" s="130"/>
      <c r="H379" s="131"/>
      <c r="I379" s="159" t="s">
        <v>1529</v>
      </c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1"/>
      <c r="U379" s="168" t="s">
        <v>1653</v>
      </c>
      <c r="V379" s="169"/>
      <c r="W379" s="169"/>
      <c r="X379" s="169"/>
      <c r="Y379" s="169"/>
      <c r="Z379" s="169"/>
      <c r="AA379" s="169"/>
      <c r="AB379" s="169"/>
      <c r="AC379" s="169"/>
      <c r="AD379" s="169"/>
      <c r="AE379" s="169"/>
      <c r="AF379" s="169"/>
      <c r="AG379" s="169"/>
      <c r="AH379" s="169"/>
      <c r="AI379" s="169"/>
      <c r="AJ379" s="169"/>
      <c r="AK379" s="169"/>
      <c r="AL379" s="169"/>
      <c r="AM379" s="170"/>
      <c r="AN379" s="168" t="s">
        <v>19</v>
      </c>
      <c r="AO379" s="169"/>
      <c r="AP379" s="169"/>
      <c r="AQ379" s="169"/>
      <c r="AR379" s="169"/>
      <c r="AS379" s="169"/>
      <c r="AT379" s="169"/>
      <c r="AU379" s="169"/>
      <c r="AV379" s="169"/>
      <c r="AW379" s="169"/>
      <c r="AX379" s="169"/>
      <c r="AY379" s="169"/>
      <c r="AZ379" s="170"/>
      <c r="BA379" s="99" t="s">
        <v>207</v>
      </c>
      <c r="BB379" s="100"/>
      <c r="BC379" s="101"/>
      <c r="BD379" s="99" t="s">
        <v>1903</v>
      </c>
      <c r="BE379" s="100"/>
      <c r="BF379" s="101"/>
      <c r="BG379" s="99" t="s">
        <v>207</v>
      </c>
      <c r="BH379" s="100"/>
      <c r="BI379" s="100"/>
      <c r="BJ379" s="100"/>
      <c r="BK379" s="101"/>
      <c r="BO379" s="23" t="str">
        <f t="shared" si="36"/>
        <v>{}</v>
      </c>
      <c r="BP379" s="23" t="s">
        <v>106</v>
      </c>
      <c r="BQ379" s="23" t="str">
        <f t="shared" si="37"/>
        <v>ID0104-32-01 = sql/job/merge/mml/ID0104-32-01.sql</v>
      </c>
      <c r="BR379" s="23" t="str">
        <f t="shared" si="38"/>
        <v>ID0104-32-01 = {"id":"ID0104-32-01", "name":"検歴情報モジュール_報告コメントレコード_結合テーブル作成（スキーマ2分）SQL", "params":{}, "files":{}, "memory":"1GB"}</v>
      </c>
    </row>
    <row r="380" spans="2:70" ht="51.75" customHeight="1" x14ac:dyDescent="0.15">
      <c r="B380" s="129" t="s">
        <v>1147</v>
      </c>
      <c r="C380" s="130"/>
      <c r="D380" s="130"/>
      <c r="E380" s="130"/>
      <c r="F380" s="130"/>
      <c r="G380" s="130"/>
      <c r="H380" s="131"/>
      <c r="I380" s="159" t="s">
        <v>1530</v>
      </c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1"/>
      <c r="U380" s="168" t="s">
        <v>1654</v>
      </c>
      <c r="V380" s="169"/>
      <c r="W380" s="169"/>
      <c r="X380" s="169"/>
      <c r="Y380" s="169"/>
      <c r="Z380" s="169"/>
      <c r="AA380" s="169"/>
      <c r="AB380" s="169"/>
      <c r="AC380" s="169"/>
      <c r="AD380" s="169"/>
      <c r="AE380" s="169"/>
      <c r="AF380" s="169"/>
      <c r="AG380" s="169"/>
      <c r="AH380" s="169"/>
      <c r="AI380" s="169"/>
      <c r="AJ380" s="169"/>
      <c r="AK380" s="169"/>
      <c r="AL380" s="169"/>
      <c r="AM380" s="170"/>
      <c r="AN380" s="168" t="s">
        <v>19</v>
      </c>
      <c r="AO380" s="169"/>
      <c r="AP380" s="169"/>
      <c r="AQ380" s="169"/>
      <c r="AR380" s="169"/>
      <c r="AS380" s="169"/>
      <c r="AT380" s="169"/>
      <c r="AU380" s="169"/>
      <c r="AV380" s="169"/>
      <c r="AW380" s="169"/>
      <c r="AX380" s="169"/>
      <c r="AY380" s="169"/>
      <c r="AZ380" s="170"/>
      <c r="BA380" s="99" t="s">
        <v>207</v>
      </c>
      <c r="BB380" s="100"/>
      <c r="BC380" s="101"/>
      <c r="BD380" s="99" t="s">
        <v>1903</v>
      </c>
      <c r="BE380" s="100"/>
      <c r="BF380" s="101"/>
      <c r="BG380" s="99" t="s">
        <v>207</v>
      </c>
      <c r="BH380" s="100"/>
      <c r="BI380" s="100"/>
      <c r="BJ380" s="100"/>
      <c r="BK380" s="101"/>
      <c r="BO380" s="23" t="str">
        <f t="shared" si="36"/>
        <v>{}</v>
      </c>
      <c r="BP380" s="23" t="s">
        <v>106</v>
      </c>
      <c r="BQ380" s="23" t="str">
        <f t="shared" si="37"/>
        <v>ID0104-32-11 = sql/job/merge/mml/ID0104-32-11.sql</v>
      </c>
      <c r="BR380" s="23" t="str">
        <f t="shared" si="38"/>
        <v>ID0104-32-11 = {"id":"ID0104-32-11", "name":"検歴情報モジュール_報告コメントレコード_結合テーブル作成（スキーマ22分）SQL", "params":{}, "files":{}, "memory":"1GB"}</v>
      </c>
    </row>
    <row r="381" spans="2:70" ht="51.75" customHeight="1" x14ac:dyDescent="0.15">
      <c r="B381" s="129" t="s">
        <v>1148</v>
      </c>
      <c r="C381" s="130"/>
      <c r="D381" s="130"/>
      <c r="E381" s="130"/>
      <c r="F381" s="130"/>
      <c r="G381" s="130"/>
      <c r="H381" s="131"/>
      <c r="I381" s="159" t="s">
        <v>1531</v>
      </c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1"/>
      <c r="U381" s="168" t="s">
        <v>1655</v>
      </c>
      <c r="V381" s="169"/>
      <c r="W381" s="169"/>
      <c r="X381" s="169"/>
      <c r="Y381" s="169"/>
      <c r="Z381" s="169"/>
      <c r="AA381" s="169"/>
      <c r="AB381" s="169"/>
      <c r="AC381" s="169"/>
      <c r="AD381" s="169"/>
      <c r="AE381" s="169"/>
      <c r="AF381" s="169"/>
      <c r="AG381" s="169"/>
      <c r="AH381" s="169"/>
      <c r="AI381" s="169"/>
      <c r="AJ381" s="169"/>
      <c r="AK381" s="169"/>
      <c r="AL381" s="169"/>
      <c r="AM381" s="170"/>
      <c r="AN381" s="168" t="s">
        <v>19</v>
      </c>
      <c r="AO381" s="169"/>
      <c r="AP381" s="169"/>
      <c r="AQ381" s="169"/>
      <c r="AR381" s="169"/>
      <c r="AS381" s="169"/>
      <c r="AT381" s="169"/>
      <c r="AU381" s="169"/>
      <c r="AV381" s="169"/>
      <c r="AW381" s="169"/>
      <c r="AX381" s="169"/>
      <c r="AY381" s="169"/>
      <c r="AZ381" s="170"/>
      <c r="BA381" s="99" t="s">
        <v>207</v>
      </c>
      <c r="BB381" s="100"/>
      <c r="BC381" s="101"/>
      <c r="BD381" s="99" t="s">
        <v>1903</v>
      </c>
      <c r="BE381" s="100"/>
      <c r="BF381" s="101"/>
      <c r="BG381" s="99" t="s">
        <v>207</v>
      </c>
      <c r="BH381" s="100"/>
      <c r="BI381" s="100"/>
      <c r="BJ381" s="100"/>
      <c r="BK381" s="101"/>
      <c r="BO381" s="23" t="str">
        <f t="shared" si="36"/>
        <v>{}</v>
      </c>
      <c r="BP381" s="23" t="s">
        <v>106</v>
      </c>
      <c r="BQ381" s="23" t="str">
        <f t="shared" si="37"/>
        <v>ID0104-32-12 = sql/job/merge/mml/ID0104-32-12.sql</v>
      </c>
      <c r="BR381" s="23" t="str">
        <f t="shared" si="38"/>
        <v>ID0104-32-12 = {"id":"ID0104-32-12", "name":"検歴情報モジュール_報告コメントレコード_結合テーブル作成（スキーマ12分）SQL", "params":{}, "files":{}, "memory":"1GB"}</v>
      </c>
    </row>
    <row r="382" spans="2:70" ht="51.75" customHeight="1" x14ac:dyDescent="0.15">
      <c r="B382" s="129" t="s">
        <v>1950</v>
      </c>
      <c r="C382" s="180"/>
      <c r="D382" s="180"/>
      <c r="E382" s="180"/>
      <c r="F382" s="180"/>
      <c r="G382" s="180"/>
      <c r="H382" s="181"/>
      <c r="I382" s="159" t="s">
        <v>2108</v>
      </c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1"/>
      <c r="U382" s="168" t="s">
        <v>1653</v>
      </c>
      <c r="V382" s="169"/>
      <c r="W382" s="169"/>
      <c r="X382" s="169"/>
      <c r="Y382" s="169"/>
      <c r="Z382" s="169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70"/>
      <c r="AN382" s="168" t="s">
        <v>196</v>
      </c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70"/>
      <c r="BA382" s="99" t="s">
        <v>207</v>
      </c>
      <c r="BB382" s="100"/>
      <c r="BC382" s="101"/>
      <c r="BD382" s="99" t="s">
        <v>1903</v>
      </c>
      <c r="BE382" s="100"/>
      <c r="BF382" s="101"/>
      <c r="BG382" s="99" t="s">
        <v>1907</v>
      </c>
      <c r="BH382" s="100"/>
      <c r="BI382" s="100"/>
      <c r="BJ382" s="100"/>
      <c r="BK382" s="101"/>
      <c r="BO382" s="23" t="str">
        <f t="shared" si="36"/>
        <v>{"facility_id": "施設ID"}</v>
      </c>
      <c r="BP382" s="23" t="s">
        <v>106</v>
      </c>
      <c r="BQ382" s="23" t="str">
        <f t="shared" si="37"/>
        <v>ID0104-32-51 = sql/job/merge/mml/ID0104-32-51.sql</v>
      </c>
      <c r="BR382" s="23" t="str">
        <f t="shared" si="38"/>
        <v>ID0104-32-51 = {"id":"ID0104-32-51", "name":"検歴情報モジュール_報告コメントレコード_結合テーブル作成SQL", "params":{"facility_id": "施設ID"}, "files":{}, "memory":"1GB"}</v>
      </c>
    </row>
    <row r="383" spans="2:70" ht="51.75" customHeight="1" x14ac:dyDescent="0.15">
      <c r="B383" s="129" t="s">
        <v>1149</v>
      </c>
      <c r="C383" s="130"/>
      <c r="D383" s="130"/>
      <c r="E383" s="130"/>
      <c r="F383" s="130"/>
      <c r="G383" s="130"/>
      <c r="H383" s="131"/>
      <c r="I383" s="159" t="s">
        <v>1532</v>
      </c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1"/>
      <c r="U383" s="168" t="s">
        <v>1656</v>
      </c>
      <c r="V383" s="169"/>
      <c r="W383" s="169"/>
      <c r="X383" s="169"/>
      <c r="Y383" s="169"/>
      <c r="Z383" s="169"/>
      <c r="AA383" s="169"/>
      <c r="AB383" s="169"/>
      <c r="AC383" s="169"/>
      <c r="AD383" s="169"/>
      <c r="AE383" s="169"/>
      <c r="AF383" s="169"/>
      <c r="AG383" s="169"/>
      <c r="AH383" s="169"/>
      <c r="AI383" s="169"/>
      <c r="AJ383" s="169"/>
      <c r="AK383" s="169"/>
      <c r="AL383" s="169"/>
      <c r="AM383" s="170"/>
      <c r="AN383" s="168" t="s">
        <v>19</v>
      </c>
      <c r="AO383" s="169"/>
      <c r="AP383" s="169"/>
      <c r="AQ383" s="169"/>
      <c r="AR383" s="169"/>
      <c r="AS383" s="169"/>
      <c r="AT383" s="169"/>
      <c r="AU383" s="169"/>
      <c r="AV383" s="169"/>
      <c r="AW383" s="169"/>
      <c r="AX383" s="169"/>
      <c r="AY383" s="169"/>
      <c r="AZ383" s="170"/>
      <c r="BA383" s="99" t="s">
        <v>207</v>
      </c>
      <c r="BB383" s="100"/>
      <c r="BC383" s="101"/>
      <c r="BD383" s="99" t="s">
        <v>1903</v>
      </c>
      <c r="BE383" s="100"/>
      <c r="BF383" s="101"/>
      <c r="BG383" s="99" t="s">
        <v>207</v>
      </c>
      <c r="BH383" s="100"/>
      <c r="BI383" s="100"/>
      <c r="BJ383" s="100"/>
      <c r="BK383" s="101"/>
      <c r="BO383" s="23" t="str">
        <f t="shared" si="36"/>
        <v>{}</v>
      </c>
      <c r="BP383" s="23" t="s">
        <v>106</v>
      </c>
      <c r="BQ383" s="23" t="str">
        <f t="shared" si="37"/>
        <v>ID0104-33-01 = sql/job/merge/mml/ID0104-33-01.sql</v>
      </c>
      <c r="BR383" s="23" t="str">
        <f t="shared" si="38"/>
        <v>ID0104-33-01 = {"id":"ID0104-33-01", "name":"検歴情報モジュール_検歴検体材料_結合テーブル作成（スキーマ2分）SQL", "params":{}, "files":{}, "memory":"1GB"}</v>
      </c>
    </row>
    <row r="384" spans="2:70" ht="51.75" customHeight="1" x14ac:dyDescent="0.15">
      <c r="B384" s="129" t="s">
        <v>1150</v>
      </c>
      <c r="C384" s="130"/>
      <c r="D384" s="130"/>
      <c r="E384" s="130"/>
      <c r="F384" s="130"/>
      <c r="G384" s="130"/>
      <c r="H384" s="131"/>
      <c r="I384" s="159" t="s">
        <v>1533</v>
      </c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1"/>
      <c r="U384" s="168" t="s">
        <v>1657</v>
      </c>
      <c r="V384" s="169"/>
      <c r="W384" s="169"/>
      <c r="X384" s="169"/>
      <c r="Y384" s="169"/>
      <c r="Z384" s="169"/>
      <c r="AA384" s="169"/>
      <c r="AB384" s="169"/>
      <c r="AC384" s="169"/>
      <c r="AD384" s="169"/>
      <c r="AE384" s="169"/>
      <c r="AF384" s="169"/>
      <c r="AG384" s="169"/>
      <c r="AH384" s="169"/>
      <c r="AI384" s="169"/>
      <c r="AJ384" s="169"/>
      <c r="AK384" s="169"/>
      <c r="AL384" s="169"/>
      <c r="AM384" s="170"/>
      <c r="AN384" s="168" t="s">
        <v>19</v>
      </c>
      <c r="AO384" s="169"/>
      <c r="AP384" s="169"/>
      <c r="AQ384" s="169"/>
      <c r="AR384" s="169"/>
      <c r="AS384" s="169"/>
      <c r="AT384" s="169"/>
      <c r="AU384" s="169"/>
      <c r="AV384" s="169"/>
      <c r="AW384" s="169"/>
      <c r="AX384" s="169"/>
      <c r="AY384" s="169"/>
      <c r="AZ384" s="170"/>
      <c r="BA384" s="99" t="s">
        <v>207</v>
      </c>
      <c r="BB384" s="100"/>
      <c r="BC384" s="101"/>
      <c r="BD384" s="99" t="s">
        <v>1903</v>
      </c>
      <c r="BE384" s="100"/>
      <c r="BF384" s="101"/>
      <c r="BG384" s="99" t="s">
        <v>207</v>
      </c>
      <c r="BH384" s="100"/>
      <c r="BI384" s="100"/>
      <c r="BJ384" s="100"/>
      <c r="BK384" s="101"/>
      <c r="BO384" s="23" t="str">
        <f t="shared" si="36"/>
        <v>{}</v>
      </c>
      <c r="BP384" s="23" t="s">
        <v>106</v>
      </c>
      <c r="BQ384" s="23" t="str">
        <f t="shared" si="37"/>
        <v>ID0104-33-11 = sql/job/merge/mml/ID0104-33-11.sql</v>
      </c>
      <c r="BR384" s="23" t="str">
        <f t="shared" si="38"/>
        <v>ID0104-33-11 = {"id":"ID0104-33-11", "name":"検歴情報モジュール_検歴検体材料_結合テーブル作成（スキーマ22分）SQL", "params":{}, "files":{}, "memory":"1GB"}</v>
      </c>
    </row>
    <row r="385" spans="2:70" ht="51.75" customHeight="1" x14ac:dyDescent="0.15">
      <c r="B385" s="129" t="s">
        <v>1151</v>
      </c>
      <c r="C385" s="130"/>
      <c r="D385" s="130"/>
      <c r="E385" s="130"/>
      <c r="F385" s="130"/>
      <c r="G385" s="130"/>
      <c r="H385" s="131"/>
      <c r="I385" s="159" t="s">
        <v>1534</v>
      </c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1"/>
      <c r="U385" s="168" t="s">
        <v>1658</v>
      </c>
      <c r="V385" s="169"/>
      <c r="W385" s="169"/>
      <c r="X385" s="169"/>
      <c r="Y385" s="169"/>
      <c r="Z385" s="169"/>
      <c r="AA385" s="169"/>
      <c r="AB385" s="169"/>
      <c r="AC385" s="169"/>
      <c r="AD385" s="169"/>
      <c r="AE385" s="169"/>
      <c r="AF385" s="169"/>
      <c r="AG385" s="169"/>
      <c r="AH385" s="169"/>
      <c r="AI385" s="169"/>
      <c r="AJ385" s="169"/>
      <c r="AK385" s="169"/>
      <c r="AL385" s="169"/>
      <c r="AM385" s="170"/>
      <c r="AN385" s="168" t="s">
        <v>19</v>
      </c>
      <c r="AO385" s="169"/>
      <c r="AP385" s="169"/>
      <c r="AQ385" s="169"/>
      <c r="AR385" s="169"/>
      <c r="AS385" s="169"/>
      <c r="AT385" s="169"/>
      <c r="AU385" s="169"/>
      <c r="AV385" s="169"/>
      <c r="AW385" s="169"/>
      <c r="AX385" s="169"/>
      <c r="AY385" s="169"/>
      <c r="AZ385" s="170"/>
      <c r="BA385" s="99" t="s">
        <v>207</v>
      </c>
      <c r="BB385" s="100"/>
      <c r="BC385" s="101"/>
      <c r="BD385" s="99" t="s">
        <v>1903</v>
      </c>
      <c r="BE385" s="100"/>
      <c r="BF385" s="101"/>
      <c r="BG385" s="99" t="s">
        <v>207</v>
      </c>
      <c r="BH385" s="100"/>
      <c r="BI385" s="100"/>
      <c r="BJ385" s="100"/>
      <c r="BK385" s="101"/>
      <c r="BO385" s="23" t="str">
        <f t="shared" si="36"/>
        <v>{}</v>
      </c>
      <c r="BP385" s="23" t="s">
        <v>106</v>
      </c>
      <c r="BQ385" s="23" t="str">
        <f t="shared" si="37"/>
        <v>ID0104-33-12 = sql/job/merge/mml/ID0104-33-12.sql</v>
      </c>
      <c r="BR385" s="23" t="str">
        <f t="shared" si="38"/>
        <v>ID0104-33-12 = {"id":"ID0104-33-12", "name":"検歴情報モジュール_検歴検体材料_結合テーブル作成（スキーマ12分）SQL", "params":{}, "files":{}, "memory":"1GB"}</v>
      </c>
    </row>
    <row r="386" spans="2:70" ht="51.75" customHeight="1" x14ac:dyDescent="0.15">
      <c r="B386" s="108" t="s">
        <v>1951</v>
      </c>
      <c r="C386" s="180"/>
      <c r="D386" s="180"/>
      <c r="E386" s="180"/>
      <c r="F386" s="180"/>
      <c r="G386" s="180"/>
      <c r="H386" s="181"/>
      <c r="I386" s="165" t="s">
        <v>2109</v>
      </c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7"/>
      <c r="U386" s="162" t="s">
        <v>1656</v>
      </c>
      <c r="V386" s="163"/>
      <c r="W386" s="163"/>
      <c r="X386" s="163"/>
      <c r="Y386" s="163"/>
      <c r="Z386" s="163"/>
      <c r="AA386" s="163"/>
      <c r="AB386" s="163"/>
      <c r="AC386" s="163"/>
      <c r="AD386" s="163"/>
      <c r="AE386" s="163"/>
      <c r="AF386" s="163"/>
      <c r="AG386" s="163"/>
      <c r="AH386" s="163"/>
      <c r="AI386" s="163"/>
      <c r="AJ386" s="163"/>
      <c r="AK386" s="163"/>
      <c r="AL386" s="163"/>
      <c r="AM386" s="164"/>
      <c r="AN386" s="162" t="s">
        <v>196</v>
      </c>
      <c r="AO386" s="163"/>
      <c r="AP386" s="163"/>
      <c r="AQ386" s="163"/>
      <c r="AR386" s="163"/>
      <c r="AS386" s="163"/>
      <c r="AT386" s="163"/>
      <c r="AU386" s="163"/>
      <c r="AV386" s="163"/>
      <c r="AW386" s="163"/>
      <c r="AX386" s="163"/>
      <c r="AY386" s="163"/>
      <c r="AZ386" s="164"/>
      <c r="BA386" s="102" t="s">
        <v>207</v>
      </c>
      <c r="BB386" s="103"/>
      <c r="BC386" s="104"/>
      <c r="BD386" s="102" t="s">
        <v>1903</v>
      </c>
      <c r="BE386" s="103"/>
      <c r="BF386" s="104"/>
      <c r="BG386" s="174" t="s">
        <v>1907</v>
      </c>
      <c r="BH386" s="175"/>
      <c r="BI386" s="175"/>
      <c r="BJ386" s="175"/>
      <c r="BK386" s="176"/>
      <c r="BO386" s="23" t="str">
        <f t="shared" ref="BO386:BO422" si="39">IF(AN386&lt;&gt;"なし",AN386,"{}")</f>
        <v>{"facility_id": "施設ID"}</v>
      </c>
      <c r="BP386" s="23" t="s">
        <v>106</v>
      </c>
      <c r="BQ386" s="23" t="str">
        <f t="shared" ref="BQ386:BQ422" si="40">B386&amp;" = sql/job/merge/mml/"&amp;B386&amp;".sql"</f>
        <v>ID0104-33-51 = sql/job/merge/mml/ID0104-33-51.sql</v>
      </c>
      <c r="BR386" s="23" t="str">
        <f t="shared" ref="BR386:BR422" si="41">B386&amp;" = {""id"":"""&amp;B386&amp;""", ""name"":"""&amp;I386&amp;""", ""params"":"&amp;BO386&amp;", ""files"":"&amp;BP386&amp;IF(BA386&lt;&gt;"-",", ""thread"":"""&amp;BA386&amp;"""","")&amp;IF(BD386&lt;&gt;"-",", ""memory"":"""&amp;BD386&amp;"""","")&amp;IF(BG386&lt;&gt;"-",", ""uri"":""True""","")&amp;"}"</f>
        <v>ID0104-33-51 = {"id":"ID0104-33-51", "name":"検歴情報モジュール_検歴検体材料_結合テーブル作成SQL", "params":{"facility_id": "施設ID"}, "files":{}, "memory":"1GB"}</v>
      </c>
    </row>
    <row r="387" spans="2:70" ht="51.75" customHeight="1" x14ac:dyDescent="0.15">
      <c r="B387" s="129" t="s">
        <v>1152</v>
      </c>
      <c r="C387" s="130"/>
      <c r="D387" s="130"/>
      <c r="E387" s="130"/>
      <c r="F387" s="130"/>
      <c r="G387" s="130"/>
      <c r="H387" s="131"/>
      <c r="I387" s="159" t="s">
        <v>1535</v>
      </c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1"/>
      <c r="U387" s="168" t="s">
        <v>1659</v>
      </c>
      <c r="V387" s="169"/>
      <c r="W387" s="169"/>
      <c r="X387" s="169"/>
      <c r="Y387" s="169"/>
      <c r="Z387" s="169"/>
      <c r="AA387" s="169"/>
      <c r="AB387" s="169"/>
      <c r="AC387" s="169"/>
      <c r="AD387" s="169"/>
      <c r="AE387" s="169"/>
      <c r="AF387" s="169"/>
      <c r="AG387" s="169"/>
      <c r="AH387" s="169"/>
      <c r="AI387" s="169"/>
      <c r="AJ387" s="169"/>
      <c r="AK387" s="169"/>
      <c r="AL387" s="169"/>
      <c r="AM387" s="170"/>
      <c r="AN387" s="168" t="s">
        <v>19</v>
      </c>
      <c r="AO387" s="169"/>
      <c r="AP387" s="169"/>
      <c r="AQ387" s="169"/>
      <c r="AR387" s="169"/>
      <c r="AS387" s="169"/>
      <c r="AT387" s="169"/>
      <c r="AU387" s="169"/>
      <c r="AV387" s="169"/>
      <c r="AW387" s="169"/>
      <c r="AX387" s="169"/>
      <c r="AY387" s="169"/>
      <c r="AZ387" s="170"/>
      <c r="BA387" s="99" t="s">
        <v>207</v>
      </c>
      <c r="BB387" s="100"/>
      <c r="BC387" s="101"/>
      <c r="BD387" s="99" t="s">
        <v>1903</v>
      </c>
      <c r="BE387" s="100"/>
      <c r="BF387" s="101"/>
      <c r="BG387" s="99" t="s">
        <v>207</v>
      </c>
      <c r="BH387" s="100"/>
      <c r="BI387" s="100"/>
      <c r="BJ387" s="100"/>
      <c r="BK387" s="101"/>
      <c r="BO387" s="23" t="str">
        <f t="shared" si="39"/>
        <v>{}</v>
      </c>
      <c r="BP387" s="23" t="s">
        <v>106</v>
      </c>
      <c r="BQ387" s="23" t="str">
        <f t="shared" si="40"/>
        <v>ID0104-34-01 = sql/job/merge/mml/ID0104-34-01.sql</v>
      </c>
      <c r="BR387" s="23" t="str">
        <f t="shared" si="41"/>
        <v>ID0104-34-01 = {"id":"ID0104-34-01", "name":"検歴情報モジュール_検体コメントレコード_結合テーブル作成（スキーマ2分）SQL", "params":{}, "files":{}, "memory":"1GB"}</v>
      </c>
    </row>
    <row r="388" spans="2:70" ht="51.75" customHeight="1" x14ac:dyDescent="0.15">
      <c r="B388" s="129" t="s">
        <v>1153</v>
      </c>
      <c r="C388" s="130"/>
      <c r="D388" s="130"/>
      <c r="E388" s="130"/>
      <c r="F388" s="130"/>
      <c r="G388" s="130"/>
      <c r="H388" s="131"/>
      <c r="I388" s="159" t="s">
        <v>1536</v>
      </c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1"/>
      <c r="U388" s="168" t="s">
        <v>1660</v>
      </c>
      <c r="V388" s="169"/>
      <c r="W388" s="169"/>
      <c r="X388" s="169"/>
      <c r="Y388" s="169"/>
      <c r="Z388" s="169"/>
      <c r="AA388" s="169"/>
      <c r="AB388" s="169"/>
      <c r="AC388" s="169"/>
      <c r="AD388" s="169"/>
      <c r="AE388" s="169"/>
      <c r="AF388" s="169"/>
      <c r="AG388" s="169"/>
      <c r="AH388" s="169"/>
      <c r="AI388" s="169"/>
      <c r="AJ388" s="169"/>
      <c r="AK388" s="169"/>
      <c r="AL388" s="169"/>
      <c r="AM388" s="170"/>
      <c r="AN388" s="168" t="s">
        <v>19</v>
      </c>
      <c r="AO388" s="169"/>
      <c r="AP388" s="169"/>
      <c r="AQ388" s="169"/>
      <c r="AR388" s="169"/>
      <c r="AS388" s="169"/>
      <c r="AT388" s="169"/>
      <c r="AU388" s="169"/>
      <c r="AV388" s="169"/>
      <c r="AW388" s="169"/>
      <c r="AX388" s="169"/>
      <c r="AY388" s="169"/>
      <c r="AZ388" s="170"/>
      <c r="BA388" s="99" t="s">
        <v>207</v>
      </c>
      <c r="BB388" s="100"/>
      <c r="BC388" s="101"/>
      <c r="BD388" s="99" t="s">
        <v>1903</v>
      </c>
      <c r="BE388" s="100"/>
      <c r="BF388" s="101"/>
      <c r="BG388" s="99" t="s">
        <v>207</v>
      </c>
      <c r="BH388" s="100"/>
      <c r="BI388" s="100"/>
      <c r="BJ388" s="100"/>
      <c r="BK388" s="101"/>
      <c r="BO388" s="23" t="str">
        <f t="shared" si="39"/>
        <v>{}</v>
      </c>
      <c r="BP388" s="23" t="s">
        <v>106</v>
      </c>
      <c r="BQ388" s="23" t="str">
        <f t="shared" si="40"/>
        <v>ID0104-34-11 = sql/job/merge/mml/ID0104-34-11.sql</v>
      </c>
      <c r="BR388" s="23" t="str">
        <f t="shared" si="41"/>
        <v>ID0104-34-11 = {"id":"ID0104-34-11", "name":"検歴情報モジュール_検体コメントレコード_結合テーブル作成（スキーマ22分）SQL", "params":{}, "files":{}, "memory":"1GB"}</v>
      </c>
    </row>
    <row r="389" spans="2:70" ht="51.75" customHeight="1" x14ac:dyDescent="0.15">
      <c r="B389" s="129" t="s">
        <v>1154</v>
      </c>
      <c r="C389" s="130"/>
      <c r="D389" s="130"/>
      <c r="E389" s="130"/>
      <c r="F389" s="130"/>
      <c r="G389" s="130"/>
      <c r="H389" s="131"/>
      <c r="I389" s="159" t="s">
        <v>1537</v>
      </c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1"/>
      <c r="U389" s="168" t="s">
        <v>1661</v>
      </c>
      <c r="V389" s="169"/>
      <c r="W389" s="169"/>
      <c r="X389" s="169"/>
      <c r="Y389" s="169"/>
      <c r="Z389" s="169"/>
      <c r="AA389" s="169"/>
      <c r="AB389" s="169"/>
      <c r="AC389" s="169"/>
      <c r="AD389" s="169"/>
      <c r="AE389" s="169"/>
      <c r="AF389" s="169"/>
      <c r="AG389" s="169"/>
      <c r="AH389" s="169"/>
      <c r="AI389" s="169"/>
      <c r="AJ389" s="169"/>
      <c r="AK389" s="169"/>
      <c r="AL389" s="169"/>
      <c r="AM389" s="170"/>
      <c r="AN389" s="168" t="s">
        <v>19</v>
      </c>
      <c r="AO389" s="169"/>
      <c r="AP389" s="169"/>
      <c r="AQ389" s="169"/>
      <c r="AR389" s="169"/>
      <c r="AS389" s="169"/>
      <c r="AT389" s="169"/>
      <c r="AU389" s="169"/>
      <c r="AV389" s="169"/>
      <c r="AW389" s="169"/>
      <c r="AX389" s="169"/>
      <c r="AY389" s="169"/>
      <c r="AZ389" s="170"/>
      <c r="BA389" s="99" t="s">
        <v>207</v>
      </c>
      <c r="BB389" s="100"/>
      <c r="BC389" s="101"/>
      <c r="BD389" s="99" t="s">
        <v>1903</v>
      </c>
      <c r="BE389" s="100"/>
      <c r="BF389" s="101"/>
      <c r="BG389" s="99" t="s">
        <v>207</v>
      </c>
      <c r="BH389" s="100"/>
      <c r="BI389" s="100"/>
      <c r="BJ389" s="100"/>
      <c r="BK389" s="101"/>
      <c r="BO389" s="23" t="str">
        <f t="shared" si="39"/>
        <v>{}</v>
      </c>
      <c r="BP389" s="23" t="s">
        <v>106</v>
      </c>
      <c r="BQ389" s="23" t="str">
        <f t="shared" si="40"/>
        <v>ID0104-34-12 = sql/job/merge/mml/ID0104-34-12.sql</v>
      </c>
      <c r="BR389" s="23" t="str">
        <f t="shared" si="41"/>
        <v>ID0104-34-12 = {"id":"ID0104-34-12", "name":"検歴情報モジュール_検体コメントレコード_結合テーブル作成（スキーマ12分）SQL", "params":{}, "files":{}, "memory":"1GB"}</v>
      </c>
    </row>
    <row r="390" spans="2:70" ht="51.75" customHeight="1" x14ac:dyDescent="0.15">
      <c r="B390" s="129" t="s">
        <v>1952</v>
      </c>
      <c r="C390" s="180"/>
      <c r="D390" s="180"/>
      <c r="E390" s="180"/>
      <c r="F390" s="180"/>
      <c r="G390" s="180"/>
      <c r="H390" s="181"/>
      <c r="I390" s="159" t="s">
        <v>2110</v>
      </c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1"/>
      <c r="U390" s="168" t="s">
        <v>1659</v>
      </c>
      <c r="V390" s="169"/>
      <c r="W390" s="169"/>
      <c r="X390" s="169"/>
      <c r="Y390" s="169"/>
      <c r="Z390" s="169"/>
      <c r="AA390" s="169"/>
      <c r="AB390" s="169"/>
      <c r="AC390" s="169"/>
      <c r="AD390" s="169"/>
      <c r="AE390" s="169"/>
      <c r="AF390" s="169"/>
      <c r="AG390" s="169"/>
      <c r="AH390" s="169"/>
      <c r="AI390" s="169"/>
      <c r="AJ390" s="169"/>
      <c r="AK390" s="169"/>
      <c r="AL390" s="169"/>
      <c r="AM390" s="170"/>
      <c r="AN390" s="168" t="s">
        <v>196</v>
      </c>
      <c r="AO390" s="169"/>
      <c r="AP390" s="169"/>
      <c r="AQ390" s="169"/>
      <c r="AR390" s="169"/>
      <c r="AS390" s="169"/>
      <c r="AT390" s="169"/>
      <c r="AU390" s="169"/>
      <c r="AV390" s="169"/>
      <c r="AW390" s="169"/>
      <c r="AX390" s="169"/>
      <c r="AY390" s="169"/>
      <c r="AZ390" s="170"/>
      <c r="BA390" s="99" t="s">
        <v>207</v>
      </c>
      <c r="BB390" s="100"/>
      <c r="BC390" s="101"/>
      <c r="BD390" s="99" t="s">
        <v>1903</v>
      </c>
      <c r="BE390" s="100"/>
      <c r="BF390" s="101"/>
      <c r="BG390" s="99" t="s">
        <v>1907</v>
      </c>
      <c r="BH390" s="100"/>
      <c r="BI390" s="100"/>
      <c r="BJ390" s="100"/>
      <c r="BK390" s="101"/>
      <c r="BO390" s="23" t="str">
        <f t="shared" si="39"/>
        <v>{"facility_id": "施設ID"}</v>
      </c>
      <c r="BP390" s="23" t="s">
        <v>106</v>
      </c>
      <c r="BQ390" s="23" t="str">
        <f t="shared" si="40"/>
        <v>ID0104-34-51 = sql/job/merge/mml/ID0104-34-51.sql</v>
      </c>
      <c r="BR390" s="23" t="str">
        <f t="shared" si="41"/>
        <v>ID0104-34-51 = {"id":"ID0104-34-51", "name":"検歴情報モジュール_検体コメントレコード_結合テーブル作成SQL", "params":{"facility_id": "施設ID"}, "files":{}, "memory":"1GB"}</v>
      </c>
    </row>
    <row r="391" spans="2:70" ht="51.75" customHeight="1" x14ac:dyDescent="0.15">
      <c r="B391" s="129" t="s">
        <v>1155</v>
      </c>
      <c r="C391" s="130"/>
      <c r="D391" s="130"/>
      <c r="E391" s="130"/>
      <c r="F391" s="130"/>
      <c r="G391" s="130"/>
      <c r="H391" s="131"/>
      <c r="I391" s="159" t="s">
        <v>1538</v>
      </c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1"/>
      <c r="U391" s="168" t="s">
        <v>1662</v>
      </c>
      <c r="V391" s="169"/>
      <c r="W391" s="169"/>
      <c r="X391" s="169"/>
      <c r="Y391" s="169"/>
      <c r="Z391" s="169"/>
      <c r="AA391" s="169"/>
      <c r="AB391" s="169"/>
      <c r="AC391" s="169"/>
      <c r="AD391" s="169"/>
      <c r="AE391" s="169"/>
      <c r="AF391" s="169"/>
      <c r="AG391" s="169"/>
      <c r="AH391" s="169"/>
      <c r="AI391" s="169"/>
      <c r="AJ391" s="169"/>
      <c r="AK391" s="169"/>
      <c r="AL391" s="169"/>
      <c r="AM391" s="170"/>
      <c r="AN391" s="168" t="s">
        <v>19</v>
      </c>
      <c r="AO391" s="169"/>
      <c r="AP391" s="169"/>
      <c r="AQ391" s="169"/>
      <c r="AR391" s="169"/>
      <c r="AS391" s="169"/>
      <c r="AT391" s="169"/>
      <c r="AU391" s="169"/>
      <c r="AV391" s="169"/>
      <c r="AW391" s="169"/>
      <c r="AX391" s="169"/>
      <c r="AY391" s="169"/>
      <c r="AZ391" s="170"/>
      <c r="BA391" s="99" t="s">
        <v>207</v>
      </c>
      <c r="BB391" s="100"/>
      <c r="BC391" s="101"/>
      <c r="BD391" s="99" t="s">
        <v>1903</v>
      </c>
      <c r="BE391" s="100"/>
      <c r="BF391" s="101"/>
      <c r="BG391" s="99" t="s">
        <v>207</v>
      </c>
      <c r="BH391" s="100"/>
      <c r="BI391" s="100"/>
      <c r="BJ391" s="100"/>
      <c r="BK391" s="101"/>
      <c r="BO391" s="23" t="str">
        <f t="shared" si="39"/>
        <v>{}</v>
      </c>
      <c r="BP391" s="23" t="s">
        <v>106</v>
      </c>
      <c r="BQ391" s="23" t="str">
        <f t="shared" si="40"/>
        <v>ID0104-35-01 = sql/job/merge/mml/ID0104-35-01.sql</v>
      </c>
      <c r="BR391" s="23" t="str">
        <f t="shared" si="41"/>
        <v>ID0104-35-01 = {"id":"ID0104-35-01", "name":"検歴情報モジュール_検歴項目情報_結合テーブル作成（スキーマ2分）SQL", "params":{}, "files":{}, "memory":"1GB"}</v>
      </c>
    </row>
    <row r="392" spans="2:70" ht="51.75" customHeight="1" x14ac:dyDescent="0.15">
      <c r="B392" s="129" t="s">
        <v>1156</v>
      </c>
      <c r="C392" s="130"/>
      <c r="D392" s="130"/>
      <c r="E392" s="130"/>
      <c r="F392" s="130"/>
      <c r="G392" s="130"/>
      <c r="H392" s="131"/>
      <c r="I392" s="159" t="s">
        <v>1539</v>
      </c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1"/>
      <c r="U392" s="168" t="s">
        <v>1663</v>
      </c>
      <c r="V392" s="169"/>
      <c r="W392" s="169"/>
      <c r="X392" s="169"/>
      <c r="Y392" s="169"/>
      <c r="Z392" s="169"/>
      <c r="AA392" s="169"/>
      <c r="AB392" s="169"/>
      <c r="AC392" s="169"/>
      <c r="AD392" s="169"/>
      <c r="AE392" s="169"/>
      <c r="AF392" s="169"/>
      <c r="AG392" s="169"/>
      <c r="AH392" s="169"/>
      <c r="AI392" s="169"/>
      <c r="AJ392" s="169"/>
      <c r="AK392" s="169"/>
      <c r="AL392" s="169"/>
      <c r="AM392" s="170"/>
      <c r="AN392" s="168" t="s">
        <v>19</v>
      </c>
      <c r="AO392" s="169"/>
      <c r="AP392" s="169"/>
      <c r="AQ392" s="169"/>
      <c r="AR392" s="169"/>
      <c r="AS392" s="169"/>
      <c r="AT392" s="169"/>
      <c r="AU392" s="169"/>
      <c r="AV392" s="169"/>
      <c r="AW392" s="169"/>
      <c r="AX392" s="169"/>
      <c r="AY392" s="169"/>
      <c r="AZ392" s="170"/>
      <c r="BA392" s="99" t="s">
        <v>207</v>
      </c>
      <c r="BB392" s="100"/>
      <c r="BC392" s="101"/>
      <c r="BD392" s="99" t="s">
        <v>1903</v>
      </c>
      <c r="BE392" s="100"/>
      <c r="BF392" s="101"/>
      <c r="BG392" s="99" t="s">
        <v>207</v>
      </c>
      <c r="BH392" s="100"/>
      <c r="BI392" s="100"/>
      <c r="BJ392" s="100"/>
      <c r="BK392" s="101"/>
      <c r="BO392" s="23" t="str">
        <f t="shared" si="39"/>
        <v>{}</v>
      </c>
      <c r="BP392" s="23" t="s">
        <v>106</v>
      </c>
      <c r="BQ392" s="23" t="str">
        <f t="shared" si="40"/>
        <v>ID0104-35-11 = sql/job/merge/mml/ID0104-35-11.sql</v>
      </c>
      <c r="BR392" s="23" t="str">
        <f t="shared" si="41"/>
        <v>ID0104-35-11 = {"id":"ID0104-35-11", "name":"検歴情報モジュール_検歴項目情報_結合テーブル作成（スキーマ22分）SQL", "params":{}, "files":{}, "memory":"1GB"}</v>
      </c>
    </row>
    <row r="393" spans="2:70" ht="51.75" customHeight="1" x14ac:dyDescent="0.15">
      <c r="B393" s="129" t="s">
        <v>1157</v>
      </c>
      <c r="C393" s="130"/>
      <c r="D393" s="130"/>
      <c r="E393" s="130"/>
      <c r="F393" s="130"/>
      <c r="G393" s="130"/>
      <c r="H393" s="131"/>
      <c r="I393" s="159" t="s">
        <v>1540</v>
      </c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1"/>
      <c r="U393" s="168" t="s">
        <v>1664</v>
      </c>
      <c r="V393" s="169"/>
      <c r="W393" s="169"/>
      <c r="X393" s="169"/>
      <c r="Y393" s="169"/>
      <c r="Z393" s="169"/>
      <c r="AA393" s="169"/>
      <c r="AB393" s="169"/>
      <c r="AC393" s="169"/>
      <c r="AD393" s="169"/>
      <c r="AE393" s="169"/>
      <c r="AF393" s="169"/>
      <c r="AG393" s="169"/>
      <c r="AH393" s="169"/>
      <c r="AI393" s="169"/>
      <c r="AJ393" s="169"/>
      <c r="AK393" s="169"/>
      <c r="AL393" s="169"/>
      <c r="AM393" s="170"/>
      <c r="AN393" s="168" t="s">
        <v>19</v>
      </c>
      <c r="AO393" s="169"/>
      <c r="AP393" s="169"/>
      <c r="AQ393" s="169"/>
      <c r="AR393" s="169"/>
      <c r="AS393" s="169"/>
      <c r="AT393" s="169"/>
      <c r="AU393" s="169"/>
      <c r="AV393" s="169"/>
      <c r="AW393" s="169"/>
      <c r="AX393" s="169"/>
      <c r="AY393" s="169"/>
      <c r="AZ393" s="170"/>
      <c r="BA393" s="99" t="s">
        <v>207</v>
      </c>
      <c r="BB393" s="100"/>
      <c r="BC393" s="101"/>
      <c r="BD393" s="99" t="s">
        <v>1903</v>
      </c>
      <c r="BE393" s="100"/>
      <c r="BF393" s="101"/>
      <c r="BG393" s="99" t="s">
        <v>207</v>
      </c>
      <c r="BH393" s="100"/>
      <c r="BI393" s="100"/>
      <c r="BJ393" s="100"/>
      <c r="BK393" s="101"/>
      <c r="BO393" s="23" t="str">
        <f t="shared" si="39"/>
        <v>{}</v>
      </c>
      <c r="BP393" s="23" t="s">
        <v>106</v>
      </c>
      <c r="BQ393" s="23" t="str">
        <f t="shared" si="40"/>
        <v>ID0104-35-12 = sql/job/merge/mml/ID0104-35-12.sql</v>
      </c>
      <c r="BR393" s="23" t="str">
        <f t="shared" si="41"/>
        <v>ID0104-35-12 = {"id":"ID0104-35-12", "name":"検歴情報モジュール_検歴項目情報_結合テーブル作成（スキーマ12分）SQL", "params":{}, "files":{}, "memory":"1GB"}</v>
      </c>
    </row>
    <row r="394" spans="2:70" ht="51.75" customHeight="1" x14ac:dyDescent="0.15">
      <c r="B394" s="108" t="s">
        <v>1953</v>
      </c>
      <c r="C394" s="180"/>
      <c r="D394" s="180"/>
      <c r="E394" s="180"/>
      <c r="F394" s="180"/>
      <c r="G394" s="180"/>
      <c r="H394" s="181"/>
      <c r="I394" s="165" t="s">
        <v>2111</v>
      </c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7"/>
      <c r="U394" s="162" t="s">
        <v>1662</v>
      </c>
      <c r="V394" s="163"/>
      <c r="W394" s="163"/>
      <c r="X394" s="163"/>
      <c r="Y394" s="163"/>
      <c r="Z394" s="163"/>
      <c r="AA394" s="163"/>
      <c r="AB394" s="163"/>
      <c r="AC394" s="163"/>
      <c r="AD394" s="163"/>
      <c r="AE394" s="163"/>
      <c r="AF394" s="163"/>
      <c r="AG394" s="163"/>
      <c r="AH394" s="163"/>
      <c r="AI394" s="163"/>
      <c r="AJ394" s="163"/>
      <c r="AK394" s="163"/>
      <c r="AL394" s="163"/>
      <c r="AM394" s="164"/>
      <c r="AN394" s="162" t="s">
        <v>196</v>
      </c>
      <c r="AO394" s="163"/>
      <c r="AP394" s="163"/>
      <c r="AQ394" s="163"/>
      <c r="AR394" s="163"/>
      <c r="AS394" s="163"/>
      <c r="AT394" s="163"/>
      <c r="AU394" s="163"/>
      <c r="AV394" s="163"/>
      <c r="AW394" s="163"/>
      <c r="AX394" s="163"/>
      <c r="AY394" s="163"/>
      <c r="AZ394" s="164"/>
      <c r="BA394" s="102" t="s">
        <v>207</v>
      </c>
      <c r="BB394" s="103"/>
      <c r="BC394" s="104"/>
      <c r="BD394" s="102" t="s">
        <v>1903</v>
      </c>
      <c r="BE394" s="103"/>
      <c r="BF394" s="104"/>
      <c r="BG394" s="174" t="s">
        <v>1907</v>
      </c>
      <c r="BH394" s="175"/>
      <c r="BI394" s="175"/>
      <c r="BJ394" s="175"/>
      <c r="BK394" s="176"/>
      <c r="BO394" s="23" t="str">
        <f t="shared" si="39"/>
        <v>{"facility_id": "施設ID"}</v>
      </c>
      <c r="BP394" s="23" t="s">
        <v>106</v>
      </c>
      <c r="BQ394" s="23" t="str">
        <f t="shared" si="40"/>
        <v>ID0104-35-51 = sql/job/merge/mml/ID0104-35-51.sql</v>
      </c>
      <c r="BR394" s="23" t="str">
        <f t="shared" si="41"/>
        <v>ID0104-35-51 = {"id":"ID0104-35-51", "name":"検歴情報モジュール_検歴項目情報_結合テーブル作成SQL", "params":{"facility_id": "施設ID"}, "files":{}, "memory":"1GB"}</v>
      </c>
    </row>
    <row r="395" spans="2:70" ht="51.75" customHeight="1" x14ac:dyDescent="0.15">
      <c r="B395" s="129" t="s">
        <v>1158</v>
      </c>
      <c r="C395" s="130"/>
      <c r="D395" s="130"/>
      <c r="E395" s="130"/>
      <c r="F395" s="130"/>
      <c r="G395" s="130"/>
      <c r="H395" s="131"/>
      <c r="I395" s="159" t="s">
        <v>1541</v>
      </c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1"/>
      <c r="U395" s="168" t="s">
        <v>1665</v>
      </c>
      <c r="V395" s="169"/>
      <c r="W395" s="169"/>
      <c r="X395" s="169"/>
      <c r="Y395" s="169"/>
      <c r="Z395" s="169"/>
      <c r="AA395" s="169"/>
      <c r="AB395" s="169"/>
      <c r="AC395" s="169"/>
      <c r="AD395" s="169"/>
      <c r="AE395" s="169"/>
      <c r="AF395" s="169"/>
      <c r="AG395" s="169"/>
      <c r="AH395" s="169"/>
      <c r="AI395" s="169"/>
      <c r="AJ395" s="169"/>
      <c r="AK395" s="169"/>
      <c r="AL395" s="169"/>
      <c r="AM395" s="170"/>
      <c r="AN395" s="168" t="s">
        <v>19</v>
      </c>
      <c r="AO395" s="169"/>
      <c r="AP395" s="169"/>
      <c r="AQ395" s="169"/>
      <c r="AR395" s="169"/>
      <c r="AS395" s="169"/>
      <c r="AT395" s="169"/>
      <c r="AU395" s="169"/>
      <c r="AV395" s="169"/>
      <c r="AW395" s="169"/>
      <c r="AX395" s="169"/>
      <c r="AY395" s="169"/>
      <c r="AZ395" s="170"/>
      <c r="BA395" s="99" t="s">
        <v>207</v>
      </c>
      <c r="BB395" s="100"/>
      <c r="BC395" s="101"/>
      <c r="BD395" s="99" t="s">
        <v>1903</v>
      </c>
      <c r="BE395" s="100"/>
      <c r="BF395" s="101"/>
      <c r="BG395" s="99" t="s">
        <v>207</v>
      </c>
      <c r="BH395" s="100"/>
      <c r="BI395" s="100"/>
      <c r="BJ395" s="100"/>
      <c r="BK395" s="101"/>
      <c r="BO395" s="23" t="str">
        <f t="shared" si="39"/>
        <v>{}</v>
      </c>
      <c r="BP395" s="23" t="s">
        <v>106</v>
      </c>
      <c r="BQ395" s="23" t="str">
        <f t="shared" si="40"/>
        <v>ID0104-36-01 = sql/job/merge/mml/ID0104-36-01.sql</v>
      </c>
      <c r="BR395" s="23" t="str">
        <f t="shared" si="41"/>
        <v>ID0104-36-01 = {"id":"ID0104-36-01", "name":"検歴情報モジュール_項目コメントレコード_結合テーブル作成（スキーマ2分）SQL", "params":{}, "files":{}, "memory":"1GB"}</v>
      </c>
    </row>
    <row r="396" spans="2:70" ht="51.75" customHeight="1" x14ac:dyDescent="0.15">
      <c r="B396" s="129" t="s">
        <v>1159</v>
      </c>
      <c r="C396" s="130"/>
      <c r="D396" s="130"/>
      <c r="E396" s="130"/>
      <c r="F396" s="130"/>
      <c r="G396" s="130"/>
      <c r="H396" s="131"/>
      <c r="I396" s="159" t="s">
        <v>1542</v>
      </c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1"/>
      <c r="U396" s="168" t="s">
        <v>1666</v>
      </c>
      <c r="V396" s="169"/>
      <c r="W396" s="169"/>
      <c r="X396" s="169"/>
      <c r="Y396" s="169"/>
      <c r="Z396" s="169"/>
      <c r="AA396" s="169"/>
      <c r="AB396" s="169"/>
      <c r="AC396" s="169"/>
      <c r="AD396" s="169"/>
      <c r="AE396" s="169"/>
      <c r="AF396" s="169"/>
      <c r="AG396" s="169"/>
      <c r="AH396" s="169"/>
      <c r="AI396" s="169"/>
      <c r="AJ396" s="169"/>
      <c r="AK396" s="169"/>
      <c r="AL396" s="169"/>
      <c r="AM396" s="170"/>
      <c r="AN396" s="168" t="s">
        <v>19</v>
      </c>
      <c r="AO396" s="169"/>
      <c r="AP396" s="169"/>
      <c r="AQ396" s="169"/>
      <c r="AR396" s="169"/>
      <c r="AS396" s="169"/>
      <c r="AT396" s="169"/>
      <c r="AU396" s="169"/>
      <c r="AV396" s="169"/>
      <c r="AW396" s="169"/>
      <c r="AX396" s="169"/>
      <c r="AY396" s="169"/>
      <c r="AZ396" s="170"/>
      <c r="BA396" s="99" t="s">
        <v>207</v>
      </c>
      <c r="BB396" s="100"/>
      <c r="BC396" s="101"/>
      <c r="BD396" s="99" t="s">
        <v>1903</v>
      </c>
      <c r="BE396" s="100"/>
      <c r="BF396" s="101"/>
      <c r="BG396" s="99" t="s">
        <v>207</v>
      </c>
      <c r="BH396" s="100"/>
      <c r="BI396" s="100"/>
      <c r="BJ396" s="100"/>
      <c r="BK396" s="101"/>
      <c r="BO396" s="23" t="str">
        <f t="shared" si="39"/>
        <v>{}</v>
      </c>
      <c r="BP396" s="23" t="s">
        <v>106</v>
      </c>
      <c r="BQ396" s="23" t="str">
        <f t="shared" si="40"/>
        <v>ID0104-36-11 = sql/job/merge/mml/ID0104-36-11.sql</v>
      </c>
      <c r="BR396" s="23" t="str">
        <f t="shared" si="41"/>
        <v>ID0104-36-11 = {"id":"ID0104-36-11", "name":"検歴情報モジュール_項目コメントレコード_結合テーブル作成（スキーマ22分）SQL", "params":{}, "files":{}, "memory":"1GB"}</v>
      </c>
    </row>
    <row r="397" spans="2:70" ht="51.75" customHeight="1" x14ac:dyDescent="0.15">
      <c r="B397" s="129" t="s">
        <v>1160</v>
      </c>
      <c r="C397" s="130"/>
      <c r="D397" s="130"/>
      <c r="E397" s="130"/>
      <c r="F397" s="130"/>
      <c r="G397" s="130"/>
      <c r="H397" s="131"/>
      <c r="I397" s="159" t="s">
        <v>1543</v>
      </c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1"/>
      <c r="U397" s="168" t="s">
        <v>1667</v>
      </c>
      <c r="V397" s="169"/>
      <c r="W397" s="169"/>
      <c r="X397" s="169"/>
      <c r="Y397" s="169"/>
      <c r="Z397" s="169"/>
      <c r="AA397" s="169"/>
      <c r="AB397" s="169"/>
      <c r="AC397" s="169"/>
      <c r="AD397" s="169"/>
      <c r="AE397" s="169"/>
      <c r="AF397" s="169"/>
      <c r="AG397" s="169"/>
      <c r="AH397" s="169"/>
      <c r="AI397" s="169"/>
      <c r="AJ397" s="169"/>
      <c r="AK397" s="169"/>
      <c r="AL397" s="169"/>
      <c r="AM397" s="170"/>
      <c r="AN397" s="168" t="s">
        <v>19</v>
      </c>
      <c r="AO397" s="169"/>
      <c r="AP397" s="169"/>
      <c r="AQ397" s="169"/>
      <c r="AR397" s="169"/>
      <c r="AS397" s="169"/>
      <c r="AT397" s="169"/>
      <c r="AU397" s="169"/>
      <c r="AV397" s="169"/>
      <c r="AW397" s="169"/>
      <c r="AX397" s="169"/>
      <c r="AY397" s="169"/>
      <c r="AZ397" s="170"/>
      <c r="BA397" s="99" t="s">
        <v>207</v>
      </c>
      <c r="BB397" s="100"/>
      <c r="BC397" s="101"/>
      <c r="BD397" s="99" t="s">
        <v>1903</v>
      </c>
      <c r="BE397" s="100"/>
      <c r="BF397" s="101"/>
      <c r="BG397" s="99" t="s">
        <v>207</v>
      </c>
      <c r="BH397" s="100"/>
      <c r="BI397" s="100"/>
      <c r="BJ397" s="100"/>
      <c r="BK397" s="101"/>
      <c r="BO397" s="23" t="str">
        <f t="shared" si="39"/>
        <v>{}</v>
      </c>
      <c r="BP397" s="23" t="s">
        <v>106</v>
      </c>
      <c r="BQ397" s="23" t="str">
        <f t="shared" si="40"/>
        <v>ID0104-36-12 = sql/job/merge/mml/ID0104-36-12.sql</v>
      </c>
      <c r="BR397" s="23" t="str">
        <f t="shared" si="41"/>
        <v>ID0104-36-12 = {"id":"ID0104-36-12", "name":"検歴情報モジュール_項目コメントレコード_結合テーブル作成（スキーマ12分）SQL", "params":{}, "files":{}, "memory":"1GB"}</v>
      </c>
    </row>
    <row r="398" spans="2:70" ht="51.75" customHeight="1" x14ac:dyDescent="0.15">
      <c r="B398" s="129" t="s">
        <v>1954</v>
      </c>
      <c r="C398" s="180"/>
      <c r="D398" s="180"/>
      <c r="E398" s="180"/>
      <c r="F398" s="180"/>
      <c r="G398" s="180"/>
      <c r="H398" s="181"/>
      <c r="I398" s="159" t="s">
        <v>2112</v>
      </c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1"/>
      <c r="U398" s="168" t="s">
        <v>1665</v>
      </c>
      <c r="V398" s="169"/>
      <c r="W398" s="169"/>
      <c r="X398" s="169"/>
      <c r="Y398" s="169"/>
      <c r="Z398" s="169"/>
      <c r="AA398" s="169"/>
      <c r="AB398" s="169"/>
      <c r="AC398" s="169"/>
      <c r="AD398" s="169"/>
      <c r="AE398" s="169"/>
      <c r="AF398" s="169"/>
      <c r="AG398" s="169"/>
      <c r="AH398" s="169"/>
      <c r="AI398" s="169"/>
      <c r="AJ398" s="169"/>
      <c r="AK398" s="169"/>
      <c r="AL398" s="169"/>
      <c r="AM398" s="170"/>
      <c r="AN398" s="168" t="s">
        <v>196</v>
      </c>
      <c r="AO398" s="169"/>
      <c r="AP398" s="169"/>
      <c r="AQ398" s="169"/>
      <c r="AR398" s="169"/>
      <c r="AS398" s="169"/>
      <c r="AT398" s="169"/>
      <c r="AU398" s="169"/>
      <c r="AV398" s="169"/>
      <c r="AW398" s="169"/>
      <c r="AX398" s="169"/>
      <c r="AY398" s="169"/>
      <c r="AZ398" s="170"/>
      <c r="BA398" s="99" t="s">
        <v>207</v>
      </c>
      <c r="BB398" s="100"/>
      <c r="BC398" s="101"/>
      <c r="BD398" s="99" t="s">
        <v>1903</v>
      </c>
      <c r="BE398" s="100"/>
      <c r="BF398" s="101"/>
      <c r="BG398" s="99" t="s">
        <v>1907</v>
      </c>
      <c r="BH398" s="100"/>
      <c r="BI398" s="100"/>
      <c r="BJ398" s="100"/>
      <c r="BK398" s="101"/>
      <c r="BO398" s="23" t="str">
        <f t="shared" si="39"/>
        <v>{"facility_id": "施設ID"}</v>
      </c>
      <c r="BP398" s="23" t="s">
        <v>106</v>
      </c>
      <c r="BQ398" s="23" t="str">
        <f t="shared" si="40"/>
        <v>ID0104-36-51 = sql/job/merge/mml/ID0104-36-51.sql</v>
      </c>
      <c r="BR398" s="23" t="str">
        <f t="shared" si="41"/>
        <v>ID0104-36-51 = {"id":"ID0104-36-51", "name":"検歴情報モジュール_項目コメントレコード_結合テーブル作成SQL", "params":{"facility_id": "施設ID"}, "files":{}, "memory":"1GB"}</v>
      </c>
    </row>
    <row r="399" spans="2:70" ht="51.75" customHeight="1" x14ac:dyDescent="0.15">
      <c r="B399" s="129" t="s">
        <v>1161</v>
      </c>
      <c r="C399" s="130"/>
      <c r="D399" s="130"/>
      <c r="E399" s="130"/>
      <c r="F399" s="130"/>
      <c r="G399" s="130"/>
      <c r="H399" s="131"/>
      <c r="I399" s="159" t="s">
        <v>1544</v>
      </c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1"/>
      <c r="U399" s="168" t="s">
        <v>1668</v>
      </c>
      <c r="V399" s="169"/>
      <c r="W399" s="169"/>
      <c r="X399" s="169"/>
      <c r="Y399" s="169"/>
      <c r="Z399" s="169"/>
      <c r="AA399" s="169"/>
      <c r="AB399" s="169"/>
      <c r="AC399" s="169"/>
      <c r="AD399" s="169"/>
      <c r="AE399" s="169"/>
      <c r="AF399" s="169"/>
      <c r="AG399" s="169"/>
      <c r="AH399" s="169"/>
      <c r="AI399" s="169"/>
      <c r="AJ399" s="169"/>
      <c r="AK399" s="169"/>
      <c r="AL399" s="169"/>
      <c r="AM399" s="170"/>
      <c r="AN399" s="168" t="s">
        <v>19</v>
      </c>
      <c r="AO399" s="169"/>
      <c r="AP399" s="169"/>
      <c r="AQ399" s="169"/>
      <c r="AR399" s="169"/>
      <c r="AS399" s="169"/>
      <c r="AT399" s="169"/>
      <c r="AU399" s="169"/>
      <c r="AV399" s="169"/>
      <c r="AW399" s="169"/>
      <c r="AX399" s="169"/>
      <c r="AY399" s="169"/>
      <c r="AZ399" s="170"/>
      <c r="BA399" s="99" t="s">
        <v>207</v>
      </c>
      <c r="BB399" s="100"/>
      <c r="BC399" s="101"/>
      <c r="BD399" s="99" t="s">
        <v>1903</v>
      </c>
      <c r="BE399" s="100"/>
      <c r="BF399" s="101"/>
      <c r="BG399" s="99" t="s">
        <v>207</v>
      </c>
      <c r="BH399" s="100"/>
      <c r="BI399" s="100"/>
      <c r="BJ399" s="100"/>
      <c r="BK399" s="101"/>
      <c r="BO399" s="23" t="str">
        <f t="shared" si="39"/>
        <v>{}</v>
      </c>
      <c r="BP399" s="23" t="s">
        <v>106</v>
      </c>
      <c r="BQ399" s="23" t="str">
        <f t="shared" si="40"/>
        <v>ID0104-37-01 = sql/job/merge/mml/ID0104-37-01.sql</v>
      </c>
      <c r="BR399" s="23" t="str">
        <f t="shared" si="41"/>
        <v>ID0104-37-01 = {"id":"ID0104-37-01", "name":"バイタルサインモジュール_バイタルサイン_結合テーブル作成（スキーマ2分）SQL", "params":{}, "files":{}, "memory":"1GB"}</v>
      </c>
    </row>
    <row r="400" spans="2:70" ht="51.75" customHeight="1" x14ac:dyDescent="0.15">
      <c r="B400" s="129" t="s">
        <v>1162</v>
      </c>
      <c r="C400" s="130"/>
      <c r="D400" s="130"/>
      <c r="E400" s="130"/>
      <c r="F400" s="130"/>
      <c r="G400" s="130"/>
      <c r="H400" s="131"/>
      <c r="I400" s="159" t="s">
        <v>1545</v>
      </c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1"/>
      <c r="U400" s="168" t="s">
        <v>1669</v>
      </c>
      <c r="V400" s="169"/>
      <c r="W400" s="169"/>
      <c r="X400" s="169"/>
      <c r="Y400" s="169"/>
      <c r="Z400" s="169"/>
      <c r="AA400" s="169"/>
      <c r="AB400" s="169"/>
      <c r="AC400" s="169"/>
      <c r="AD400" s="169"/>
      <c r="AE400" s="169"/>
      <c r="AF400" s="169"/>
      <c r="AG400" s="169"/>
      <c r="AH400" s="169"/>
      <c r="AI400" s="169"/>
      <c r="AJ400" s="169"/>
      <c r="AK400" s="169"/>
      <c r="AL400" s="169"/>
      <c r="AM400" s="170"/>
      <c r="AN400" s="168" t="s">
        <v>19</v>
      </c>
      <c r="AO400" s="169"/>
      <c r="AP400" s="169"/>
      <c r="AQ400" s="169"/>
      <c r="AR400" s="169"/>
      <c r="AS400" s="169"/>
      <c r="AT400" s="169"/>
      <c r="AU400" s="169"/>
      <c r="AV400" s="169"/>
      <c r="AW400" s="169"/>
      <c r="AX400" s="169"/>
      <c r="AY400" s="169"/>
      <c r="AZ400" s="170"/>
      <c r="BA400" s="99" t="s">
        <v>207</v>
      </c>
      <c r="BB400" s="100"/>
      <c r="BC400" s="101"/>
      <c r="BD400" s="99" t="s">
        <v>1903</v>
      </c>
      <c r="BE400" s="100"/>
      <c r="BF400" s="101"/>
      <c r="BG400" s="99" t="s">
        <v>207</v>
      </c>
      <c r="BH400" s="100"/>
      <c r="BI400" s="100"/>
      <c r="BJ400" s="100"/>
      <c r="BK400" s="101"/>
      <c r="BO400" s="23" t="str">
        <f t="shared" si="39"/>
        <v>{}</v>
      </c>
      <c r="BP400" s="23" t="s">
        <v>106</v>
      </c>
      <c r="BQ400" s="23" t="str">
        <f t="shared" si="40"/>
        <v>ID0104-37-11 = sql/job/merge/mml/ID0104-37-11.sql</v>
      </c>
      <c r="BR400" s="23" t="str">
        <f t="shared" si="41"/>
        <v>ID0104-37-11 = {"id":"ID0104-37-11", "name":"バイタルサインモジュール_バイタルサイン_結合テーブル作成（スキーマ22分）SQL", "params":{}, "files":{}, "memory":"1GB"}</v>
      </c>
    </row>
    <row r="401" spans="2:70" ht="51.75" customHeight="1" x14ac:dyDescent="0.15">
      <c r="B401" s="129" t="s">
        <v>1163</v>
      </c>
      <c r="C401" s="130"/>
      <c r="D401" s="130"/>
      <c r="E401" s="130"/>
      <c r="F401" s="130"/>
      <c r="G401" s="130"/>
      <c r="H401" s="131"/>
      <c r="I401" s="159" t="s">
        <v>1546</v>
      </c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1"/>
      <c r="U401" s="168" t="s">
        <v>1670</v>
      </c>
      <c r="V401" s="169"/>
      <c r="W401" s="169"/>
      <c r="X401" s="169"/>
      <c r="Y401" s="169"/>
      <c r="Z401" s="169"/>
      <c r="AA401" s="169"/>
      <c r="AB401" s="169"/>
      <c r="AC401" s="169"/>
      <c r="AD401" s="169"/>
      <c r="AE401" s="169"/>
      <c r="AF401" s="169"/>
      <c r="AG401" s="169"/>
      <c r="AH401" s="169"/>
      <c r="AI401" s="169"/>
      <c r="AJ401" s="169"/>
      <c r="AK401" s="169"/>
      <c r="AL401" s="169"/>
      <c r="AM401" s="170"/>
      <c r="AN401" s="168" t="s">
        <v>19</v>
      </c>
      <c r="AO401" s="169"/>
      <c r="AP401" s="169"/>
      <c r="AQ401" s="169"/>
      <c r="AR401" s="169"/>
      <c r="AS401" s="169"/>
      <c r="AT401" s="169"/>
      <c r="AU401" s="169"/>
      <c r="AV401" s="169"/>
      <c r="AW401" s="169"/>
      <c r="AX401" s="169"/>
      <c r="AY401" s="169"/>
      <c r="AZ401" s="170"/>
      <c r="BA401" s="99" t="s">
        <v>207</v>
      </c>
      <c r="BB401" s="100"/>
      <c r="BC401" s="101"/>
      <c r="BD401" s="99" t="s">
        <v>1903</v>
      </c>
      <c r="BE401" s="100"/>
      <c r="BF401" s="101"/>
      <c r="BG401" s="99" t="s">
        <v>207</v>
      </c>
      <c r="BH401" s="100"/>
      <c r="BI401" s="100"/>
      <c r="BJ401" s="100"/>
      <c r="BK401" s="101"/>
      <c r="BO401" s="23" t="str">
        <f t="shared" si="39"/>
        <v>{}</v>
      </c>
      <c r="BP401" s="23" t="s">
        <v>106</v>
      </c>
      <c r="BQ401" s="23" t="str">
        <f t="shared" si="40"/>
        <v>ID0104-37-12 = sql/job/merge/mml/ID0104-37-12.sql</v>
      </c>
      <c r="BR401" s="23" t="str">
        <f t="shared" si="41"/>
        <v>ID0104-37-12 = {"id":"ID0104-37-12", "name":"バイタルサインモジュール_バイタルサイン_結合テーブル作成（スキーマ12分）SQL", "params":{}, "files":{}, "memory":"1GB"}</v>
      </c>
    </row>
    <row r="402" spans="2:70" ht="51.75" customHeight="1" x14ac:dyDescent="0.15">
      <c r="B402" s="108" t="s">
        <v>1955</v>
      </c>
      <c r="C402" s="180"/>
      <c r="D402" s="180"/>
      <c r="E402" s="180"/>
      <c r="F402" s="180"/>
      <c r="G402" s="180"/>
      <c r="H402" s="181"/>
      <c r="I402" s="165" t="s">
        <v>2113</v>
      </c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7"/>
      <c r="U402" s="162" t="s">
        <v>1668</v>
      </c>
      <c r="V402" s="163"/>
      <c r="W402" s="163"/>
      <c r="X402" s="163"/>
      <c r="Y402" s="163"/>
      <c r="Z402" s="163"/>
      <c r="AA402" s="163"/>
      <c r="AB402" s="163"/>
      <c r="AC402" s="163"/>
      <c r="AD402" s="163"/>
      <c r="AE402" s="163"/>
      <c r="AF402" s="163"/>
      <c r="AG402" s="163"/>
      <c r="AH402" s="163"/>
      <c r="AI402" s="163"/>
      <c r="AJ402" s="163"/>
      <c r="AK402" s="163"/>
      <c r="AL402" s="163"/>
      <c r="AM402" s="164"/>
      <c r="AN402" s="162" t="s">
        <v>196</v>
      </c>
      <c r="AO402" s="163"/>
      <c r="AP402" s="163"/>
      <c r="AQ402" s="163"/>
      <c r="AR402" s="163"/>
      <c r="AS402" s="163"/>
      <c r="AT402" s="163"/>
      <c r="AU402" s="163"/>
      <c r="AV402" s="163"/>
      <c r="AW402" s="163"/>
      <c r="AX402" s="163"/>
      <c r="AY402" s="163"/>
      <c r="AZ402" s="164"/>
      <c r="BA402" s="102" t="s">
        <v>207</v>
      </c>
      <c r="BB402" s="103"/>
      <c r="BC402" s="104"/>
      <c r="BD402" s="102" t="s">
        <v>1903</v>
      </c>
      <c r="BE402" s="103"/>
      <c r="BF402" s="104"/>
      <c r="BG402" s="174" t="s">
        <v>1907</v>
      </c>
      <c r="BH402" s="175"/>
      <c r="BI402" s="175"/>
      <c r="BJ402" s="175"/>
      <c r="BK402" s="176"/>
      <c r="BO402" s="23" t="str">
        <f t="shared" si="39"/>
        <v>{"facility_id": "施設ID"}</v>
      </c>
      <c r="BP402" s="23" t="s">
        <v>106</v>
      </c>
      <c r="BQ402" s="23" t="str">
        <f t="shared" si="40"/>
        <v>ID0104-37-51 = sql/job/merge/mml/ID0104-37-51.sql</v>
      </c>
      <c r="BR402" s="23" t="str">
        <f t="shared" si="41"/>
        <v>ID0104-37-51 = {"id":"ID0104-37-51", "name":"バイタルサインモジュール_バイタルサイン_結合テーブル作成SQL", "params":{"facility_id": "施設ID"}, "files":{}, "memory":"1GB"}</v>
      </c>
    </row>
    <row r="403" spans="2:70" ht="51.75" customHeight="1" x14ac:dyDescent="0.15">
      <c r="B403" s="129" t="s">
        <v>1164</v>
      </c>
      <c r="C403" s="130"/>
      <c r="D403" s="130"/>
      <c r="E403" s="130"/>
      <c r="F403" s="130"/>
      <c r="G403" s="130"/>
      <c r="H403" s="131"/>
      <c r="I403" s="159" t="s">
        <v>1547</v>
      </c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1"/>
      <c r="U403" s="168" t="s">
        <v>1671</v>
      </c>
      <c r="V403" s="169"/>
      <c r="W403" s="169"/>
      <c r="X403" s="169"/>
      <c r="Y403" s="169"/>
      <c r="Z403" s="169"/>
      <c r="AA403" s="169"/>
      <c r="AB403" s="169"/>
      <c r="AC403" s="169"/>
      <c r="AD403" s="169"/>
      <c r="AE403" s="169"/>
      <c r="AF403" s="169"/>
      <c r="AG403" s="169"/>
      <c r="AH403" s="169"/>
      <c r="AI403" s="169"/>
      <c r="AJ403" s="169"/>
      <c r="AK403" s="169"/>
      <c r="AL403" s="169"/>
      <c r="AM403" s="170"/>
      <c r="AN403" s="168" t="s">
        <v>19</v>
      </c>
      <c r="AO403" s="169"/>
      <c r="AP403" s="169"/>
      <c r="AQ403" s="169"/>
      <c r="AR403" s="169"/>
      <c r="AS403" s="169"/>
      <c r="AT403" s="169"/>
      <c r="AU403" s="169"/>
      <c r="AV403" s="169"/>
      <c r="AW403" s="169"/>
      <c r="AX403" s="169"/>
      <c r="AY403" s="169"/>
      <c r="AZ403" s="170"/>
      <c r="BA403" s="99" t="s">
        <v>207</v>
      </c>
      <c r="BB403" s="100"/>
      <c r="BC403" s="101"/>
      <c r="BD403" s="99" t="s">
        <v>1903</v>
      </c>
      <c r="BE403" s="100"/>
      <c r="BF403" s="101"/>
      <c r="BG403" s="99" t="s">
        <v>207</v>
      </c>
      <c r="BH403" s="100"/>
      <c r="BI403" s="100"/>
      <c r="BJ403" s="100"/>
      <c r="BK403" s="101"/>
      <c r="BO403" s="23" t="str">
        <f t="shared" si="39"/>
        <v>{}</v>
      </c>
      <c r="BP403" s="23" t="s">
        <v>106</v>
      </c>
      <c r="BQ403" s="23" t="str">
        <f t="shared" si="40"/>
        <v>ID0104-38-01 = sql/job/merge/mml/ID0104-38-01.sql</v>
      </c>
      <c r="BR403" s="23" t="str">
        <f t="shared" si="41"/>
        <v>ID0104-38-01 = {"id":"ID0104-38-01", "name":"バイタルサインモジュール_記録項目_結合テーブル作成（スキーマ2分）SQL", "params":{}, "files":{}, "memory":"1GB"}</v>
      </c>
    </row>
    <row r="404" spans="2:70" ht="51.75" customHeight="1" x14ac:dyDescent="0.15">
      <c r="B404" s="129" t="s">
        <v>1165</v>
      </c>
      <c r="C404" s="130"/>
      <c r="D404" s="130"/>
      <c r="E404" s="130"/>
      <c r="F404" s="130"/>
      <c r="G404" s="130"/>
      <c r="H404" s="131"/>
      <c r="I404" s="159" t="s">
        <v>1548</v>
      </c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1"/>
      <c r="U404" s="168" t="s">
        <v>1672</v>
      </c>
      <c r="V404" s="169"/>
      <c r="W404" s="169"/>
      <c r="X404" s="169"/>
      <c r="Y404" s="169"/>
      <c r="Z404" s="169"/>
      <c r="AA404" s="169"/>
      <c r="AB404" s="169"/>
      <c r="AC404" s="169"/>
      <c r="AD404" s="169"/>
      <c r="AE404" s="169"/>
      <c r="AF404" s="169"/>
      <c r="AG404" s="169"/>
      <c r="AH404" s="169"/>
      <c r="AI404" s="169"/>
      <c r="AJ404" s="169"/>
      <c r="AK404" s="169"/>
      <c r="AL404" s="169"/>
      <c r="AM404" s="170"/>
      <c r="AN404" s="168" t="s">
        <v>19</v>
      </c>
      <c r="AO404" s="169"/>
      <c r="AP404" s="169"/>
      <c r="AQ404" s="169"/>
      <c r="AR404" s="169"/>
      <c r="AS404" s="169"/>
      <c r="AT404" s="169"/>
      <c r="AU404" s="169"/>
      <c r="AV404" s="169"/>
      <c r="AW404" s="169"/>
      <c r="AX404" s="169"/>
      <c r="AY404" s="169"/>
      <c r="AZ404" s="170"/>
      <c r="BA404" s="99" t="s">
        <v>207</v>
      </c>
      <c r="BB404" s="100"/>
      <c r="BC404" s="101"/>
      <c r="BD404" s="99" t="s">
        <v>1903</v>
      </c>
      <c r="BE404" s="100"/>
      <c r="BF404" s="101"/>
      <c r="BG404" s="99" t="s">
        <v>207</v>
      </c>
      <c r="BH404" s="100"/>
      <c r="BI404" s="100"/>
      <c r="BJ404" s="100"/>
      <c r="BK404" s="101"/>
      <c r="BO404" s="23" t="str">
        <f t="shared" si="39"/>
        <v>{}</v>
      </c>
      <c r="BP404" s="23" t="s">
        <v>106</v>
      </c>
      <c r="BQ404" s="23" t="str">
        <f t="shared" si="40"/>
        <v>ID0104-38-11 = sql/job/merge/mml/ID0104-38-11.sql</v>
      </c>
      <c r="BR404" s="23" t="str">
        <f t="shared" si="41"/>
        <v>ID0104-38-11 = {"id":"ID0104-38-11", "name":"バイタルサインモジュール_記録項目_結合テーブル作成（スキーマ22分）SQL", "params":{}, "files":{}, "memory":"1GB"}</v>
      </c>
    </row>
    <row r="405" spans="2:70" ht="51.75" customHeight="1" x14ac:dyDescent="0.15">
      <c r="B405" s="129" t="s">
        <v>1166</v>
      </c>
      <c r="C405" s="130"/>
      <c r="D405" s="130"/>
      <c r="E405" s="130"/>
      <c r="F405" s="130"/>
      <c r="G405" s="130"/>
      <c r="H405" s="131"/>
      <c r="I405" s="159" t="s">
        <v>1549</v>
      </c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1"/>
      <c r="U405" s="168" t="s">
        <v>1673</v>
      </c>
      <c r="V405" s="169"/>
      <c r="W405" s="169"/>
      <c r="X405" s="169"/>
      <c r="Y405" s="169"/>
      <c r="Z405" s="169"/>
      <c r="AA405" s="169"/>
      <c r="AB405" s="169"/>
      <c r="AC405" s="169"/>
      <c r="AD405" s="169"/>
      <c r="AE405" s="169"/>
      <c r="AF405" s="169"/>
      <c r="AG405" s="169"/>
      <c r="AH405" s="169"/>
      <c r="AI405" s="169"/>
      <c r="AJ405" s="169"/>
      <c r="AK405" s="169"/>
      <c r="AL405" s="169"/>
      <c r="AM405" s="170"/>
      <c r="AN405" s="168" t="s">
        <v>19</v>
      </c>
      <c r="AO405" s="169"/>
      <c r="AP405" s="169"/>
      <c r="AQ405" s="169"/>
      <c r="AR405" s="169"/>
      <c r="AS405" s="169"/>
      <c r="AT405" s="169"/>
      <c r="AU405" s="169"/>
      <c r="AV405" s="169"/>
      <c r="AW405" s="169"/>
      <c r="AX405" s="169"/>
      <c r="AY405" s="169"/>
      <c r="AZ405" s="170"/>
      <c r="BA405" s="99" t="s">
        <v>207</v>
      </c>
      <c r="BB405" s="100"/>
      <c r="BC405" s="101"/>
      <c r="BD405" s="99" t="s">
        <v>1903</v>
      </c>
      <c r="BE405" s="100"/>
      <c r="BF405" s="101"/>
      <c r="BG405" s="99" t="s">
        <v>207</v>
      </c>
      <c r="BH405" s="100"/>
      <c r="BI405" s="100"/>
      <c r="BJ405" s="100"/>
      <c r="BK405" s="101"/>
      <c r="BO405" s="23" t="str">
        <f t="shared" si="39"/>
        <v>{}</v>
      </c>
      <c r="BP405" s="23" t="s">
        <v>106</v>
      </c>
      <c r="BQ405" s="23" t="str">
        <f t="shared" si="40"/>
        <v>ID0104-38-12 = sql/job/merge/mml/ID0104-38-12.sql</v>
      </c>
      <c r="BR405" s="23" t="str">
        <f t="shared" si="41"/>
        <v>ID0104-38-12 = {"id":"ID0104-38-12", "name":"バイタルサインモジュール_記録項目_結合テーブル作成（スキーマ12分）SQL", "params":{}, "files":{}, "memory":"1GB"}</v>
      </c>
    </row>
    <row r="406" spans="2:70" ht="51.75" customHeight="1" x14ac:dyDescent="0.15">
      <c r="B406" s="108" t="s">
        <v>1956</v>
      </c>
      <c r="C406" s="180"/>
      <c r="D406" s="180"/>
      <c r="E406" s="180"/>
      <c r="F406" s="180"/>
      <c r="G406" s="180"/>
      <c r="H406" s="181"/>
      <c r="I406" s="165" t="s">
        <v>2114</v>
      </c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7"/>
      <c r="U406" s="162" t="s">
        <v>1671</v>
      </c>
      <c r="V406" s="163"/>
      <c r="W406" s="163"/>
      <c r="X406" s="163"/>
      <c r="Y406" s="163"/>
      <c r="Z406" s="163"/>
      <c r="AA406" s="163"/>
      <c r="AB406" s="163"/>
      <c r="AC406" s="163"/>
      <c r="AD406" s="163"/>
      <c r="AE406" s="163"/>
      <c r="AF406" s="163"/>
      <c r="AG406" s="163"/>
      <c r="AH406" s="163"/>
      <c r="AI406" s="163"/>
      <c r="AJ406" s="163"/>
      <c r="AK406" s="163"/>
      <c r="AL406" s="163"/>
      <c r="AM406" s="164"/>
      <c r="AN406" s="162" t="s">
        <v>196</v>
      </c>
      <c r="AO406" s="163"/>
      <c r="AP406" s="163"/>
      <c r="AQ406" s="163"/>
      <c r="AR406" s="163"/>
      <c r="AS406" s="163"/>
      <c r="AT406" s="163"/>
      <c r="AU406" s="163"/>
      <c r="AV406" s="163"/>
      <c r="AW406" s="163"/>
      <c r="AX406" s="163"/>
      <c r="AY406" s="163"/>
      <c r="AZ406" s="164"/>
      <c r="BA406" s="102" t="s">
        <v>207</v>
      </c>
      <c r="BB406" s="103"/>
      <c r="BC406" s="104"/>
      <c r="BD406" s="102" t="s">
        <v>1903</v>
      </c>
      <c r="BE406" s="103"/>
      <c r="BF406" s="104"/>
      <c r="BG406" s="174" t="s">
        <v>1907</v>
      </c>
      <c r="BH406" s="175"/>
      <c r="BI406" s="175"/>
      <c r="BJ406" s="175"/>
      <c r="BK406" s="176"/>
      <c r="BO406" s="23" t="str">
        <f t="shared" si="39"/>
        <v>{"facility_id": "施設ID"}</v>
      </c>
      <c r="BP406" s="23" t="s">
        <v>106</v>
      </c>
      <c r="BQ406" s="23" t="str">
        <f t="shared" si="40"/>
        <v>ID0104-38-51 = sql/job/merge/mml/ID0104-38-51.sql</v>
      </c>
      <c r="BR406" s="23" t="str">
        <f t="shared" si="41"/>
        <v>ID0104-38-51 = {"id":"ID0104-38-51", "name":"バイタルサインモジュール_記録項目_結合テーブル作成SQL", "params":{"facility_id": "施設ID"}, "files":{}, "memory":"1GB"}</v>
      </c>
    </row>
    <row r="407" spans="2:70" ht="51.75" customHeight="1" x14ac:dyDescent="0.15">
      <c r="B407" s="129" t="s">
        <v>1167</v>
      </c>
      <c r="C407" s="130"/>
      <c r="D407" s="130"/>
      <c r="E407" s="130"/>
      <c r="F407" s="130"/>
      <c r="G407" s="130"/>
      <c r="H407" s="131"/>
      <c r="I407" s="159" t="s">
        <v>1550</v>
      </c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1"/>
      <c r="U407" s="168" t="s">
        <v>1674</v>
      </c>
      <c r="V407" s="169"/>
      <c r="W407" s="169"/>
      <c r="X407" s="169"/>
      <c r="Y407" s="169"/>
      <c r="Z407" s="169"/>
      <c r="AA407" s="169"/>
      <c r="AB407" s="169"/>
      <c r="AC407" s="169"/>
      <c r="AD407" s="169"/>
      <c r="AE407" s="169"/>
      <c r="AF407" s="169"/>
      <c r="AG407" s="169"/>
      <c r="AH407" s="169"/>
      <c r="AI407" s="169"/>
      <c r="AJ407" s="169"/>
      <c r="AK407" s="169"/>
      <c r="AL407" s="169"/>
      <c r="AM407" s="170"/>
      <c r="AN407" s="168" t="s">
        <v>19</v>
      </c>
      <c r="AO407" s="169"/>
      <c r="AP407" s="169"/>
      <c r="AQ407" s="169"/>
      <c r="AR407" s="169"/>
      <c r="AS407" s="169"/>
      <c r="AT407" s="169"/>
      <c r="AU407" s="169"/>
      <c r="AV407" s="169"/>
      <c r="AW407" s="169"/>
      <c r="AX407" s="169"/>
      <c r="AY407" s="169"/>
      <c r="AZ407" s="170"/>
      <c r="BA407" s="99" t="s">
        <v>207</v>
      </c>
      <c r="BB407" s="100"/>
      <c r="BC407" s="101"/>
      <c r="BD407" s="99" t="s">
        <v>1903</v>
      </c>
      <c r="BE407" s="100"/>
      <c r="BF407" s="101"/>
      <c r="BG407" s="99" t="s">
        <v>207</v>
      </c>
      <c r="BH407" s="100"/>
      <c r="BI407" s="100"/>
      <c r="BJ407" s="100"/>
      <c r="BK407" s="101"/>
      <c r="BO407" s="23" t="str">
        <f t="shared" si="39"/>
        <v>{}</v>
      </c>
      <c r="BP407" s="23" t="s">
        <v>106</v>
      </c>
      <c r="BQ407" s="23" t="str">
        <f t="shared" si="40"/>
        <v>ID0104-39-01 = sql/job/merge/mml/ID0104-39-01.sql</v>
      </c>
      <c r="BR407" s="23" t="str">
        <f t="shared" si="41"/>
        <v>ID0104-39-01 = {"id":"ID0104-39-01", "name":"バイタルサインモジュール_項目コメントレコード_結合テーブル作成（スキーマ2分）SQL", "params":{}, "files":{}, "memory":"1GB"}</v>
      </c>
    </row>
    <row r="408" spans="2:70" ht="51.75" customHeight="1" x14ac:dyDescent="0.15">
      <c r="B408" s="129" t="s">
        <v>1168</v>
      </c>
      <c r="C408" s="130"/>
      <c r="D408" s="130"/>
      <c r="E408" s="130"/>
      <c r="F408" s="130"/>
      <c r="G408" s="130"/>
      <c r="H408" s="131"/>
      <c r="I408" s="159" t="s">
        <v>1551</v>
      </c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1"/>
      <c r="U408" s="168" t="s">
        <v>1675</v>
      </c>
      <c r="V408" s="169"/>
      <c r="W408" s="169"/>
      <c r="X408" s="169"/>
      <c r="Y408" s="169"/>
      <c r="Z408" s="169"/>
      <c r="AA408" s="169"/>
      <c r="AB408" s="169"/>
      <c r="AC408" s="169"/>
      <c r="AD408" s="169"/>
      <c r="AE408" s="169"/>
      <c r="AF408" s="169"/>
      <c r="AG408" s="169"/>
      <c r="AH408" s="169"/>
      <c r="AI408" s="169"/>
      <c r="AJ408" s="169"/>
      <c r="AK408" s="169"/>
      <c r="AL408" s="169"/>
      <c r="AM408" s="170"/>
      <c r="AN408" s="168" t="s">
        <v>19</v>
      </c>
      <c r="AO408" s="169"/>
      <c r="AP408" s="169"/>
      <c r="AQ408" s="169"/>
      <c r="AR408" s="169"/>
      <c r="AS408" s="169"/>
      <c r="AT408" s="169"/>
      <c r="AU408" s="169"/>
      <c r="AV408" s="169"/>
      <c r="AW408" s="169"/>
      <c r="AX408" s="169"/>
      <c r="AY408" s="169"/>
      <c r="AZ408" s="170"/>
      <c r="BA408" s="99" t="s">
        <v>207</v>
      </c>
      <c r="BB408" s="100"/>
      <c r="BC408" s="101"/>
      <c r="BD408" s="99" t="s">
        <v>1903</v>
      </c>
      <c r="BE408" s="100"/>
      <c r="BF408" s="101"/>
      <c r="BG408" s="99" t="s">
        <v>207</v>
      </c>
      <c r="BH408" s="100"/>
      <c r="BI408" s="100"/>
      <c r="BJ408" s="100"/>
      <c r="BK408" s="101"/>
      <c r="BO408" s="23" t="str">
        <f t="shared" si="39"/>
        <v>{}</v>
      </c>
      <c r="BP408" s="23" t="s">
        <v>106</v>
      </c>
      <c r="BQ408" s="23" t="str">
        <f t="shared" si="40"/>
        <v>ID0104-39-11 = sql/job/merge/mml/ID0104-39-11.sql</v>
      </c>
      <c r="BR408" s="23" t="str">
        <f t="shared" si="41"/>
        <v>ID0104-39-11 = {"id":"ID0104-39-11", "name":"バイタルサインモジュール_項目コメントレコード_結合テーブル作成（スキーマ22分）SQL", "params":{}, "files":{}, "memory":"1GB"}</v>
      </c>
    </row>
    <row r="409" spans="2:70" ht="51.75" customHeight="1" x14ac:dyDescent="0.15">
      <c r="B409" s="129" t="s">
        <v>1169</v>
      </c>
      <c r="C409" s="130"/>
      <c r="D409" s="130"/>
      <c r="E409" s="130"/>
      <c r="F409" s="130"/>
      <c r="G409" s="130"/>
      <c r="H409" s="131"/>
      <c r="I409" s="159" t="s">
        <v>1552</v>
      </c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1"/>
      <c r="U409" s="168" t="s">
        <v>1676</v>
      </c>
      <c r="V409" s="169"/>
      <c r="W409" s="169"/>
      <c r="X409" s="169"/>
      <c r="Y409" s="169"/>
      <c r="Z409" s="169"/>
      <c r="AA409" s="169"/>
      <c r="AB409" s="169"/>
      <c r="AC409" s="169"/>
      <c r="AD409" s="169"/>
      <c r="AE409" s="169"/>
      <c r="AF409" s="169"/>
      <c r="AG409" s="169"/>
      <c r="AH409" s="169"/>
      <c r="AI409" s="169"/>
      <c r="AJ409" s="169"/>
      <c r="AK409" s="169"/>
      <c r="AL409" s="169"/>
      <c r="AM409" s="170"/>
      <c r="AN409" s="168" t="s">
        <v>19</v>
      </c>
      <c r="AO409" s="169"/>
      <c r="AP409" s="169"/>
      <c r="AQ409" s="169"/>
      <c r="AR409" s="169"/>
      <c r="AS409" s="169"/>
      <c r="AT409" s="169"/>
      <c r="AU409" s="169"/>
      <c r="AV409" s="169"/>
      <c r="AW409" s="169"/>
      <c r="AX409" s="169"/>
      <c r="AY409" s="169"/>
      <c r="AZ409" s="170"/>
      <c r="BA409" s="99" t="s">
        <v>207</v>
      </c>
      <c r="BB409" s="100"/>
      <c r="BC409" s="101"/>
      <c r="BD409" s="99" t="s">
        <v>1903</v>
      </c>
      <c r="BE409" s="100"/>
      <c r="BF409" s="101"/>
      <c r="BG409" s="99" t="s">
        <v>207</v>
      </c>
      <c r="BH409" s="100"/>
      <c r="BI409" s="100"/>
      <c r="BJ409" s="100"/>
      <c r="BK409" s="101"/>
      <c r="BO409" s="23" t="str">
        <f t="shared" si="39"/>
        <v>{}</v>
      </c>
      <c r="BP409" s="23" t="s">
        <v>106</v>
      </c>
      <c r="BQ409" s="23" t="str">
        <f t="shared" si="40"/>
        <v>ID0104-39-12 = sql/job/merge/mml/ID0104-39-12.sql</v>
      </c>
      <c r="BR409" s="23" t="str">
        <f t="shared" si="41"/>
        <v>ID0104-39-12 = {"id":"ID0104-39-12", "name":"バイタルサインモジュール_項目コメントレコード_結合テーブル作成（スキーマ12分）SQL", "params":{}, "files":{}, "memory":"1GB"}</v>
      </c>
    </row>
    <row r="410" spans="2:70" ht="51.75" customHeight="1" x14ac:dyDescent="0.15">
      <c r="B410" s="129" t="s">
        <v>1957</v>
      </c>
      <c r="C410" s="180"/>
      <c r="D410" s="180"/>
      <c r="E410" s="180"/>
      <c r="F410" s="180"/>
      <c r="G410" s="180"/>
      <c r="H410" s="181"/>
      <c r="I410" s="159" t="s">
        <v>2115</v>
      </c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1"/>
      <c r="U410" s="168" t="s">
        <v>1674</v>
      </c>
      <c r="V410" s="169"/>
      <c r="W410" s="169"/>
      <c r="X410" s="169"/>
      <c r="Y410" s="169"/>
      <c r="Z410" s="169"/>
      <c r="AA410" s="169"/>
      <c r="AB410" s="169"/>
      <c r="AC410" s="169"/>
      <c r="AD410" s="169"/>
      <c r="AE410" s="169"/>
      <c r="AF410" s="169"/>
      <c r="AG410" s="169"/>
      <c r="AH410" s="169"/>
      <c r="AI410" s="169"/>
      <c r="AJ410" s="169"/>
      <c r="AK410" s="169"/>
      <c r="AL410" s="169"/>
      <c r="AM410" s="170"/>
      <c r="AN410" s="168" t="s">
        <v>196</v>
      </c>
      <c r="AO410" s="169"/>
      <c r="AP410" s="169"/>
      <c r="AQ410" s="169"/>
      <c r="AR410" s="169"/>
      <c r="AS410" s="169"/>
      <c r="AT410" s="169"/>
      <c r="AU410" s="169"/>
      <c r="AV410" s="169"/>
      <c r="AW410" s="169"/>
      <c r="AX410" s="169"/>
      <c r="AY410" s="169"/>
      <c r="AZ410" s="170"/>
      <c r="BA410" s="99" t="s">
        <v>207</v>
      </c>
      <c r="BB410" s="100"/>
      <c r="BC410" s="101"/>
      <c r="BD410" s="99" t="s">
        <v>1903</v>
      </c>
      <c r="BE410" s="100"/>
      <c r="BF410" s="101"/>
      <c r="BG410" s="99" t="s">
        <v>1907</v>
      </c>
      <c r="BH410" s="100"/>
      <c r="BI410" s="100"/>
      <c r="BJ410" s="100"/>
      <c r="BK410" s="101"/>
      <c r="BO410" s="23" t="str">
        <f t="shared" si="39"/>
        <v>{"facility_id": "施設ID"}</v>
      </c>
      <c r="BP410" s="23" t="s">
        <v>106</v>
      </c>
      <c r="BQ410" s="23" t="str">
        <f t="shared" si="40"/>
        <v>ID0104-39-51 = sql/job/merge/mml/ID0104-39-51.sql</v>
      </c>
      <c r="BR410" s="23" t="str">
        <f t="shared" si="41"/>
        <v>ID0104-39-51 = {"id":"ID0104-39-51", "name":"バイタルサインモジュール_項目コメントレコード_結合テーブル作成SQL", "params":{"facility_id": "施設ID"}, "files":{}, "memory":"1GB"}</v>
      </c>
    </row>
    <row r="411" spans="2:70" ht="51.75" customHeight="1" x14ac:dyDescent="0.15">
      <c r="B411" s="129" t="s">
        <v>1170</v>
      </c>
      <c r="C411" s="130"/>
      <c r="D411" s="130"/>
      <c r="E411" s="130"/>
      <c r="F411" s="130"/>
      <c r="G411" s="130"/>
      <c r="H411" s="131"/>
      <c r="I411" s="159" t="s">
        <v>1553</v>
      </c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1"/>
      <c r="U411" s="168" t="s">
        <v>1677</v>
      </c>
      <c r="V411" s="169"/>
      <c r="W411" s="169"/>
      <c r="X411" s="169"/>
      <c r="Y411" s="169"/>
      <c r="Z411" s="169"/>
      <c r="AA411" s="169"/>
      <c r="AB411" s="169"/>
      <c r="AC411" s="169"/>
      <c r="AD411" s="169"/>
      <c r="AE411" s="169"/>
      <c r="AF411" s="169"/>
      <c r="AG411" s="169"/>
      <c r="AH411" s="169"/>
      <c r="AI411" s="169"/>
      <c r="AJ411" s="169"/>
      <c r="AK411" s="169"/>
      <c r="AL411" s="169"/>
      <c r="AM411" s="170"/>
      <c r="AN411" s="168" t="s">
        <v>19</v>
      </c>
      <c r="AO411" s="169"/>
      <c r="AP411" s="169"/>
      <c r="AQ411" s="169"/>
      <c r="AR411" s="169"/>
      <c r="AS411" s="169"/>
      <c r="AT411" s="169"/>
      <c r="AU411" s="169"/>
      <c r="AV411" s="169"/>
      <c r="AW411" s="169"/>
      <c r="AX411" s="169"/>
      <c r="AY411" s="169"/>
      <c r="AZ411" s="170"/>
      <c r="BA411" s="99" t="s">
        <v>207</v>
      </c>
      <c r="BB411" s="100"/>
      <c r="BC411" s="101"/>
      <c r="BD411" s="99" t="s">
        <v>1903</v>
      </c>
      <c r="BE411" s="100"/>
      <c r="BF411" s="101"/>
      <c r="BG411" s="99" t="s">
        <v>207</v>
      </c>
      <c r="BH411" s="100"/>
      <c r="BI411" s="100"/>
      <c r="BJ411" s="100"/>
      <c r="BK411" s="101"/>
      <c r="BO411" s="23" t="str">
        <f t="shared" si="39"/>
        <v>{}</v>
      </c>
      <c r="BP411" s="23" t="s">
        <v>106</v>
      </c>
      <c r="BQ411" s="23" t="str">
        <f t="shared" si="40"/>
        <v>ID0104-40-01 = sql/job/merge/mml/ID0104-40-01.sql</v>
      </c>
      <c r="BR411" s="23" t="str">
        <f t="shared" si="41"/>
        <v>ID0104-40-01 = {"id":"ID0104-40-01", "name":"体温表モジュール_バイタルサイン_結合テーブル作成（スキーマ2分）SQL", "params":{}, "files":{}, "memory":"1GB"}</v>
      </c>
    </row>
    <row r="412" spans="2:70" ht="51.75" customHeight="1" x14ac:dyDescent="0.15">
      <c r="B412" s="129" t="s">
        <v>1171</v>
      </c>
      <c r="C412" s="130"/>
      <c r="D412" s="130"/>
      <c r="E412" s="130"/>
      <c r="F412" s="130"/>
      <c r="G412" s="130"/>
      <c r="H412" s="131"/>
      <c r="I412" s="159" t="s">
        <v>1554</v>
      </c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1"/>
      <c r="U412" s="168" t="s">
        <v>1678</v>
      </c>
      <c r="V412" s="169"/>
      <c r="W412" s="169"/>
      <c r="X412" s="169"/>
      <c r="Y412" s="169"/>
      <c r="Z412" s="169"/>
      <c r="AA412" s="169"/>
      <c r="AB412" s="169"/>
      <c r="AC412" s="169"/>
      <c r="AD412" s="169"/>
      <c r="AE412" s="169"/>
      <c r="AF412" s="169"/>
      <c r="AG412" s="169"/>
      <c r="AH412" s="169"/>
      <c r="AI412" s="169"/>
      <c r="AJ412" s="169"/>
      <c r="AK412" s="169"/>
      <c r="AL412" s="169"/>
      <c r="AM412" s="170"/>
      <c r="AN412" s="168" t="s">
        <v>19</v>
      </c>
      <c r="AO412" s="169"/>
      <c r="AP412" s="169"/>
      <c r="AQ412" s="169"/>
      <c r="AR412" s="169"/>
      <c r="AS412" s="169"/>
      <c r="AT412" s="169"/>
      <c r="AU412" s="169"/>
      <c r="AV412" s="169"/>
      <c r="AW412" s="169"/>
      <c r="AX412" s="169"/>
      <c r="AY412" s="169"/>
      <c r="AZ412" s="170"/>
      <c r="BA412" s="99" t="s">
        <v>207</v>
      </c>
      <c r="BB412" s="100"/>
      <c r="BC412" s="101"/>
      <c r="BD412" s="99" t="s">
        <v>1903</v>
      </c>
      <c r="BE412" s="100"/>
      <c r="BF412" s="101"/>
      <c r="BG412" s="99" t="s">
        <v>207</v>
      </c>
      <c r="BH412" s="100"/>
      <c r="BI412" s="100"/>
      <c r="BJ412" s="100"/>
      <c r="BK412" s="101"/>
      <c r="BO412" s="23" t="str">
        <f t="shared" si="39"/>
        <v>{}</v>
      </c>
      <c r="BP412" s="23" t="s">
        <v>106</v>
      </c>
      <c r="BQ412" s="23" t="str">
        <f t="shared" si="40"/>
        <v>ID0104-40-11 = sql/job/merge/mml/ID0104-40-11.sql</v>
      </c>
      <c r="BR412" s="23" t="str">
        <f t="shared" si="41"/>
        <v>ID0104-40-11 = {"id":"ID0104-40-11", "name":"体温表モジュール_バイタルサイン_結合テーブル作成（スキーマ22分）SQL", "params":{}, "files":{}, "memory":"1GB"}</v>
      </c>
    </row>
    <row r="413" spans="2:70" ht="51.75" customHeight="1" x14ac:dyDescent="0.15">
      <c r="B413" s="129" t="s">
        <v>1172</v>
      </c>
      <c r="C413" s="130"/>
      <c r="D413" s="130"/>
      <c r="E413" s="130"/>
      <c r="F413" s="130"/>
      <c r="G413" s="130"/>
      <c r="H413" s="131"/>
      <c r="I413" s="159" t="s">
        <v>1555</v>
      </c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1"/>
      <c r="U413" s="168" t="s">
        <v>1679</v>
      </c>
      <c r="V413" s="169"/>
      <c r="W413" s="169"/>
      <c r="X413" s="169"/>
      <c r="Y413" s="169"/>
      <c r="Z413" s="169"/>
      <c r="AA413" s="169"/>
      <c r="AB413" s="169"/>
      <c r="AC413" s="169"/>
      <c r="AD413" s="169"/>
      <c r="AE413" s="169"/>
      <c r="AF413" s="169"/>
      <c r="AG413" s="169"/>
      <c r="AH413" s="169"/>
      <c r="AI413" s="169"/>
      <c r="AJ413" s="169"/>
      <c r="AK413" s="169"/>
      <c r="AL413" s="169"/>
      <c r="AM413" s="170"/>
      <c r="AN413" s="168" t="s">
        <v>19</v>
      </c>
      <c r="AO413" s="169"/>
      <c r="AP413" s="169"/>
      <c r="AQ413" s="169"/>
      <c r="AR413" s="169"/>
      <c r="AS413" s="169"/>
      <c r="AT413" s="169"/>
      <c r="AU413" s="169"/>
      <c r="AV413" s="169"/>
      <c r="AW413" s="169"/>
      <c r="AX413" s="169"/>
      <c r="AY413" s="169"/>
      <c r="AZ413" s="170"/>
      <c r="BA413" s="99" t="s">
        <v>207</v>
      </c>
      <c r="BB413" s="100"/>
      <c r="BC413" s="101"/>
      <c r="BD413" s="99" t="s">
        <v>1903</v>
      </c>
      <c r="BE413" s="100"/>
      <c r="BF413" s="101"/>
      <c r="BG413" s="99" t="s">
        <v>207</v>
      </c>
      <c r="BH413" s="100"/>
      <c r="BI413" s="100"/>
      <c r="BJ413" s="100"/>
      <c r="BK413" s="101"/>
      <c r="BO413" s="23" t="str">
        <f t="shared" si="39"/>
        <v>{}</v>
      </c>
      <c r="BP413" s="23" t="s">
        <v>106</v>
      </c>
      <c r="BQ413" s="23" t="str">
        <f t="shared" si="40"/>
        <v>ID0104-40-12 = sql/job/merge/mml/ID0104-40-12.sql</v>
      </c>
      <c r="BR413" s="23" t="str">
        <f t="shared" si="41"/>
        <v>ID0104-40-12 = {"id":"ID0104-40-12", "name":"体温表モジュール_バイタルサイン_結合テーブル作成（スキーマ12分）SQL", "params":{}, "files":{}, "memory":"1GB"}</v>
      </c>
    </row>
    <row r="414" spans="2:70" ht="51.75" customHeight="1" x14ac:dyDescent="0.15">
      <c r="B414" s="108" t="s">
        <v>1958</v>
      </c>
      <c r="C414" s="180"/>
      <c r="D414" s="180"/>
      <c r="E414" s="180"/>
      <c r="F414" s="180"/>
      <c r="G414" s="180"/>
      <c r="H414" s="181"/>
      <c r="I414" s="165" t="s">
        <v>2116</v>
      </c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7"/>
      <c r="U414" s="162" t="s">
        <v>1677</v>
      </c>
      <c r="V414" s="163"/>
      <c r="W414" s="163"/>
      <c r="X414" s="163"/>
      <c r="Y414" s="163"/>
      <c r="Z414" s="163"/>
      <c r="AA414" s="163"/>
      <c r="AB414" s="163"/>
      <c r="AC414" s="163"/>
      <c r="AD414" s="163"/>
      <c r="AE414" s="163"/>
      <c r="AF414" s="163"/>
      <c r="AG414" s="163"/>
      <c r="AH414" s="163"/>
      <c r="AI414" s="163"/>
      <c r="AJ414" s="163"/>
      <c r="AK414" s="163"/>
      <c r="AL414" s="163"/>
      <c r="AM414" s="164"/>
      <c r="AN414" s="162" t="s">
        <v>196</v>
      </c>
      <c r="AO414" s="163"/>
      <c r="AP414" s="163"/>
      <c r="AQ414" s="163"/>
      <c r="AR414" s="163"/>
      <c r="AS414" s="163"/>
      <c r="AT414" s="163"/>
      <c r="AU414" s="163"/>
      <c r="AV414" s="163"/>
      <c r="AW414" s="163"/>
      <c r="AX414" s="163"/>
      <c r="AY414" s="163"/>
      <c r="AZ414" s="164"/>
      <c r="BA414" s="102" t="s">
        <v>207</v>
      </c>
      <c r="BB414" s="103"/>
      <c r="BC414" s="104"/>
      <c r="BD414" s="102" t="s">
        <v>1903</v>
      </c>
      <c r="BE414" s="103"/>
      <c r="BF414" s="104"/>
      <c r="BG414" s="174" t="s">
        <v>1907</v>
      </c>
      <c r="BH414" s="175"/>
      <c r="BI414" s="175"/>
      <c r="BJ414" s="175"/>
      <c r="BK414" s="176"/>
      <c r="BO414" s="23" t="str">
        <f t="shared" si="39"/>
        <v>{"facility_id": "施設ID"}</v>
      </c>
      <c r="BP414" s="23" t="s">
        <v>106</v>
      </c>
      <c r="BQ414" s="23" t="str">
        <f t="shared" si="40"/>
        <v>ID0104-40-51 = sql/job/merge/mml/ID0104-40-51.sql</v>
      </c>
      <c r="BR414" s="23" t="str">
        <f t="shared" si="41"/>
        <v>ID0104-40-51 = {"id":"ID0104-40-51", "name":"体温表モジュール_バイタルサイン_結合テーブル作成SQL", "params":{"facility_id": "施設ID"}, "files":{}, "memory":"1GB"}</v>
      </c>
    </row>
    <row r="415" spans="2:70" ht="51.75" customHeight="1" x14ac:dyDescent="0.15">
      <c r="B415" s="129" t="s">
        <v>1173</v>
      </c>
      <c r="C415" s="130"/>
      <c r="D415" s="130"/>
      <c r="E415" s="130"/>
      <c r="F415" s="130"/>
      <c r="G415" s="130"/>
      <c r="H415" s="131"/>
      <c r="I415" s="159" t="s">
        <v>1556</v>
      </c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1"/>
      <c r="U415" s="168" t="s">
        <v>1680</v>
      </c>
      <c r="V415" s="169"/>
      <c r="W415" s="169"/>
      <c r="X415" s="169"/>
      <c r="Y415" s="169"/>
      <c r="Z415" s="169"/>
      <c r="AA415" s="169"/>
      <c r="AB415" s="169"/>
      <c r="AC415" s="169"/>
      <c r="AD415" s="169"/>
      <c r="AE415" s="169"/>
      <c r="AF415" s="169"/>
      <c r="AG415" s="169"/>
      <c r="AH415" s="169"/>
      <c r="AI415" s="169"/>
      <c r="AJ415" s="169"/>
      <c r="AK415" s="169"/>
      <c r="AL415" s="169"/>
      <c r="AM415" s="170"/>
      <c r="AN415" s="168" t="s">
        <v>19</v>
      </c>
      <c r="AO415" s="169"/>
      <c r="AP415" s="169"/>
      <c r="AQ415" s="169"/>
      <c r="AR415" s="169"/>
      <c r="AS415" s="169"/>
      <c r="AT415" s="169"/>
      <c r="AU415" s="169"/>
      <c r="AV415" s="169"/>
      <c r="AW415" s="169"/>
      <c r="AX415" s="169"/>
      <c r="AY415" s="169"/>
      <c r="AZ415" s="170"/>
      <c r="BA415" s="99" t="s">
        <v>207</v>
      </c>
      <c r="BB415" s="100"/>
      <c r="BC415" s="101"/>
      <c r="BD415" s="99" t="s">
        <v>1903</v>
      </c>
      <c r="BE415" s="100"/>
      <c r="BF415" s="101"/>
      <c r="BG415" s="99" t="s">
        <v>207</v>
      </c>
      <c r="BH415" s="100"/>
      <c r="BI415" s="100"/>
      <c r="BJ415" s="100"/>
      <c r="BK415" s="101"/>
      <c r="BO415" s="23" t="str">
        <f t="shared" si="39"/>
        <v>{}</v>
      </c>
      <c r="BP415" s="23" t="s">
        <v>106</v>
      </c>
      <c r="BQ415" s="23" t="str">
        <f t="shared" si="40"/>
        <v>ID0104-41-01 = sql/job/merge/mml/ID0104-41-01.sql</v>
      </c>
      <c r="BR415" s="23" t="str">
        <f t="shared" si="41"/>
        <v>ID0104-41-01 = {"id":"ID0104-41-01", "name":"体温表モジュール_記録項目_結合テーブル作成（スキーマ2分）SQL", "params":{}, "files":{}, "memory":"1GB"}</v>
      </c>
    </row>
    <row r="416" spans="2:70" ht="51.75" customHeight="1" x14ac:dyDescent="0.15">
      <c r="B416" s="129" t="s">
        <v>1174</v>
      </c>
      <c r="C416" s="130"/>
      <c r="D416" s="130"/>
      <c r="E416" s="130"/>
      <c r="F416" s="130"/>
      <c r="G416" s="130"/>
      <c r="H416" s="131"/>
      <c r="I416" s="159" t="s">
        <v>1557</v>
      </c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1"/>
      <c r="U416" s="168" t="s">
        <v>1681</v>
      </c>
      <c r="V416" s="169"/>
      <c r="W416" s="169"/>
      <c r="X416" s="169"/>
      <c r="Y416" s="169"/>
      <c r="Z416" s="169"/>
      <c r="AA416" s="169"/>
      <c r="AB416" s="169"/>
      <c r="AC416" s="169"/>
      <c r="AD416" s="169"/>
      <c r="AE416" s="169"/>
      <c r="AF416" s="169"/>
      <c r="AG416" s="169"/>
      <c r="AH416" s="169"/>
      <c r="AI416" s="169"/>
      <c r="AJ416" s="169"/>
      <c r="AK416" s="169"/>
      <c r="AL416" s="169"/>
      <c r="AM416" s="170"/>
      <c r="AN416" s="168" t="s">
        <v>19</v>
      </c>
      <c r="AO416" s="169"/>
      <c r="AP416" s="169"/>
      <c r="AQ416" s="169"/>
      <c r="AR416" s="169"/>
      <c r="AS416" s="169"/>
      <c r="AT416" s="169"/>
      <c r="AU416" s="169"/>
      <c r="AV416" s="169"/>
      <c r="AW416" s="169"/>
      <c r="AX416" s="169"/>
      <c r="AY416" s="169"/>
      <c r="AZ416" s="170"/>
      <c r="BA416" s="99" t="s">
        <v>207</v>
      </c>
      <c r="BB416" s="100"/>
      <c r="BC416" s="101"/>
      <c r="BD416" s="99" t="s">
        <v>1903</v>
      </c>
      <c r="BE416" s="100"/>
      <c r="BF416" s="101"/>
      <c r="BG416" s="99" t="s">
        <v>207</v>
      </c>
      <c r="BH416" s="100"/>
      <c r="BI416" s="100"/>
      <c r="BJ416" s="100"/>
      <c r="BK416" s="101"/>
      <c r="BO416" s="23" t="str">
        <f t="shared" si="39"/>
        <v>{}</v>
      </c>
      <c r="BP416" s="23" t="s">
        <v>106</v>
      </c>
      <c r="BQ416" s="23" t="str">
        <f t="shared" si="40"/>
        <v>ID0104-41-11 = sql/job/merge/mml/ID0104-41-11.sql</v>
      </c>
      <c r="BR416" s="23" t="str">
        <f t="shared" si="41"/>
        <v>ID0104-41-11 = {"id":"ID0104-41-11", "name":"体温表モジュール_記録項目_結合テーブル作成（スキーマ22分）SQL", "params":{}, "files":{}, "memory":"1GB"}</v>
      </c>
    </row>
    <row r="417" spans="2:70" ht="51.75" customHeight="1" x14ac:dyDescent="0.15">
      <c r="B417" s="129" t="s">
        <v>1175</v>
      </c>
      <c r="C417" s="130"/>
      <c r="D417" s="130"/>
      <c r="E417" s="130"/>
      <c r="F417" s="130"/>
      <c r="G417" s="130"/>
      <c r="H417" s="131"/>
      <c r="I417" s="159" t="s">
        <v>1558</v>
      </c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1"/>
      <c r="U417" s="168" t="s">
        <v>1682</v>
      </c>
      <c r="V417" s="169"/>
      <c r="W417" s="169"/>
      <c r="X417" s="169"/>
      <c r="Y417" s="169"/>
      <c r="Z417" s="169"/>
      <c r="AA417" s="169"/>
      <c r="AB417" s="169"/>
      <c r="AC417" s="169"/>
      <c r="AD417" s="169"/>
      <c r="AE417" s="169"/>
      <c r="AF417" s="169"/>
      <c r="AG417" s="169"/>
      <c r="AH417" s="169"/>
      <c r="AI417" s="169"/>
      <c r="AJ417" s="169"/>
      <c r="AK417" s="169"/>
      <c r="AL417" s="169"/>
      <c r="AM417" s="170"/>
      <c r="AN417" s="168" t="s">
        <v>19</v>
      </c>
      <c r="AO417" s="169"/>
      <c r="AP417" s="169"/>
      <c r="AQ417" s="169"/>
      <c r="AR417" s="169"/>
      <c r="AS417" s="169"/>
      <c r="AT417" s="169"/>
      <c r="AU417" s="169"/>
      <c r="AV417" s="169"/>
      <c r="AW417" s="169"/>
      <c r="AX417" s="169"/>
      <c r="AY417" s="169"/>
      <c r="AZ417" s="170"/>
      <c r="BA417" s="99" t="s">
        <v>207</v>
      </c>
      <c r="BB417" s="100"/>
      <c r="BC417" s="101"/>
      <c r="BD417" s="99" t="s">
        <v>1903</v>
      </c>
      <c r="BE417" s="100"/>
      <c r="BF417" s="101"/>
      <c r="BG417" s="99" t="s">
        <v>207</v>
      </c>
      <c r="BH417" s="100"/>
      <c r="BI417" s="100"/>
      <c r="BJ417" s="100"/>
      <c r="BK417" s="101"/>
      <c r="BO417" s="23" t="str">
        <f t="shared" si="39"/>
        <v>{}</v>
      </c>
      <c r="BP417" s="23" t="s">
        <v>106</v>
      </c>
      <c r="BQ417" s="23" t="str">
        <f t="shared" si="40"/>
        <v>ID0104-41-12 = sql/job/merge/mml/ID0104-41-12.sql</v>
      </c>
      <c r="BR417" s="23" t="str">
        <f t="shared" si="41"/>
        <v>ID0104-41-12 = {"id":"ID0104-41-12", "name":"体温表モジュール_記録項目_結合テーブル作成（スキーマ12分）SQL", "params":{}, "files":{}, "memory":"1GB"}</v>
      </c>
    </row>
    <row r="418" spans="2:70" ht="51.75" customHeight="1" x14ac:dyDescent="0.15">
      <c r="B418" s="108" t="s">
        <v>1959</v>
      </c>
      <c r="C418" s="180"/>
      <c r="D418" s="180"/>
      <c r="E418" s="180"/>
      <c r="F418" s="180"/>
      <c r="G418" s="180"/>
      <c r="H418" s="181"/>
      <c r="I418" s="165" t="s">
        <v>2117</v>
      </c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7"/>
      <c r="U418" s="162" t="s">
        <v>1680</v>
      </c>
      <c r="V418" s="163"/>
      <c r="W418" s="163"/>
      <c r="X418" s="163"/>
      <c r="Y418" s="163"/>
      <c r="Z418" s="163"/>
      <c r="AA418" s="163"/>
      <c r="AB418" s="163"/>
      <c r="AC418" s="163"/>
      <c r="AD418" s="163"/>
      <c r="AE418" s="163"/>
      <c r="AF418" s="163"/>
      <c r="AG418" s="163"/>
      <c r="AH418" s="163"/>
      <c r="AI418" s="163"/>
      <c r="AJ418" s="163"/>
      <c r="AK418" s="163"/>
      <c r="AL418" s="163"/>
      <c r="AM418" s="164"/>
      <c r="AN418" s="162" t="s">
        <v>196</v>
      </c>
      <c r="AO418" s="163"/>
      <c r="AP418" s="163"/>
      <c r="AQ418" s="163"/>
      <c r="AR418" s="163"/>
      <c r="AS418" s="163"/>
      <c r="AT418" s="163"/>
      <c r="AU418" s="163"/>
      <c r="AV418" s="163"/>
      <c r="AW418" s="163"/>
      <c r="AX418" s="163"/>
      <c r="AY418" s="163"/>
      <c r="AZ418" s="164"/>
      <c r="BA418" s="102" t="s">
        <v>207</v>
      </c>
      <c r="BB418" s="103"/>
      <c r="BC418" s="104"/>
      <c r="BD418" s="102" t="s">
        <v>1903</v>
      </c>
      <c r="BE418" s="103"/>
      <c r="BF418" s="104"/>
      <c r="BG418" s="174" t="s">
        <v>1907</v>
      </c>
      <c r="BH418" s="175"/>
      <c r="BI418" s="175"/>
      <c r="BJ418" s="175"/>
      <c r="BK418" s="176"/>
      <c r="BO418" s="23" t="str">
        <f t="shared" si="39"/>
        <v>{"facility_id": "施設ID"}</v>
      </c>
      <c r="BP418" s="23" t="s">
        <v>106</v>
      </c>
      <c r="BQ418" s="23" t="str">
        <f t="shared" si="40"/>
        <v>ID0104-41-51 = sql/job/merge/mml/ID0104-41-51.sql</v>
      </c>
      <c r="BR418" s="23" t="str">
        <f t="shared" si="41"/>
        <v>ID0104-41-51 = {"id":"ID0104-41-51", "name":"体温表モジュール_記録項目_結合テーブル作成SQL", "params":{"facility_id": "施設ID"}, "files":{}, "memory":"1GB"}</v>
      </c>
    </row>
    <row r="419" spans="2:70" ht="51.75" customHeight="1" x14ac:dyDescent="0.15">
      <c r="B419" s="129" t="s">
        <v>1176</v>
      </c>
      <c r="C419" s="130"/>
      <c r="D419" s="130"/>
      <c r="E419" s="130"/>
      <c r="F419" s="130"/>
      <c r="G419" s="130"/>
      <c r="H419" s="131"/>
      <c r="I419" s="159" t="s">
        <v>1559</v>
      </c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1"/>
      <c r="U419" s="168" t="s">
        <v>1683</v>
      </c>
      <c r="V419" s="169"/>
      <c r="W419" s="169"/>
      <c r="X419" s="169"/>
      <c r="Y419" s="169"/>
      <c r="Z419" s="169"/>
      <c r="AA419" s="169"/>
      <c r="AB419" s="169"/>
      <c r="AC419" s="169"/>
      <c r="AD419" s="169"/>
      <c r="AE419" s="169"/>
      <c r="AF419" s="169"/>
      <c r="AG419" s="169"/>
      <c r="AH419" s="169"/>
      <c r="AI419" s="169"/>
      <c r="AJ419" s="169"/>
      <c r="AK419" s="169"/>
      <c r="AL419" s="169"/>
      <c r="AM419" s="170"/>
      <c r="AN419" s="168" t="s">
        <v>19</v>
      </c>
      <c r="AO419" s="169"/>
      <c r="AP419" s="169"/>
      <c r="AQ419" s="169"/>
      <c r="AR419" s="169"/>
      <c r="AS419" s="169"/>
      <c r="AT419" s="169"/>
      <c r="AU419" s="169"/>
      <c r="AV419" s="169"/>
      <c r="AW419" s="169"/>
      <c r="AX419" s="169"/>
      <c r="AY419" s="169"/>
      <c r="AZ419" s="170"/>
      <c r="BA419" s="99" t="s">
        <v>207</v>
      </c>
      <c r="BB419" s="100"/>
      <c r="BC419" s="101"/>
      <c r="BD419" s="99" t="s">
        <v>1903</v>
      </c>
      <c r="BE419" s="100"/>
      <c r="BF419" s="101"/>
      <c r="BG419" s="99" t="s">
        <v>207</v>
      </c>
      <c r="BH419" s="100"/>
      <c r="BI419" s="100"/>
      <c r="BJ419" s="100"/>
      <c r="BK419" s="101"/>
      <c r="BO419" s="23" t="str">
        <f t="shared" si="39"/>
        <v>{}</v>
      </c>
      <c r="BP419" s="23" t="s">
        <v>106</v>
      </c>
      <c r="BQ419" s="23" t="str">
        <f t="shared" si="40"/>
        <v>ID0104-42-01 = sql/job/merge/mml/ID0104-42-01.sql</v>
      </c>
      <c r="BR419" s="23" t="str">
        <f t="shared" si="41"/>
        <v>ID0104-42-01 = {"id":"ID0104-42-01", "name":"体温表モジュール_項目コメントレコード_結合テーブル作成（スキーマ2分）SQL", "params":{}, "files":{}, "memory":"1GB"}</v>
      </c>
    </row>
    <row r="420" spans="2:70" ht="51.75" customHeight="1" x14ac:dyDescent="0.15">
      <c r="B420" s="129" t="s">
        <v>1177</v>
      </c>
      <c r="C420" s="130"/>
      <c r="D420" s="130"/>
      <c r="E420" s="130"/>
      <c r="F420" s="130"/>
      <c r="G420" s="130"/>
      <c r="H420" s="131"/>
      <c r="I420" s="159" t="s">
        <v>1560</v>
      </c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1"/>
      <c r="U420" s="168" t="s">
        <v>1684</v>
      </c>
      <c r="V420" s="169"/>
      <c r="W420" s="169"/>
      <c r="X420" s="169"/>
      <c r="Y420" s="169"/>
      <c r="Z420" s="169"/>
      <c r="AA420" s="169"/>
      <c r="AB420" s="169"/>
      <c r="AC420" s="169"/>
      <c r="AD420" s="169"/>
      <c r="AE420" s="169"/>
      <c r="AF420" s="169"/>
      <c r="AG420" s="169"/>
      <c r="AH420" s="169"/>
      <c r="AI420" s="169"/>
      <c r="AJ420" s="169"/>
      <c r="AK420" s="169"/>
      <c r="AL420" s="169"/>
      <c r="AM420" s="170"/>
      <c r="AN420" s="168" t="s">
        <v>19</v>
      </c>
      <c r="AO420" s="169"/>
      <c r="AP420" s="169"/>
      <c r="AQ420" s="169"/>
      <c r="AR420" s="169"/>
      <c r="AS420" s="169"/>
      <c r="AT420" s="169"/>
      <c r="AU420" s="169"/>
      <c r="AV420" s="169"/>
      <c r="AW420" s="169"/>
      <c r="AX420" s="169"/>
      <c r="AY420" s="169"/>
      <c r="AZ420" s="170"/>
      <c r="BA420" s="99" t="s">
        <v>207</v>
      </c>
      <c r="BB420" s="100"/>
      <c r="BC420" s="101"/>
      <c r="BD420" s="99" t="s">
        <v>1903</v>
      </c>
      <c r="BE420" s="100"/>
      <c r="BF420" s="101"/>
      <c r="BG420" s="99" t="s">
        <v>207</v>
      </c>
      <c r="BH420" s="100"/>
      <c r="BI420" s="100"/>
      <c r="BJ420" s="100"/>
      <c r="BK420" s="101"/>
      <c r="BO420" s="23" t="str">
        <f t="shared" si="39"/>
        <v>{}</v>
      </c>
      <c r="BP420" s="23" t="s">
        <v>106</v>
      </c>
      <c r="BQ420" s="23" t="str">
        <f t="shared" si="40"/>
        <v>ID0104-42-11 = sql/job/merge/mml/ID0104-42-11.sql</v>
      </c>
      <c r="BR420" s="23" t="str">
        <f t="shared" si="41"/>
        <v>ID0104-42-11 = {"id":"ID0104-42-11", "name":"体温表モジュール_項目コメントレコード_結合テーブル作成（スキーマ22分）SQL", "params":{}, "files":{}, "memory":"1GB"}</v>
      </c>
    </row>
    <row r="421" spans="2:70" ht="51.75" customHeight="1" x14ac:dyDescent="0.15">
      <c r="B421" s="129" t="s">
        <v>1178</v>
      </c>
      <c r="C421" s="130"/>
      <c r="D421" s="130"/>
      <c r="E421" s="130"/>
      <c r="F421" s="130"/>
      <c r="G421" s="130"/>
      <c r="H421" s="131"/>
      <c r="I421" s="159" t="s">
        <v>1561</v>
      </c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1"/>
      <c r="U421" s="168" t="s">
        <v>1685</v>
      </c>
      <c r="V421" s="169"/>
      <c r="W421" s="169"/>
      <c r="X421" s="169"/>
      <c r="Y421" s="169"/>
      <c r="Z421" s="169"/>
      <c r="AA421" s="169"/>
      <c r="AB421" s="169"/>
      <c r="AC421" s="169"/>
      <c r="AD421" s="169"/>
      <c r="AE421" s="169"/>
      <c r="AF421" s="169"/>
      <c r="AG421" s="169"/>
      <c r="AH421" s="169"/>
      <c r="AI421" s="169"/>
      <c r="AJ421" s="169"/>
      <c r="AK421" s="169"/>
      <c r="AL421" s="169"/>
      <c r="AM421" s="170"/>
      <c r="AN421" s="168" t="s">
        <v>19</v>
      </c>
      <c r="AO421" s="169"/>
      <c r="AP421" s="169"/>
      <c r="AQ421" s="169"/>
      <c r="AR421" s="169"/>
      <c r="AS421" s="169"/>
      <c r="AT421" s="169"/>
      <c r="AU421" s="169"/>
      <c r="AV421" s="169"/>
      <c r="AW421" s="169"/>
      <c r="AX421" s="169"/>
      <c r="AY421" s="169"/>
      <c r="AZ421" s="170"/>
      <c r="BA421" s="99" t="s">
        <v>207</v>
      </c>
      <c r="BB421" s="100"/>
      <c r="BC421" s="101"/>
      <c r="BD421" s="99" t="s">
        <v>1903</v>
      </c>
      <c r="BE421" s="100"/>
      <c r="BF421" s="101"/>
      <c r="BG421" s="99" t="s">
        <v>207</v>
      </c>
      <c r="BH421" s="100"/>
      <c r="BI421" s="100"/>
      <c r="BJ421" s="100"/>
      <c r="BK421" s="101"/>
      <c r="BO421" s="23" t="str">
        <f t="shared" si="39"/>
        <v>{}</v>
      </c>
      <c r="BP421" s="23" t="s">
        <v>106</v>
      </c>
      <c r="BQ421" s="23" t="str">
        <f t="shared" si="40"/>
        <v>ID0104-42-12 = sql/job/merge/mml/ID0104-42-12.sql</v>
      </c>
      <c r="BR421" s="23" t="str">
        <f t="shared" si="41"/>
        <v>ID0104-42-12 = {"id":"ID0104-42-12", "name":"体温表モジュール_項目コメントレコード_結合テーブル作成（スキーマ12分）SQL", "params":{}, "files":{}, "memory":"1GB"}</v>
      </c>
    </row>
    <row r="422" spans="2:70" ht="51.75" customHeight="1" x14ac:dyDescent="0.15">
      <c r="B422" s="129" t="s">
        <v>1960</v>
      </c>
      <c r="C422" s="180"/>
      <c r="D422" s="180"/>
      <c r="E422" s="180"/>
      <c r="F422" s="180"/>
      <c r="G422" s="180"/>
      <c r="H422" s="181"/>
      <c r="I422" s="159" t="s">
        <v>2118</v>
      </c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1"/>
      <c r="U422" s="168" t="s">
        <v>1683</v>
      </c>
      <c r="V422" s="169"/>
      <c r="W422" s="169"/>
      <c r="X422" s="169"/>
      <c r="Y422" s="169"/>
      <c r="Z422" s="169"/>
      <c r="AA422" s="169"/>
      <c r="AB422" s="169"/>
      <c r="AC422" s="169"/>
      <c r="AD422" s="169"/>
      <c r="AE422" s="169"/>
      <c r="AF422" s="169"/>
      <c r="AG422" s="169"/>
      <c r="AH422" s="169"/>
      <c r="AI422" s="169"/>
      <c r="AJ422" s="169"/>
      <c r="AK422" s="169"/>
      <c r="AL422" s="169"/>
      <c r="AM422" s="170"/>
      <c r="AN422" s="168" t="s">
        <v>196</v>
      </c>
      <c r="AO422" s="169"/>
      <c r="AP422" s="169"/>
      <c r="AQ422" s="169"/>
      <c r="AR422" s="169"/>
      <c r="AS422" s="169"/>
      <c r="AT422" s="169"/>
      <c r="AU422" s="169"/>
      <c r="AV422" s="169"/>
      <c r="AW422" s="169"/>
      <c r="AX422" s="169"/>
      <c r="AY422" s="169"/>
      <c r="AZ422" s="170"/>
      <c r="BA422" s="99" t="s">
        <v>207</v>
      </c>
      <c r="BB422" s="100"/>
      <c r="BC422" s="101"/>
      <c r="BD422" s="99" t="s">
        <v>1903</v>
      </c>
      <c r="BE422" s="100"/>
      <c r="BF422" s="101"/>
      <c r="BG422" s="99" t="s">
        <v>1907</v>
      </c>
      <c r="BH422" s="100"/>
      <c r="BI422" s="100"/>
      <c r="BJ422" s="100"/>
      <c r="BK422" s="101"/>
      <c r="BO422" s="23" t="str">
        <f t="shared" si="39"/>
        <v>{"facility_id": "施設ID"}</v>
      </c>
      <c r="BP422" s="23" t="s">
        <v>106</v>
      </c>
      <c r="BQ422" s="23" t="str">
        <f t="shared" si="40"/>
        <v>ID0104-42-51 = sql/job/merge/mml/ID0104-42-51.sql</v>
      </c>
      <c r="BR422" s="23" t="str">
        <f t="shared" si="41"/>
        <v>ID0104-42-51 = {"id":"ID0104-42-51", "name":"体温表モジュール_項目コメントレコード_結合テーブル作成SQL", "params":{"facility_id": "施設ID"}, "files":{}, "memory":"1GB"}</v>
      </c>
    </row>
  </sheetData>
  <mergeCells count="2815">
    <mergeCell ref="B420:H420"/>
    <mergeCell ref="I420:T420"/>
    <mergeCell ref="U420:AM420"/>
    <mergeCell ref="AN420:AZ420"/>
    <mergeCell ref="BA420:BC420"/>
    <mergeCell ref="BD420:BF420"/>
    <mergeCell ref="BG420:BK420"/>
    <mergeCell ref="B421:H421"/>
    <mergeCell ref="I421:T421"/>
    <mergeCell ref="U421:AM421"/>
    <mergeCell ref="AN421:AZ421"/>
    <mergeCell ref="BA421:BC421"/>
    <mergeCell ref="BD421:BF421"/>
    <mergeCell ref="BG421:BK421"/>
    <mergeCell ref="I417:T417"/>
    <mergeCell ref="U417:AM417"/>
    <mergeCell ref="AN417:AZ417"/>
    <mergeCell ref="BA417:BC417"/>
    <mergeCell ref="BD417:BF417"/>
    <mergeCell ref="BG417:BK417"/>
    <mergeCell ref="B419:H419"/>
    <mergeCell ref="I419:T419"/>
    <mergeCell ref="U419:AM419"/>
    <mergeCell ref="AN419:AZ419"/>
    <mergeCell ref="BA419:BC419"/>
    <mergeCell ref="BD419:BF419"/>
    <mergeCell ref="BG419:BK419"/>
    <mergeCell ref="BG418:BK418"/>
    <mergeCell ref="I415:T415"/>
    <mergeCell ref="U415:AM415"/>
    <mergeCell ref="AN415:AZ415"/>
    <mergeCell ref="BA415:BC415"/>
    <mergeCell ref="BD415:BF415"/>
    <mergeCell ref="BG415:BK415"/>
    <mergeCell ref="B416:H416"/>
    <mergeCell ref="I416:T416"/>
    <mergeCell ref="U416:AM416"/>
    <mergeCell ref="AN416:AZ416"/>
    <mergeCell ref="BA416:BC416"/>
    <mergeCell ref="BD416:BF416"/>
    <mergeCell ref="BG416:BK416"/>
    <mergeCell ref="BG411:BK411"/>
    <mergeCell ref="B412:H412"/>
    <mergeCell ref="I412:T412"/>
    <mergeCell ref="U412:AM412"/>
    <mergeCell ref="AN412:AZ412"/>
    <mergeCell ref="BA412:BC412"/>
    <mergeCell ref="BD412:BF412"/>
    <mergeCell ref="BG412:BK412"/>
    <mergeCell ref="B413:H413"/>
    <mergeCell ref="I413:T413"/>
    <mergeCell ref="U413:AM413"/>
    <mergeCell ref="AN413:AZ413"/>
    <mergeCell ref="BA413:BC413"/>
    <mergeCell ref="BD413:BF413"/>
    <mergeCell ref="BG413:BK413"/>
    <mergeCell ref="BG414:BK414"/>
    <mergeCell ref="I414:T414"/>
    <mergeCell ref="U414:AM414"/>
    <mergeCell ref="AN408:AZ408"/>
    <mergeCell ref="BA408:BC408"/>
    <mergeCell ref="BD408:BF408"/>
    <mergeCell ref="BG408:BK408"/>
    <mergeCell ref="B409:H409"/>
    <mergeCell ref="I409:T409"/>
    <mergeCell ref="U409:AM409"/>
    <mergeCell ref="AN409:AZ409"/>
    <mergeCell ref="BA409:BC409"/>
    <mergeCell ref="BD409:BF409"/>
    <mergeCell ref="BG409:BK409"/>
    <mergeCell ref="BG404:BK404"/>
    <mergeCell ref="B405:H405"/>
    <mergeCell ref="I405:T405"/>
    <mergeCell ref="U405:AM405"/>
    <mergeCell ref="AN405:AZ405"/>
    <mergeCell ref="BA405:BC405"/>
    <mergeCell ref="BD405:BF405"/>
    <mergeCell ref="BG405:BK405"/>
    <mergeCell ref="B407:H407"/>
    <mergeCell ref="I407:T407"/>
    <mergeCell ref="U407:AM407"/>
    <mergeCell ref="AN407:AZ407"/>
    <mergeCell ref="BA407:BC407"/>
    <mergeCell ref="BD407:BF407"/>
    <mergeCell ref="BG407:BK407"/>
    <mergeCell ref="BG400:BK400"/>
    <mergeCell ref="B401:H401"/>
    <mergeCell ref="I401:T401"/>
    <mergeCell ref="U401:AM401"/>
    <mergeCell ref="AN401:AZ401"/>
    <mergeCell ref="BA401:BC401"/>
    <mergeCell ref="BD401:BF401"/>
    <mergeCell ref="BG401:BK401"/>
    <mergeCell ref="B403:H403"/>
    <mergeCell ref="I403:T403"/>
    <mergeCell ref="U403:AM403"/>
    <mergeCell ref="AN403:AZ403"/>
    <mergeCell ref="BA403:BC403"/>
    <mergeCell ref="BD403:BF403"/>
    <mergeCell ref="BG403:BK403"/>
    <mergeCell ref="BG396:BK396"/>
    <mergeCell ref="B397:H397"/>
    <mergeCell ref="I397:T397"/>
    <mergeCell ref="U397:AM397"/>
    <mergeCell ref="AN397:AZ397"/>
    <mergeCell ref="BA397:BC397"/>
    <mergeCell ref="BD397:BF397"/>
    <mergeCell ref="BG397:BK397"/>
    <mergeCell ref="B399:H399"/>
    <mergeCell ref="I399:T399"/>
    <mergeCell ref="U399:AM399"/>
    <mergeCell ref="AN399:AZ399"/>
    <mergeCell ref="BA399:BC399"/>
    <mergeCell ref="BD399:BF399"/>
    <mergeCell ref="BG399:BK399"/>
    <mergeCell ref="BD402:BF402"/>
    <mergeCell ref="AN396:AZ396"/>
    <mergeCell ref="BD393:BF393"/>
    <mergeCell ref="BG393:BK393"/>
    <mergeCell ref="B395:H395"/>
    <mergeCell ref="I395:T395"/>
    <mergeCell ref="U395:AM395"/>
    <mergeCell ref="AN395:AZ395"/>
    <mergeCell ref="BA395:BC395"/>
    <mergeCell ref="BD395:BF395"/>
    <mergeCell ref="BG395:BK395"/>
    <mergeCell ref="I391:T391"/>
    <mergeCell ref="U391:AM391"/>
    <mergeCell ref="AN391:AZ391"/>
    <mergeCell ref="BA391:BC391"/>
    <mergeCell ref="BD391:BF391"/>
    <mergeCell ref="BG391:BK391"/>
    <mergeCell ref="B392:H392"/>
    <mergeCell ref="I392:T392"/>
    <mergeCell ref="U392:AM392"/>
    <mergeCell ref="AN392:AZ392"/>
    <mergeCell ref="BA392:BC392"/>
    <mergeCell ref="BD392:BF392"/>
    <mergeCell ref="BG392:BK392"/>
    <mergeCell ref="BG387:BK387"/>
    <mergeCell ref="B388:H388"/>
    <mergeCell ref="I388:T388"/>
    <mergeCell ref="U388:AM388"/>
    <mergeCell ref="AN388:AZ388"/>
    <mergeCell ref="BA388:BC388"/>
    <mergeCell ref="BD388:BF388"/>
    <mergeCell ref="BG388:BK388"/>
    <mergeCell ref="B389:H389"/>
    <mergeCell ref="I389:T389"/>
    <mergeCell ref="U389:AM389"/>
    <mergeCell ref="AN389:AZ389"/>
    <mergeCell ref="BA389:BC389"/>
    <mergeCell ref="BD389:BF389"/>
    <mergeCell ref="BG389:BK389"/>
    <mergeCell ref="B383:H383"/>
    <mergeCell ref="BG383:BK383"/>
    <mergeCell ref="B384:H384"/>
    <mergeCell ref="B385:H385"/>
    <mergeCell ref="I385:T385"/>
    <mergeCell ref="U385:AM385"/>
    <mergeCell ref="AN385:AZ385"/>
    <mergeCell ref="BA385:BC385"/>
    <mergeCell ref="BD385:BF385"/>
    <mergeCell ref="BG385:BK385"/>
    <mergeCell ref="BG384:BK384"/>
    <mergeCell ref="BG386:BK386"/>
    <mergeCell ref="I376:T376"/>
    <mergeCell ref="U376:AM376"/>
    <mergeCell ref="AN376:AZ376"/>
    <mergeCell ref="BA376:BC376"/>
    <mergeCell ref="BD376:BF376"/>
    <mergeCell ref="BG376:BK376"/>
    <mergeCell ref="B377:H377"/>
    <mergeCell ref="I377:T377"/>
    <mergeCell ref="U377:AM377"/>
    <mergeCell ref="AN377:AZ377"/>
    <mergeCell ref="BA377:BC377"/>
    <mergeCell ref="BD377:BF377"/>
    <mergeCell ref="BG377:BK377"/>
    <mergeCell ref="AN373:AZ373"/>
    <mergeCell ref="BA373:BC373"/>
    <mergeCell ref="BD373:BF373"/>
    <mergeCell ref="BG373:BK373"/>
    <mergeCell ref="B375:H375"/>
    <mergeCell ref="I375:T375"/>
    <mergeCell ref="U375:AM375"/>
    <mergeCell ref="AN375:AZ375"/>
    <mergeCell ref="BA375:BC375"/>
    <mergeCell ref="BD375:BF375"/>
    <mergeCell ref="BG375:BK375"/>
    <mergeCell ref="B373:H373"/>
    <mergeCell ref="B376:H376"/>
    <mergeCell ref="I373:T373"/>
    <mergeCell ref="U373:AM373"/>
    <mergeCell ref="AN371:AZ371"/>
    <mergeCell ref="BA371:BC371"/>
    <mergeCell ref="BD371:BF371"/>
    <mergeCell ref="BG371:BK371"/>
    <mergeCell ref="B372:H372"/>
    <mergeCell ref="I372:T372"/>
    <mergeCell ref="U372:AM372"/>
    <mergeCell ref="AN372:AZ372"/>
    <mergeCell ref="BA372:BC372"/>
    <mergeCell ref="BD372:BF372"/>
    <mergeCell ref="BG372:BK372"/>
    <mergeCell ref="AN368:AZ368"/>
    <mergeCell ref="BA368:BC368"/>
    <mergeCell ref="BD368:BF368"/>
    <mergeCell ref="BG368:BK368"/>
    <mergeCell ref="B369:H369"/>
    <mergeCell ref="I369:T369"/>
    <mergeCell ref="U369:AM369"/>
    <mergeCell ref="AN369:AZ369"/>
    <mergeCell ref="BA369:BC369"/>
    <mergeCell ref="BD369:BF369"/>
    <mergeCell ref="BG369:BK369"/>
    <mergeCell ref="B368:H368"/>
    <mergeCell ref="B371:H371"/>
    <mergeCell ref="I368:T368"/>
    <mergeCell ref="U368:AM368"/>
    <mergeCell ref="I371:T371"/>
    <mergeCell ref="U371:AM371"/>
    <mergeCell ref="AN365:AZ365"/>
    <mergeCell ref="BA365:BC365"/>
    <mergeCell ref="BD365:BF365"/>
    <mergeCell ref="BG365:BK365"/>
    <mergeCell ref="B367:H367"/>
    <mergeCell ref="I367:T367"/>
    <mergeCell ref="U367:AM367"/>
    <mergeCell ref="AN367:AZ367"/>
    <mergeCell ref="BA367:BC367"/>
    <mergeCell ref="BD367:BF367"/>
    <mergeCell ref="BG367:BK367"/>
    <mergeCell ref="AN363:AZ363"/>
    <mergeCell ref="BA363:BC363"/>
    <mergeCell ref="BD363:BF363"/>
    <mergeCell ref="BG363:BK363"/>
    <mergeCell ref="B364:H364"/>
    <mergeCell ref="I364:T364"/>
    <mergeCell ref="U364:AM364"/>
    <mergeCell ref="AN364:AZ364"/>
    <mergeCell ref="BA364:BC364"/>
    <mergeCell ref="BD364:BF364"/>
    <mergeCell ref="BG364:BK364"/>
    <mergeCell ref="B363:H363"/>
    <mergeCell ref="B365:H365"/>
    <mergeCell ref="AN360:AZ360"/>
    <mergeCell ref="BA360:BC360"/>
    <mergeCell ref="BD360:BF360"/>
    <mergeCell ref="BG360:BK360"/>
    <mergeCell ref="B361:H361"/>
    <mergeCell ref="I361:T361"/>
    <mergeCell ref="U361:AM361"/>
    <mergeCell ref="AN361:AZ361"/>
    <mergeCell ref="BA361:BC361"/>
    <mergeCell ref="BD361:BF361"/>
    <mergeCell ref="BG361:BK361"/>
    <mergeCell ref="B357:H357"/>
    <mergeCell ref="I357:T357"/>
    <mergeCell ref="U357:AM357"/>
    <mergeCell ref="AN357:AZ357"/>
    <mergeCell ref="BA357:BC357"/>
    <mergeCell ref="BD357:BF357"/>
    <mergeCell ref="BG357:BK357"/>
    <mergeCell ref="B359:H359"/>
    <mergeCell ref="I359:T359"/>
    <mergeCell ref="U359:AM359"/>
    <mergeCell ref="AN359:AZ359"/>
    <mergeCell ref="BA359:BC359"/>
    <mergeCell ref="BD359:BF359"/>
    <mergeCell ref="BG359:BK359"/>
    <mergeCell ref="AN358:AZ358"/>
    <mergeCell ref="BA358:BC358"/>
    <mergeCell ref="BD358:BF358"/>
    <mergeCell ref="I355:T355"/>
    <mergeCell ref="U355:AM355"/>
    <mergeCell ref="AN355:AZ355"/>
    <mergeCell ref="BA355:BC355"/>
    <mergeCell ref="BD355:BF355"/>
    <mergeCell ref="BG355:BK355"/>
    <mergeCell ref="B356:H356"/>
    <mergeCell ref="I356:T356"/>
    <mergeCell ref="U356:AM356"/>
    <mergeCell ref="AN356:AZ356"/>
    <mergeCell ref="BA356:BC356"/>
    <mergeCell ref="BD356:BF356"/>
    <mergeCell ref="BG356:BK356"/>
    <mergeCell ref="I352:T352"/>
    <mergeCell ref="U352:AM352"/>
    <mergeCell ref="AN352:AZ352"/>
    <mergeCell ref="BA352:BC352"/>
    <mergeCell ref="BD352:BF352"/>
    <mergeCell ref="BG352:BK352"/>
    <mergeCell ref="B353:H353"/>
    <mergeCell ref="I353:T353"/>
    <mergeCell ref="U353:AM353"/>
    <mergeCell ref="AN353:AZ353"/>
    <mergeCell ref="BA353:BC353"/>
    <mergeCell ref="BD353:BF353"/>
    <mergeCell ref="BG353:BK353"/>
    <mergeCell ref="AN354:AZ354"/>
    <mergeCell ref="BA354:BC354"/>
    <mergeCell ref="BD354:BF354"/>
    <mergeCell ref="AN349:AZ349"/>
    <mergeCell ref="BA349:BC349"/>
    <mergeCell ref="BD349:BF349"/>
    <mergeCell ref="BG349:BK349"/>
    <mergeCell ref="B351:H351"/>
    <mergeCell ref="I351:T351"/>
    <mergeCell ref="U351:AM351"/>
    <mergeCell ref="AN351:AZ351"/>
    <mergeCell ref="BA351:BC351"/>
    <mergeCell ref="BD351:BF351"/>
    <mergeCell ref="BG351:BK351"/>
    <mergeCell ref="I347:T347"/>
    <mergeCell ref="U347:AM347"/>
    <mergeCell ref="AN347:AZ347"/>
    <mergeCell ref="BA347:BC347"/>
    <mergeCell ref="BD347:BF347"/>
    <mergeCell ref="BG347:BK347"/>
    <mergeCell ref="B348:H348"/>
    <mergeCell ref="I348:T348"/>
    <mergeCell ref="U348:AM348"/>
    <mergeCell ref="AN348:AZ348"/>
    <mergeCell ref="BA348:BC348"/>
    <mergeCell ref="BD348:BF348"/>
    <mergeCell ref="BG348:BK348"/>
    <mergeCell ref="AN350:AZ350"/>
    <mergeCell ref="BA350:BC350"/>
    <mergeCell ref="BD350:BF350"/>
    <mergeCell ref="AN344:AZ344"/>
    <mergeCell ref="BA344:BC344"/>
    <mergeCell ref="BD344:BF344"/>
    <mergeCell ref="BG344:BK344"/>
    <mergeCell ref="B345:H345"/>
    <mergeCell ref="I345:T345"/>
    <mergeCell ref="U345:AM345"/>
    <mergeCell ref="AN345:AZ345"/>
    <mergeCell ref="BA345:BC345"/>
    <mergeCell ref="BD345:BF345"/>
    <mergeCell ref="BG345:BK345"/>
    <mergeCell ref="I341:T341"/>
    <mergeCell ref="U341:AM341"/>
    <mergeCell ref="AN341:AZ341"/>
    <mergeCell ref="BA341:BC341"/>
    <mergeCell ref="BD341:BF341"/>
    <mergeCell ref="BG341:BK341"/>
    <mergeCell ref="B343:H343"/>
    <mergeCell ref="I343:T343"/>
    <mergeCell ref="U343:AM343"/>
    <mergeCell ref="AN343:AZ343"/>
    <mergeCell ref="BA343:BC343"/>
    <mergeCell ref="BD343:BF343"/>
    <mergeCell ref="BG343:BK343"/>
    <mergeCell ref="BD337:BF337"/>
    <mergeCell ref="BG337:BK337"/>
    <mergeCell ref="B339:H339"/>
    <mergeCell ref="I339:T339"/>
    <mergeCell ref="U339:AM339"/>
    <mergeCell ref="AN339:AZ339"/>
    <mergeCell ref="BA339:BC339"/>
    <mergeCell ref="BD339:BF339"/>
    <mergeCell ref="BG339:BK339"/>
    <mergeCell ref="AN335:AZ335"/>
    <mergeCell ref="BA335:BC335"/>
    <mergeCell ref="BD335:BF335"/>
    <mergeCell ref="BG335:BK335"/>
    <mergeCell ref="B336:H336"/>
    <mergeCell ref="I336:T336"/>
    <mergeCell ref="U336:AM336"/>
    <mergeCell ref="AN336:AZ336"/>
    <mergeCell ref="BA336:BC336"/>
    <mergeCell ref="BD336:BF336"/>
    <mergeCell ref="BG336:BK336"/>
    <mergeCell ref="I328:T328"/>
    <mergeCell ref="U328:AM328"/>
    <mergeCell ref="AN328:AZ328"/>
    <mergeCell ref="BA328:BC328"/>
    <mergeCell ref="BD328:BF328"/>
    <mergeCell ref="BG328:BK328"/>
    <mergeCell ref="B329:H329"/>
    <mergeCell ref="I329:T329"/>
    <mergeCell ref="U329:AM329"/>
    <mergeCell ref="AN329:AZ329"/>
    <mergeCell ref="BA329:BC329"/>
    <mergeCell ref="BD329:BF329"/>
    <mergeCell ref="BG329:BK329"/>
    <mergeCell ref="I325:T325"/>
    <mergeCell ref="U325:AM325"/>
    <mergeCell ref="AN325:AZ325"/>
    <mergeCell ref="BA325:BC325"/>
    <mergeCell ref="BD325:BF325"/>
    <mergeCell ref="BG325:BK325"/>
    <mergeCell ref="B327:H327"/>
    <mergeCell ref="I327:T327"/>
    <mergeCell ref="U327:AM327"/>
    <mergeCell ref="AN327:AZ327"/>
    <mergeCell ref="BA327:BC327"/>
    <mergeCell ref="BD327:BF327"/>
    <mergeCell ref="BG327:BK327"/>
    <mergeCell ref="BG326:BK326"/>
    <mergeCell ref="B321:H321"/>
    <mergeCell ref="I321:T321"/>
    <mergeCell ref="U321:AM321"/>
    <mergeCell ref="AN321:AZ321"/>
    <mergeCell ref="BA321:BC321"/>
    <mergeCell ref="BD321:BF321"/>
    <mergeCell ref="BG321:BK321"/>
    <mergeCell ref="B323:H323"/>
    <mergeCell ref="I323:T323"/>
    <mergeCell ref="U323:AM323"/>
    <mergeCell ref="AN323:AZ323"/>
    <mergeCell ref="BA323:BC323"/>
    <mergeCell ref="BD323:BF323"/>
    <mergeCell ref="BG323:BK323"/>
    <mergeCell ref="B319:H319"/>
    <mergeCell ref="I319:T319"/>
    <mergeCell ref="U319:AM319"/>
    <mergeCell ref="AN319:AZ319"/>
    <mergeCell ref="BA319:BC319"/>
    <mergeCell ref="BD319:BF319"/>
    <mergeCell ref="BG319:BK319"/>
    <mergeCell ref="B320:H320"/>
    <mergeCell ref="I320:T320"/>
    <mergeCell ref="U320:AM320"/>
    <mergeCell ref="AN320:AZ320"/>
    <mergeCell ref="BA320:BC320"/>
    <mergeCell ref="BD320:BF320"/>
    <mergeCell ref="BG320:BK320"/>
    <mergeCell ref="BG322:BK322"/>
    <mergeCell ref="AN316:AZ316"/>
    <mergeCell ref="BA316:BC316"/>
    <mergeCell ref="BD316:BF316"/>
    <mergeCell ref="BG316:BK316"/>
    <mergeCell ref="B317:H317"/>
    <mergeCell ref="I317:T317"/>
    <mergeCell ref="U317:AM317"/>
    <mergeCell ref="AN317:AZ317"/>
    <mergeCell ref="BA317:BC317"/>
    <mergeCell ref="BD317:BF317"/>
    <mergeCell ref="BG317:BK317"/>
    <mergeCell ref="AN313:AZ313"/>
    <mergeCell ref="BA313:BC313"/>
    <mergeCell ref="BD313:BF313"/>
    <mergeCell ref="BG313:BK313"/>
    <mergeCell ref="B315:H315"/>
    <mergeCell ref="I315:T315"/>
    <mergeCell ref="U315:AM315"/>
    <mergeCell ref="AN315:AZ315"/>
    <mergeCell ref="BA315:BC315"/>
    <mergeCell ref="BD315:BF315"/>
    <mergeCell ref="BG315:BK315"/>
    <mergeCell ref="I305:T305"/>
    <mergeCell ref="U305:AM305"/>
    <mergeCell ref="AN305:AZ305"/>
    <mergeCell ref="BA305:BC305"/>
    <mergeCell ref="BD305:BF305"/>
    <mergeCell ref="BG305:BK305"/>
    <mergeCell ref="B307:H307"/>
    <mergeCell ref="I307:T307"/>
    <mergeCell ref="U307:AM307"/>
    <mergeCell ref="AN307:AZ307"/>
    <mergeCell ref="BA307:BC307"/>
    <mergeCell ref="BD307:BF307"/>
    <mergeCell ref="BG307:BK307"/>
    <mergeCell ref="I303:T303"/>
    <mergeCell ref="U303:AM303"/>
    <mergeCell ref="AN303:AZ303"/>
    <mergeCell ref="BA303:BC303"/>
    <mergeCell ref="BD303:BF303"/>
    <mergeCell ref="BG303:BK303"/>
    <mergeCell ref="B304:H304"/>
    <mergeCell ref="I304:T304"/>
    <mergeCell ref="U304:AM304"/>
    <mergeCell ref="AN304:AZ304"/>
    <mergeCell ref="BA304:BC304"/>
    <mergeCell ref="BD304:BF304"/>
    <mergeCell ref="BG304:BK304"/>
    <mergeCell ref="AN300:AZ300"/>
    <mergeCell ref="BA300:BC300"/>
    <mergeCell ref="BD300:BF300"/>
    <mergeCell ref="BG300:BK300"/>
    <mergeCell ref="B301:H301"/>
    <mergeCell ref="I301:T301"/>
    <mergeCell ref="U301:AM301"/>
    <mergeCell ref="AN301:AZ301"/>
    <mergeCell ref="BA301:BC301"/>
    <mergeCell ref="BD301:BF301"/>
    <mergeCell ref="BG301:BK301"/>
    <mergeCell ref="I297:T297"/>
    <mergeCell ref="U297:AM297"/>
    <mergeCell ref="AN297:AZ297"/>
    <mergeCell ref="BA297:BC297"/>
    <mergeCell ref="BD297:BF297"/>
    <mergeCell ref="BG297:BK297"/>
    <mergeCell ref="B299:H299"/>
    <mergeCell ref="I299:T299"/>
    <mergeCell ref="U299:AM299"/>
    <mergeCell ref="AN299:AZ299"/>
    <mergeCell ref="BA299:BC299"/>
    <mergeCell ref="BD299:BF299"/>
    <mergeCell ref="BG299:BK299"/>
    <mergeCell ref="AN289:AZ289"/>
    <mergeCell ref="BA289:BC289"/>
    <mergeCell ref="BD289:BF289"/>
    <mergeCell ref="BG289:BK289"/>
    <mergeCell ref="B291:H291"/>
    <mergeCell ref="I291:T291"/>
    <mergeCell ref="U291:AM291"/>
    <mergeCell ref="AN291:AZ291"/>
    <mergeCell ref="BA291:BC291"/>
    <mergeCell ref="BD291:BF291"/>
    <mergeCell ref="BG291:BK291"/>
    <mergeCell ref="AN287:AZ287"/>
    <mergeCell ref="BA287:BC287"/>
    <mergeCell ref="BD287:BF287"/>
    <mergeCell ref="BG287:BK287"/>
    <mergeCell ref="B288:H288"/>
    <mergeCell ref="I288:T288"/>
    <mergeCell ref="U288:AM288"/>
    <mergeCell ref="AN288:AZ288"/>
    <mergeCell ref="BA288:BC288"/>
    <mergeCell ref="BD288:BF288"/>
    <mergeCell ref="BG288:BK288"/>
    <mergeCell ref="B284:H284"/>
    <mergeCell ref="I284:T284"/>
    <mergeCell ref="U284:AM284"/>
    <mergeCell ref="AN284:AZ284"/>
    <mergeCell ref="BA284:BC284"/>
    <mergeCell ref="BD284:BF284"/>
    <mergeCell ref="BG284:BK284"/>
    <mergeCell ref="B285:H285"/>
    <mergeCell ref="I285:T285"/>
    <mergeCell ref="U285:AM285"/>
    <mergeCell ref="AN285:AZ285"/>
    <mergeCell ref="BA285:BC285"/>
    <mergeCell ref="BD285:BF285"/>
    <mergeCell ref="BG285:BK285"/>
    <mergeCell ref="I281:T281"/>
    <mergeCell ref="U281:AM281"/>
    <mergeCell ref="AN281:AZ281"/>
    <mergeCell ref="BA281:BC281"/>
    <mergeCell ref="BD281:BF281"/>
    <mergeCell ref="BG281:BK281"/>
    <mergeCell ref="B283:H283"/>
    <mergeCell ref="I283:T283"/>
    <mergeCell ref="U283:AM283"/>
    <mergeCell ref="AN283:AZ283"/>
    <mergeCell ref="BA283:BC283"/>
    <mergeCell ref="BD283:BF283"/>
    <mergeCell ref="BG283:BK283"/>
    <mergeCell ref="AN272:AZ272"/>
    <mergeCell ref="BA272:BC272"/>
    <mergeCell ref="BD272:BF272"/>
    <mergeCell ref="BG272:BK272"/>
    <mergeCell ref="I279:T279"/>
    <mergeCell ref="U279:AM279"/>
    <mergeCell ref="AN279:AZ279"/>
    <mergeCell ref="BA279:BC279"/>
    <mergeCell ref="BD279:BF279"/>
    <mergeCell ref="BG279:BK279"/>
    <mergeCell ref="B280:H280"/>
    <mergeCell ref="I280:T280"/>
    <mergeCell ref="U280:AM280"/>
    <mergeCell ref="AN280:AZ280"/>
    <mergeCell ref="BA280:BC280"/>
    <mergeCell ref="BD280:BF280"/>
    <mergeCell ref="BG280:BK280"/>
    <mergeCell ref="I276:T276"/>
    <mergeCell ref="U276:AM276"/>
    <mergeCell ref="AN276:AZ276"/>
    <mergeCell ref="BA276:BC276"/>
    <mergeCell ref="BD276:BF276"/>
    <mergeCell ref="BG276:BK276"/>
    <mergeCell ref="B277:H277"/>
    <mergeCell ref="I277:T277"/>
    <mergeCell ref="U277:AM277"/>
    <mergeCell ref="AN277:AZ277"/>
    <mergeCell ref="BA277:BC277"/>
    <mergeCell ref="BD277:BF277"/>
    <mergeCell ref="BG277:BK277"/>
    <mergeCell ref="BA265:BC265"/>
    <mergeCell ref="BD265:BF265"/>
    <mergeCell ref="BG265:BK265"/>
    <mergeCell ref="B267:H267"/>
    <mergeCell ref="I267:T267"/>
    <mergeCell ref="U267:AM267"/>
    <mergeCell ref="AN267:AZ267"/>
    <mergeCell ref="BA267:BC267"/>
    <mergeCell ref="BD267:BF267"/>
    <mergeCell ref="BG267:BK267"/>
    <mergeCell ref="I273:T273"/>
    <mergeCell ref="U273:AM273"/>
    <mergeCell ref="AN273:AZ273"/>
    <mergeCell ref="BA273:BC273"/>
    <mergeCell ref="BD273:BF273"/>
    <mergeCell ref="BG273:BK273"/>
    <mergeCell ref="B275:H275"/>
    <mergeCell ref="I275:T275"/>
    <mergeCell ref="U275:AM275"/>
    <mergeCell ref="AN275:AZ275"/>
    <mergeCell ref="BA275:BC275"/>
    <mergeCell ref="BD275:BF275"/>
    <mergeCell ref="BG275:BK275"/>
    <mergeCell ref="I271:T271"/>
    <mergeCell ref="U271:AM271"/>
    <mergeCell ref="AN271:AZ271"/>
    <mergeCell ref="BA271:BC271"/>
    <mergeCell ref="BD271:BF271"/>
    <mergeCell ref="BG271:BK271"/>
    <mergeCell ref="B272:H272"/>
    <mergeCell ref="I272:T272"/>
    <mergeCell ref="U272:AM272"/>
    <mergeCell ref="I257:T257"/>
    <mergeCell ref="U257:AM257"/>
    <mergeCell ref="AN257:AZ257"/>
    <mergeCell ref="BA257:BC257"/>
    <mergeCell ref="BD257:BF257"/>
    <mergeCell ref="BG257:BK257"/>
    <mergeCell ref="B259:H259"/>
    <mergeCell ref="I259:T259"/>
    <mergeCell ref="U259:AM259"/>
    <mergeCell ref="AN259:AZ259"/>
    <mergeCell ref="BA259:BC259"/>
    <mergeCell ref="BD259:BF259"/>
    <mergeCell ref="BG259:BK259"/>
    <mergeCell ref="I255:T255"/>
    <mergeCell ref="U255:AM255"/>
    <mergeCell ref="AN255:AZ255"/>
    <mergeCell ref="BA255:BC255"/>
    <mergeCell ref="BD255:BF255"/>
    <mergeCell ref="BG255:BK255"/>
    <mergeCell ref="B256:H256"/>
    <mergeCell ref="I256:T256"/>
    <mergeCell ref="U256:AM256"/>
    <mergeCell ref="AN256:AZ256"/>
    <mergeCell ref="BA256:BC256"/>
    <mergeCell ref="BD256:BF256"/>
    <mergeCell ref="BG256:BK256"/>
    <mergeCell ref="AN258:AZ258"/>
    <mergeCell ref="BA258:BC258"/>
    <mergeCell ref="BD258:BF258"/>
    <mergeCell ref="AN247:AZ247"/>
    <mergeCell ref="BA247:BC247"/>
    <mergeCell ref="BD247:BF247"/>
    <mergeCell ref="BG247:BK247"/>
    <mergeCell ref="B248:H248"/>
    <mergeCell ref="I248:T248"/>
    <mergeCell ref="U248:AM248"/>
    <mergeCell ref="AN248:AZ248"/>
    <mergeCell ref="BA248:BC248"/>
    <mergeCell ref="BD248:BF248"/>
    <mergeCell ref="BG248:BK248"/>
    <mergeCell ref="B244:H244"/>
    <mergeCell ref="I244:T244"/>
    <mergeCell ref="U244:AM244"/>
    <mergeCell ref="AN244:AZ244"/>
    <mergeCell ref="BA244:BC244"/>
    <mergeCell ref="BD244:BF244"/>
    <mergeCell ref="BG244:BK244"/>
    <mergeCell ref="B246:H246"/>
    <mergeCell ref="I246:T246"/>
    <mergeCell ref="U246:AM246"/>
    <mergeCell ref="AN246:AZ246"/>
    <mergeCell ref="BA246:BC246"/>
    <mergeCell ref="BD246:BF246"/>
    <mergeCell ref="BG246:BK246"/>
    <mergeCell ref="B245:H245"/>
    <mergeCell ref="BG245:BK245"/>
    <mergeCell ref="B242:H242"/>
    <mergeCell ref="I242:T242"/>
    <mergeCell ref="U242:AM242"/>
    <mergeCell ref="AN242:AZ242"/>
    <mergeCell ref="BA242:BC242"/>
    <mergeCell ref="BD242:BF242"/>
    <mergeCell ref="BG242:BK242"/>
    <mergeCell ref="B243:H243"/>
    <mergeCell ref="I243:T243"/>
    <mergeCell ref="U243:AM243"/>
    <mergeCell ref="AN243:AZ243"/>
    <mergeCell ref="BA243:BC243"/>
    <mergeCell ref="BD243:BF243"/>
    <mergeCell ref="BG243:BK243"/>
    <mergeCell ref="B239:H239"/>
    <mergeCell ref="I239:T239"/>
    <mergeCell ref="U239:AM239"/>
    <mergeCell ref="AN239:AZ239"/>
    <mergeCell ref="BA239:BC239"/>
    <mergeCell ref="BD239:BF239"/>
    <mergeCell ref="BG239:BK239"/>
    <mergeCell ref="B240:H240"/>
    <mergeCell ref="I240:T240"/>
    <mergeCell ref="U240:AM240"/>
    <mergeCell ref="AN240:AZ240"/>
    <mergeCell ref="BA240:BC240"/>
    <mergeCell ref="BD240:BF240"/>
    <mergeCell ref="BG240:BK240"/>
    <mergeCell ref="B241:H241"/>
    <mergeCell ref="BG241:BK241"/>
    <mergeCell ref="I241:T241"/>
    <mergeCell ref="U241:AM241"/>
    <mergeCell ref="B238:H238"/>
    <mergeCell ref="I238:T238"/>
    <mergeCell ref="U238:AM238"/>
    <mergeCell ref="AN238:AZ238"/>
    <mergeCell ref="BA238:BC238"/>
    <mergeCell ref="BD238:BF238"/>
    <mergeCell ref="BG238:BK238"/>
    <mergeCell ref="I228:T228"/>
    <mergeCell ref="U228:AM228"/>
    <mergeCell ref="AN228:AZ228"/>
    <mergeCell ref="BA228:BC228"/>
    <mergeCell ref="BD228:BF228"/>
    <mergeCell ref="BG228:BK228"/>
    <mergeCell ref="B230:H230"/>
    <mergeCell ref="I230:T230"/>
    <mergeCell ref="U230:AM230"/>
    <mergeCell ref="AN230:AZ230"/>
    <mergeCell ref="BA230:BC230"/>
    <mergeCell ref="BD230:BF230"/>
    <mergeCell ref="BG230:BK230"/>
    <mergeCell ref="B229:H229"/>
    <mergeCell ref="B233:H233"/>
    <mergeCell ref="B237:H237"/>
    <mergeCell ref="I233:T233"/>
    <mergeCell ref="U233:AM233"/>
    <mergeCell ref="I229:T229"/>
    <mergeCell ref="U229:AM229"/>
    <mergeCell ref="I237:T237"/>
    <mergeCell ref="B228:H228"/>
    <mergeCell ref="B231:H231"/>
    <mergeCell ref="B232:H232"/>
    <mergeCell ref="B234:H234"/>
    <mergeCell ref="I226:T226"/>
    <mergeCell ref="U226:AM226"/>
    <mergeCell ref="AN226:AZ226"/>
    <mergeCell ref="BA226:BC226"/>
    <mergeCell ref="BD226:BF226"/>
    <mergeCell ref="BG226:BK226"/>
    <mergeCell ref="B227:H227"/>
    <mergeCell ref="I227:T227"/>
    <mergeCell ref="U227:AM227"/>
    <mergeCell ref="AN227:AZ227"/>
    <mergeCell ref="BA227:BC227"/>
    <mergeCell ref="BD227:BF227"/>
    <mergeCell ref="BG227:BK227"/>
    <mergeCell ref="I223:T223"/>
    <mergeCell ref="U223:AM223"/>
    <mergeCell ref="AN223:AZ223"/>
    <mergeCell ref="BA223:BC223"/>
    <mergeCell ref="BD223:BF223"/>
    <mergeCell ref="BG223:BK223"/>
    <mergeCell ref="B224:H224"/>
    <mergeCell ref="I224:T224"/>
    <mergeCell ref="U224:AM224"/>
    <mergeCell ref="AN224:AZ224"/>
    <mergeCell ref="BA224:BC224"/>
    <mergeCell ref="BD224:BF224"/>
    <mergeCell ref="BG224:BK224"/>
    <mergeCell ref="B225:H225"/>
    <mergeCell ref="B223:H223"/>
    <mergeCell ref="B226:H226"/>
    <mergeCell ref="I225:T225"/>
    <mergeCell ref="U225:AM225"/>
    <mergeCell ref="I222:T222"/>
    <mergeCell ref="U222:AM222"/>
    <mergeCell ref="AN222:AZ222"/>
    <mergeCell ref="BA222:BC222"/>
    <mergeCell ref="BD222:BF222"/>
    <mergeCell ref="BG222:BK222"/>
    <mergeCell ref="AN212:AZ212"/>
    <mergeCell ref="BA212:BC212"/>
    <mergeCell ref="BD212:BF212"/>
    <mergeCell ref="BG212:BK212"/>
    <mergeCell ref="B214:H214"/>
    <mergeCell ref="I214:T214"/>
    <mergeCell ref="U214:AM214"/>
    <mergeCell ref="AN214:AZ214"/>
    <mergeCell ref="BA214:BC214"/>
    <mergeCell ref="BD214:BF214"/>
    <mergeCell ref="BG214:BK214"/>
    <mergeCell ref="B213:H213"/>
    <mergeCell ref="B217:H217"/>
    <mergeCell ref="B221:H221"/>
    <mergeCell ref="B212:H212"/>
    <mergeCell ref="B215:H215"/>
    <mergeCell ref="B216:H216"/>
    <mergeCell ref="B218:H218"/>
    <mergeCell ref="B219:H219"/>
    <mergeCell ref="B220:H220"/>
    <mergeCell ref="I217:T217"/>
    <mergeCell ref="U217:AM217"/>
    <mergeCell ref="I213:T213"/>
    <mergeCell ref="U213:AM213"/>
    <mergeCell ref="I221:T221"/>
    <mergeCell ref="U221:AM221"/>
    <mergeCell ref="AN210:AZ210"/>
    <mergeCell ref="BA210:BC210"/>
    <mergeCell ref="BD210:BF210"/>
    <mergeCell ref="BG210:BK210"/>
    <mergeCell ref="B211:H211"/>
    <mergeCell ref="I211:T211"/>
    <mergeCell ref="U211:AM211"/>
    <mergeCell ref="AN211:AZ211"/>
    <mergeCell ref="BA211:BC211"/>
    <mergeCell ref="BD211:BF211"/>
    <mergeCell ref="BG211:BK211"/>
    <mergeCell ref="B207:H207"/>
    <mergeCell ref="I207:T207"/>
    <mergeCell ref="U207:AM207"/>
    <mergeCell ref="AN207:AZ207"/>
    <mergeCell ref="BA207:BC207"/>
    <mergeCell ref="BD207:BF207"/>
    <mergeCell ref="BG207:BK207"/>
    <mergeCell ref="B208:H208"/>
    <mergeCell ref="I208:T208"/>
    <mergeCell ref="U208:AM208"/>
    <mergeCell ref="AN208:AZ208"/>
    <mergeCell ref="BA208:BC208"/>
    <mergeCell ref="BD208:BF208"/>
    <mergeCell ref="BG208:BK208"/>
    <mergeCell ref="B209:H209"/>
    <mergeCell ref="B210:H210"/>
    <mergeCell ref="I209:T209"/>
    <mergeCell ref="U209:AM209"/>
    <mergeCell ref="I210:T210"/>
    <mergeCell ref="U210:AM210"/>
    <mergeCell ref="AN204:AZ204"/>
    <mergeCell ref="BA204:BC204"/>
    <mergeCell ref="BD204:BF204"/>
    <mergeCell ref="BG204:BK204"/>
    <mergeCell ref="B206:H206"/>
    <mergeCell ref="I206:T206"/>
    <mergeCell ref="U206:AM206"/>
    <mergeCell ref="AN206:AZ206"/>
    <mergeCell ref="BA206:BC206"/>
    <mergeCell ref="BD206:BF206"/>
    <mergeCell ref="BG206:BK206"/>
    <mergeCell ref="I202:T202"/>
    <mergeCell ref="U202:AM202"/>
    <mergeCell ref="AN202:AZ202"/>
    <mergeCell ref="BA202:BC202"/>
    <mergeCell ref="BD202:BF202"/>
    <mergeCell ref="BG202:BK202"/>
    <mergeCell ref="B203:H203"/>
    <mergeCell ref="I203:T203"/>
    <mergeCell ref="U203:AM203"/>
    <mergeCell ref="AN203:AZ203"/>
    <mergeCell ref="BA203:BC203"/>
    <mergeCell ref="BD203:BF203"/>
    <mergeCell ref="BG203:BK203"/>
    <mergeCell ref="B204:H204"/>
    <mergeCell ref="I205:T205"/>
    <mergeCell ref="U205:AM205"/>
    <mergeCell ref="AN199:AZ199"/>
    <mergeCell ref="BA199:BC199"/>
    <mergeCell ref="BD199:BF199"/>
    <mergeCell ref="BG199:BK199"/>
    <mergeCell ref="B200:H200"/>
    <mergeCell ref="I200:T200"/>
    <mergeCell ref="U200:AM200"/>
    <mergeCell ref="AN200:AZ200"/>
    <mergeCell ref="BA200:BC200"/>
    <mergeCell ref="BD200:BF200"/>
    <mergeCell ref="BG200:BK200"/>
    <mergeCell ref="I196:T196"/>
    <mergeCell ref="U196:AM196"/>
    <mergeCell ref="AN196:AZ196"/>
    <mergeCell ref="BA196:BC196"/>
    <mergeCell ref="BD196:BF196"/>
    <mergeCell ref="BG196:BK196"/>
    <mergeCell ref="B198:H198"/>
    <mergeCell ref="I198:T198"/>
    <mergeCell ref="U198:AM198"/>
    <mergeCell ref="AN198:AZ198"/>
    <mergeCell ref="BA198:BC198"/>
    <mergeCell ref="BD198:BF198"/>
    <mergeCell ref="BG198:BK198"/>
    <mergeCell ref="AN194:AZ194"/>
    <mergeCell ref="BA194:BC194"/>
    <mergeCell ref="BD194:BF194"/>
    <mergeCell ref="BG194:BK194"/>
    <mergeCell ref="B195:H195"/>
    <mergeCell ref="I195:T195"/>
    <mergeCell ref="U195:AM195"/>
    <mergeCell ref="AN195:AZ195"/>
    <mergeCell ref="BA195:BC195"/>
    <mergeCell ref="BD195:BF195"/>
    <mergeCell ref="BG195:BK195"/>
    <mergeCell ref="AN191:AZ191"/>
    <mergeCell ref="BA191:BC191"/>
    <mergeCell ref="BD191:BF191"/>
    <mergeCell ref="BG191:BK191"/>
    <mergeCell ref="B192:H192"/>
    <mergeCell ref="I192:T192"/>
    <mergeCell ref="U192:AM192"/>
    <mergeCell ref="AN192:AZ192"/>
    <mergeCell ref="BA192:BC192"/>
    <mergeCell ref="BD192:BF192"/>
    <mergeCell ref="BG192:BK192"/>
    <mergeCell ref="I193:T193"/>
    <mergeCell ref="U193:AM193"/>
    <mergeCell ref="I180:T180"/>
    <mergeCell ref="U180:AM180"/>
    <mergeCell ref="AN180:AZ180"/>
    <mergeCell ref="BA180:BC180"/>
    <mergeCell ref="BD180:BF180"/>
    <mergeCell ref="BG180:BK180"/>
    <mergeCell ref="B182:H182"/>
    <mergeCell ref="I182:T182"/>
    <mergeCell ref="U182:AM182"/>
    <mergeCell ref="AN182:AZ182"/>
    <mergeCell ref="BA182:BC182"/>
    <mergeCell ref="BD182:BF182"/>
    <mergeCell ref="BG182:BK182"/>
    <mergeCell ref="I178:T178"/>
    <mergeCell ref="U178:AM178"/>
    <mergeCell ref="AN178:AZ178"/>
    <mergeCell ref="BA178:BC178"/>
    <mergeCell ref="BD178:BF178"/>
    <mergeCell ref="BG178:BK178"/>
    <mergeCell ref="B179:H179"/>
    <mergeCell ref="I179:T179"/>
    <mergeCell ref="U179:AM179"/>
    <mergeCell ref="AN179:AZ179"/>
    <mergeCell ref="BA179:BC179"/>
    <mergeCell ref="BD179:BF179"/>
    <mergeCell ref="BG179:BK179"/>
    <mergeCell ref="I181:T181"/>
    <mergeCell ref="U181:AM181"/>
    <mergeCell ref="I175:T175"/>
    <mergeCell ref="U175:AM175"/>
    <mergeCell ref="AN175:AZ175"/>
    <mergeCell ref="BA175:BC175"/>
    <mergeCell ref="BD175:BF175"/>
    <mergeCell ref="BG175:BK175"/>
    <mergeCell ref="B176:H176"/>
    <mergeCell ref="I176:T176"/>
    <mergeCell ref="U176:AM176"/>
    <mergeCell ref="AN176:AZ176"/>
    <mergeCell ref="BA176:BC176"/>
    <mergeCell ref="BD176:BF176"/>
    <mergeCell ref="BG176:BK176"/>
    <mergeCell ref="B172:H172"/>
    <mergeCell ref="I172:T172"/>
    <mergeCell ref="U172:AM172"/>
    <mergeCell ref="AN172:AZ172"/>
    <mergeCell ref="BA172:BC172"/>
    <mergeCell ref="BD172:BF172"/>
    <mergeCell ref="BG172:BK172"/>
    <mergeCell ref="B174:H174"/>
    <mergeCell ref="I174:T174"/>
    <mergeCell ref="U174:AM174"/>
    <mergeCell ref="AN174:AZ174"/>
    <mergeCell ref="BA174:BC174"/>
    <mergeCell ref="BD174:BF174"/>
    <mergeCell ref="BG174:BK174"/>
    <mergeCell ref="BG173:BK173"/>
    <mergeCell ref="B170:H170"/>
    <mergeCell ref="I170:T170"/>
    <mergeCell ref="U170:AM170"/>
    <mergeCell ref="AN170:AZ170"/>
    <mergeCell ref="BA170:BC170"/>
    <mergeCell ref="BD170:BF170"/>
    <mergeCell ref="BG170:BK170"/>
    <mergeCell ref="B171:H171"/>
    <mergeCell ref="I171:T171"/>
    <mergeCell ref="U171:AM171"/>
    <mergeCell ref="AN171:AZ171"/>
    <mergeCell ref="BA171:BC171"/>
    <mergeCell ref="BD171:BF171"/>
    <mergeCell ref="BG171:BK171"/>
    <mergeCell ref="I167:T167"/>
    <mergeCell ref="U167:AM167"/>
    <mergeCell ref="AN167:AZ167"/>
    <mergeCell ref="BA167:BC167"/>
    <mergeCell ref="BD167:BF167"/>
    <mergeCell ref="BG167:BK167"/>
    <mergeCell ref="B168:H168"/>
    <mergeCell ref="I168:T168"/>
    <mergeCell ref="U168:AM168"/>
    <mergeCell ref="AN168:AZ168"/>
    <mergeCell ref="BA168:BC168"/>
    <mergeCell ref="BD168:BF168"/>
    <mergeCell ref="BG168:BK168"/>
    <mergeCell ref="BG169:BK169"/>
    <mergeCell ref="AN169:AZ169"/>
    <mergeCell ref="BA169:BC169"/>
    <mergeCell ref="BD169:BF169"/>
    <mergeCell ref="I164:T164"/>
    <mergeCell ref="U164:AM164"/>
    <mergeCell ref="AN164:AZ164"/>
    <mergeCell ref="BA164:BC164"/>
    <mergeCell ref="BD164:BF164"/>
    <mergeCell ref="BG164:BK164"/>
    <mergeCell ref="B166:H166"/>
    <mergeCell ref="I166:T166"/>
    <mergeCell ref="U166:AM166"/>
    <mergeCell ref="AN166:AZ166"/>
    <mergeCell ref="BA166:BC166"/>
    <mergeCell ref="BD166:BF166"/>
    <mergeCell ref="BG166:BK166"/>
    <mergeCell ref="I162:T162"/>
    <mergeCell ref="U162:AM162"/>
    <mergeCell ref="AN162:AZ162"/>
    <mergeCell ref="BA162:BC162"/>
    <mergeCell ref="BD162:BF162"/>
    <mergeCell ref="BG162:BK162"/>
    <mergeCell ref="B163:H163"/>
    <mergeCell ref="I163:T163"/>
    <mergeCell ref="U163:AM163"/>
    <mergeCell ref="AN163:AZ163"/>
    <mergeCell ref="BA163:BC163"/>
    <mergeCell ref="BD163:BF163"/>
    <mergeCell ref="BG163:BK163"/>
    <mergeCell ref="AN165:AZ165"/>
    <mergeCell ref="BA165:BC165"/>
    <mergeCell ref="BD165:BF165"/>
    <mergeCell ref="I159:T159"/>
    <mergeCell ref="U159:AM159"/>
    <mergeCell ref="AN159:AZ159"/>
    <mergeCell ref="BA159:BC159"/>
    <mergeCell ref="BD159:BF159"/>
    <mergeCell ref="BG159:BK159"/>
    <mergeCell ref="B160:H160"/>
    <mergeCell ref="I160:T160"/>
    <mergeCell ref="U160:AM160"/>
    <mergeCell ref="AN160:AZ160"/>
    <mergeCell ref="BA160:BC160"/>
    <mergeCell ref="BD160:BF160"/>
    <mergeCell ref="BG160:BK160"/>
    <mergeCell ref="I156:T156"/>
    <mergeCell ref="U156:AM156"/>
    <mergeCell ref="AN156:AZ156"/>
    <mergeCell ref="BA156:BC156"/>
    <mergeCell ref="BD156:BF156"/>
    <mergeCell ref="BG156:BK156"/>
    <mergeCell ref="B158:H158"/>
    <mergeCell ref="I158:T158"/>
    <mergeCell ref="U158:AM158"/>
    <mergeCell ref="AN158:AZ158"/>
    <mergeCell ref="BA158:BC158"/>
    <mergeCell ref="BD158:BF158"/>
    <mergeCell ref="BG158:BK158"/>
    <mergeCell ref="I154:T154"/>
    <mergeCell ref="U154:AM154"/>
    <mergeCell ref="AN154:AZ154"/>
    <mergeCell ref="BA154:BC154"/>
    <mergeCell ref="BD154:BF154"/>
    <mergeCell ref="BG154:BK154"/>
    <mergeCell ref="B155:H155"/>
    <mergeCell ref="I155:T155"/>
    <mergeCell ref="U155:AM155"/>
    <mergeCell ref="AN155:AZ155"/>
    <mergeCell ref="BA155:BC155"/>
    <mergeCell ref="BD155:BF155"/>
    <mergeCell ref="BG155:BK155"/>
    <mergeCell ref="I151:T151"/>
    <mergeCell ref="U151:AM151"/>
    <mergeCell ref="AN151:AZ151"/>
    <mergeCell ref="BA151:BC151"/>
    <mergeCell ref="BD151:BF151"/>
    <mergeCell ref="BG151:BK151"/>
    <mergeCell ref="B152:H152"/>
    <mergeCell ref="I152:T152"/>
    <mergeCell ref="U152:AM152"/>
    <mergeCell ref="AN152:AZ152"/>
    <mergeCell ref="BA152:BC152"/>
    <mergeCell ref="BD152:BF152"/>
    <mergeCell ref="BG152:BK152"/>
    <mergeCell ref="I153:T153"/>
    <mergeCell ref="U153:AM153"/>
    <mergeCell ref="I148:T148"/>
    <mergeCell ref="U148:AM148"/>
    <mergeCell ref="AN148:AZ148"/>
    <mergeCell ref="BA148:BC148"/>
    <mergeCell ref="BD148:BF148"/>
    <mergeCell ref="BG148:BK148"/>
    <mergeCell ref="B150:H150"/>
    <mergeCell ref="I150:T150"/>
    <mergeCell ref="U150:AM150"/>
    <mergeCell ref="AN150:AZ150"/>
    <mergeCell ref="BA150:BC150"/>
    <mergeCell ref="BD150:BF150"/>
    <mergeCell ref="BG150:BK150"/>
    <mergeCell ref="I146:T146"/>
    <mergeCell ref="U146:AM146"/>
    <mergeCell ref="AN146:AZ146"/>
    <mergeCell ref="BA146:BC146"/>
    <mergeCell ref="BD146:BF146"/>
    <mergeCell ref="BG146:BK146"/>
    <mergeCell ref="B147:H147"/>
    <mergeCell ref="I147:T147"/>
    <mergeCell ref="U147:AM147"/>
    <mergeCell ref="AN147:AZ147"/>
    <mergeCell ref="BA147:BC147"/>
    <mergeCell ref="BD147:BF147"/>
    <mergeCell ref="BG147:BK147"/>
    <mergeCell ref="I149:T149"/>
    <mergeCell ref="U149:AM149"/>
    <mergeCell ref="AN137:AZ137"/>
    <mergeCell ref="BA137:BC137"/>
    <mergeCell ref="BD137:BF137"/>
    <mergeCell ref="BG137:BK137"/>
    <mergeCell ref="I133:T133"/>
    <mergeCell ref="U133:AM133"/>
    <mergeCell ref="AN133:AZ133"/>
    <mergeCell ref="BA133:BC133"/>
    <mergeCell ref="BD133:BF133"/>
    <mergeCell ref="BG133:BK133"/>
    <mergeCell ref="B134:H134"/>
    <mergeCell ref="I134:T134"/>
    <mergeCell ref="U134:AM134"/>
    <mergeCell ref="AN134:AZ134"/>
    <mergeCell ref="BA134:BC134"/>
    <mergeCell ref="BD134:BF134"/>
    <mergeCell ref="BG134:BK134"/>
    <mergeCell ref="I136:T136"/>
    <mergeCell ref="U136:AM136"/>
    <mergeCell ref="AN136:AZ136"/>
    <mergeCell ref="BA136:BC136"/>
    <mergeCell ref="BD136:BF136"/>
    <mergeCell ref="B130:H130"/>
    <mergeCell ref="I130:T130"/>
    <mergeCell ref="U130:AM130"/>
    <mergeCell ref="AN130:AZ130"/>
    <mergeCell ref="BA130:BC130"/>
    <mergeCell ref="BD130:BF130"/>
    <mergeCell ref="BG130:BK130"/>
    <mergeCell ref="B131:H131"/>
    <mergeCell ref="I131:T131"/>
    <mergeCell ref="U131:AM131"/>
    <mergeCell ref="AN131:AZ131"/>
    <mergeCell ref="BA131:BC131"/>
    <mergeCell ref="BD131:BF131"/>
    <mergeCell ref="BG131:BK131"/>
    <mergeCell ref="B127:H127"/>
    <mergeCell ref="I127:T127"/>
    <mergeCell ref="U127:AM127"/>
    <mergeCell ref="AN127:AZ127"/>
    <mergeCell ref="BA127:BC127"/>
    <mergeCell ref="BD127:BF127"/>
    <mergeCell ref="BG127:BK127"/>
    <mergeCell ref="B129:H129"/>
    <mergeCell ref="I129:T129"/>
    <mergeCell ref="U129:AM129"/>
    <mergeCell ref="AN129:AZ129"/>
    <mergeCell ref="BA129:BC129"/>
    <mergeCell ref="BD129:BF129"/>
    <mergeCell ref="BG129:BK129"/>
    <mergeCell ref="B128:H128"/>
    <mergeCell ref="I125:T125"/>
    <mergeCell ref="U125:AM125"/>
    <mergeCell ref="AN125:AZ125"/>
    <mergeCell ref="BA125:BC125"/>
    <mergeCell ref="BD125:BF125"/>
    <mergeCell ref="BG125:BK125"/>
    <mergeCell ref="B126:H126"/>
    <mergeCell ref="I126:T126"/>
    <mergeCell ref="U126:AM126"/>
    <mergeCell ref="AN126:AZ126"/>
    <mergeCell ref="BA126:BC126"/>
    <mergeCell ref="BD126:BF126"/>
    <mergeCell ref="BG126:BK126"/>
    <mergeCell ref="I119:T119"/>
    <mergeCell ref="U119:AM119"/>
    <mergeCell ref="AN119:AZ119"/>
    <mergeCell ref="BA119:BC119"/>
    <mergeCell ref="BD119:BF119"/>
    <mergeCell ref="BG119:BK119"/>
    <mergeCell ref="B121:H121"/>
    <mergeCell ref="I121:T121"/>
    <mergeCell ref="U121:AM121"/>
    <mergeCell ref="AN121:AZ121"/>
    <mergeCell ref="BA121:BC121"/>
    <mergeCell ref="BD121:BF121"/>
    <mergeCell ref="BG121:BK121"/>
    <mergeCell ref="B120:H120"/>
    <mergeCell ref="B124:H124"/>
    <mergeCell ref="B119:H119"/>
    <mergeCell ref="B122:H122"/>
    <mergeCell ref="B123:H123"/>
    <mergeCell ref="B125:H125"/>
    <mergeCell ref="I117:T117"/>
    <mergeCell ref="U117:AM117"/>
    <mergeCell ref="AN117:AZ117"/>
    <mergeCell ref="BA117:BC117"/>
    <mergeCell ref="BD117:BF117"/>
    <mergeCell ref="BG117:BK117"/>
    <mergeCell ref="B118:H118"/>
    <mergeCell ref="I118:T118"/>
    <mergeCell ref="U118:AM118"/>
    <mergeCell ref="AN118:AZ118"/>
    <mergeCell ref="BA118:BC118"/>
    <mergeCell ref="BD118:BF118"/>
    <mergeCell ref="BG118:BK118"/>
    <mergeCell ref="I111:T111"/>
    <mergeCell ref="U111:AM111"/>
    <mergeCell ref="AN111:AZ111"/>
    <mergeCell ref="BA111:BC111"/>
    <mergeCell ref="BD111:BF111"/>
    <mergeCell ref="BG111:BK111"/>
    <mergeCell ref="B113:H113"/>
    <mergeCell ref="I113:T113"/>
    <mergeCell ref="U113:AM113"/>
    <mergeCell ref="AN113:AZ113"/>
    <mergeCell ref="BA113:BC113"/>
    <mergeCell ref="BD113:BF113"/>
    <mergeCell ref="BG113:BK113"/>
    <mergeCell ref="B112:H112"/>
    <mergeCell ref="B116:H116"/>
    <mergeCell ref="B111:H111"/>
    <mergeCell ref="B114:H114"/>
    <mergeCell ref="B115:H115"/>
    <mergeCell ref="B117:H117"/>
    <mergeCell ref="I109:T109"/>
    <mergeCell ref="U109:AM109"/>
    <mergeCell ref="AN109:AZ109"/>
    <mergeCell ref="BA109:BC109"/>
    <mergeCell ref="BD109:BF109"/>
    <mergeCell ref="BG109:BK109"/>
    <mergeCell ref="B110:H110"/>
    <mergeCell ref="I110:T110"/>
    <mergeCell ref="U110:AM110"/>
    <mergeCell ref="AN110:AZ110"/>
    <mergeCell ref="BA110:BC110"/>
    <mergeCell ref="BD110:BF110"/>
    <mergeCell ref="BG110:BK110"/>
    <mergeCell ref="I103:T103"/>
    <mergeCell ref="U103:AM103"/>
    <mergeCell ref="AN103:AZ103"/>
    <mergeCell ref="BA103:BC103"/>
    <mergeCell ref="BD103:BF103"/>
    <mergeCell ref="BG103:BK103"/>
    <mergeCell ref="B105:H105"/>
    <mergeCell ref="I105:T105"/>
    <mergeCell ref="U105:AM105"/>
    <mergeCell ref="AN105:AZ105"/>
    <mergeCell ref="BA105:BC105"/>
    <mergeCell ref="BD105:BF105"/>
    <mergeCell ref="BG105:BK105"/>
    <mergeCell ref="B104:H104"/>
    <mergeCell ref="B108:H108"/>
    <mergeCell ref="B103:H103"/>
    <mergeCell ref="B106:H106"/>
    <mergeCell ref="B107:H107"/>
    <mergeCell ref="B109:H109"/>
    <mergeCell ref="I101:T101"/>
    <mergeCell ref="U101:AM101"/>
    <mergeCell ref="AN101:AZ101"/>
    <mergeCell ref="BA101:BC101"/>
    <mergeCell ref="BD101:BF101"/>
    <mergeCell ref="BG101:BK101"/>
    <mergeCell ref="B102:H102"/>
    <mergeCell ref="I102:T102"/>
    <mergeCell ref="U102:AM102"/>
    <mergeCell ref="AN102:AZ102"/>
    <mergeCell ref="BA102:BC102"/>
    <mergeCell ref="BD102:BF102"/>
    <mergeCell ref="BG102:BK102"/>
    <mergeCell ref="B95:H95"/>
    <mergeCell ref="I95:T95"/>
    <mergeCell ref="U95:AM95"/>
    <mergeCell ref="AN95:AZ95"/>
    <mergeCell ref="BA95:BC95"/>
    <mergeCell ref="BD95:BF95"/>
    <mergeCell ref="BG95:BK95"/>
    <mergeCell ref="B97:H97"/>
    <mergeCell ref="I97:T97"/>
    <mergeCell ref="U97:AM97"/>
    <mergeCell ref="AN97:AZ97"/>
    <mergeCell ref="BA97:BC97"/>
    <mergeCell ref="BD97:BF97"/>
    <mergeCell ref="BG97:BK97"/>
    <mergeCell ref="B96:H96"/>
    <mergeCell ref="B100:H100"/>
    <mergeCell ref="B98:H98"/>
    <mergeCell ref="B99:H99"/>
    <mergeCell ref="B101:H101"/>
    <mergeCell ref="B93:H93"/>
    <mergeCell ref="I93:T93"/>
    <mergeCell ref="U93:AM93"/>
    <mergeCell ref="AN93:AZ93"/>
    <mergeCell ref="BA93:BC93"/>
    <mergeCell ref="BD93:BF93"/>
    <mergeCell ref="BG93:BK93"/>
    <mergeCell ref="B94:H94"/>
    <mergeCell ref="I94:T94"/>
    <mergeCell ref="U94:AM94"/>
    <mergeCell ref="AN94:AZ94"/>
    <mergeCell ref="BA94:BC94"/>
    <mergeCell ref="BD94:BF94"/>
    <mergeCell ref="BG94:BK94"/>
    <mergeCell ref="I87:T87"/>
    <mergeCell ref="U87:AM87"/>
    <mergeCell ref="AN87:AZ87"/>
    <mergeCell ref="BA87:BC87"/>
    <mergeCell ref="BD87:BF87"/>
    <mergeCell ref="BG87:BK87"/>
    <mergeCell ref="B89:H89"/>
    <mergeCell ref="I89:T89"/>
    <mergeCell ref="U89:AM89"/>
    <mergeCell ref="AN89:AZ89"/>
    <mergeCell ref="BA89:BC89"/>
    <mergeCell ref="BD89:BF89"/>
    <mergeCell ref="BG89:BK89"/>
    <mergeCell ref="BG92:BK92"/>
    <mergeCell ref="I88:T88"/>
    <mergeCell ref="U88:AM88"/>
    <mergeCell ref="AN88:AZ88"/>
    <mergeCell ref="BA88:BC88"/>
    <mergeCell ref="I79:T79"/>
    <mergeCell ref="U79:AM79"/>
    <mergeCell ref="AN79:AZ79"/>
    <mergeCell ref="BA79:BC79"/>
    <mergeCell ref="BD79:BF79"/>
    <mergeCell ref="BG79:BK79"/>
    <mergeCell ref="B81:H81"/>
    <mergeCell ref="I81:T81"/>
    <mergeCell ref="U81:AM81"/>
    <mergeCell ref="AN81:AZ81"/>
    <mergeCell ref="BA81:BC81"/>
    <mergeCell ref="BD81:BF81"/>
    <mergeCell ref="BG81:BK81"/>
    <mergeCell ref="U83:AM83"/>
    <mergeCell ref="AN83:AZ83"/>
    <mergeCell ref="BA83:BC83"/>
    <mergeCell ref="BD83:BF83"/>
    <mergeCell ref="I83:T83"/>
    <mergeCell ref="BA80:BC80"/>
    <mergeCell ref="BD80:BF80"/>
    <mergeCell ref="I77:T77"/>
    <mergeCell ref="U77:AM77"/>
    <mergeCell ref="AN77:AZ77"/>
    <mergeCell ref="BA77:BC77"/>
    <mergeCell ref="BD77:BF77"/>
    <mergeCell ref="BG77:BK77"/>
    <mergeCell ref="B78:H78"/>
    <mergeCell ref="I78:T78"/>
    <mergeCell ref="U78:AM78"/>
    <mergeCell ref="AN78:AZ78"/>
    <mergeCell ref="BA78:BC78"/>
    <mergeCell ref="BD78:BF78"/>
    <mergeCell ref="BG78:BK78"/>
    <mergeCell ref="B422:H422"/>
    <mergeCell ref="B69:H69"/>
    <mergeCell ref="I69:T69"/>
    <mergeCell ref="U69:AM69"/>
    <mergeCell ref="AN69:AZ69"/>
    <mergeCell ref="BA69:BC69"/>
    <mergeCell ref="BD69:BF69"/>
    <mergeCell ref="BG69:BK69"/>
    <mergeCell ref="B70:H70"/>
    <mergeCell ref="I70:T70"/>
    <mergeCell ref="U70:AM70"/>
    <mergeCell ref="AN70:AZ70"/>
    <mergeCell ref="BA70:BC70"/>
    <mergeCell ref="BD70:BF70"/>
    <mergeCell ref="BG70:BK70"/>
    <mergeCell ref="B71:H71"/>
    <mergeCell ref="I71:T71"/>
    <mergeCell ref="U71:AM71"/>
    <mergeCell ref="AN71:AZ71"/>
    <mergeCell ref="BA71:BC71"/>
    <mergeCell ref="BD71:BF71"/>
    <mergeCell ref="BG71:BK71"/>
    <mergeCell ref="B73:H73"/>
    <mergeCell ref="I73:T73"/>
    <mergeCell ref="B386:H386"/>
    <mergeCell ref="B390:H390"/>
    <mergeCell ref="B394:H394"/>
    <mergeCell ref="B398:H398"/>
    <mergeCell ref="B402:H402"/>
    <mergeCell ref="B406:H406"/>
    <mergeCell ref="B410:H410"/>
    <mergeCell ref="B414:H414"/>
    <mergeCell ref="B418:H418"/>
    <mergeCell ref="B387:H387"/>
    <mergeCell ref="B391:H391"/>
    <mergeCell ref="B393:H393"/>
    <mergeCell ref="B396:H396"/>
    <mergeCell ref="B400:H400"/>
    <mergeCell ref="B404:H404"/>
    <mergeCell ref="B408:H408"/>
    <mergeCell ref="B411:H411"/>
    <mergeCell ref="B415:H415"/>
    <mergeCell ref="B417:H417"/>
    <mergeCell ref="B358:H358"/>
    <mergeCell ref="B362:H362"/>
    <mergeCell ref="B366:H366"/>
    <mergeCell ref="B370:H370"/>
    <mergeCell ref="B374:H374"/>
    <mergeCell ref="B378:H378"/>
    <mergeCell ref="B382:H382"/>
    <mergeCell ref="B360:H360"/>
    <mergeCell ref="B379:H379"/>
    <mergeCell ref="B380:H380"/>
    <mergeCell ref="B381:H381"/>
    <mergeCell ref="B322:H322"/>
    <mergeCell ref="B326:H326"/>
    <mergeCell ref="B330:H330"/>
    <mergeCell ref="B334:H334"/>
    <mergeCell ref="B338:H338"/>
    <mergeCell ref="B342:H342"/>
    <mergeCell ref="B346:H346"/>
    <mergeCell ref="B350:H350"/>
    <mergeCell ref="B354:H354"/>
    <mergeCell ref="B324:H324"/>
    <mergeCell ref="B325:H325"/>
    <mergeCell ref="B328:H328"/>
    <mergeCell ref="B331:H331"/>
    <mergeCell ref="B332:H332"/>
    <mergeCell ref="B333:H333"/>
    <mergeCell ref="B335:H335"/>
    <mergeCell ref="B337:H337"/>
    <mergeCell ref="B340:H340"/>
    <mergeCell ref="B341:H341"/>
    <mergeCell ref="B344:H344"/>
    <mergeCell ref="B347:H347"/>
    <mergeCell ref="B349:H349"/>
    <mergeCell ref="B352:H352"/>
    <mergeCell ref="B355:H355"/>
    <mergeCell ref="B286:H286"/>
    <mergeCell ref="B290:H290"/>
    <mergeCell ref="B294:H294"/>
    <mergeCell ref="B298:H298"/>
    <mergeCell ref="B302:H302"/>
    <mergeCell ref="B306:H306"/>
    <mergeCell ref="B310:H310"/>
    <mergeCell ref="B314:H314"/>
    <mergeCell ref="B318:H318"/>
    <mergeCell ref="B287:H287"/>
    <mergeCell ref="B289:H289"/>
    <mergeCell ref="B292:H292"/>
    <mergeCell ref="B293:H293"/>
    <mergeCell ref="B295:H295"/>
    <mergeCell ref="B296:H296"/>
    <mergeCell ref="B297:H297"/>
    <mergeCell ref="B300:H300"/>
    <mergeCell ref="B303:H303"/>
    <mergeCell ref="B305:H305"/>
    <mergeCell ref="B308:H308"/>
    <mergeCell ref="B309:H309"/>
    <mergeCell ref="B311:H311"/>
    <mergeCell ref="B312:H312"/>
    <mergeCell ref="B313:H313"/>
    <mergeCell ref="B316:H316"/>
    <mergeCell ref="B249:H249"/>
    <mergeCell ref="B258:H258"/>
    <mergeCell ref="B262:H262"/>
    <mergeCell ref="B266:H266"/>
    <mergeCell ref="B270:H270"/>
    <mergeCell ref="B274:H274"/>
    <mergeCell ref="B278:H278"/>
    <mergeCell ref="B282:H282"/>
    <mergeCell ref="B247:H247"/>
    <mergeCell ref="B255:H255"/>
    <mergeCell ref="B257:H257"/>
    <mergeCell ref="B260:H260"/>
    <mergeCell ref="B261:H261"/>
    <mergeCell ref="B263:H263"/>
    <mergeCell ref="B264:H264"/>
    <mergeCell ref="B265:H265"/>
    <mergeCell ref="B268:H268"/>
    <mergeCell ref="B271:H271"/>
    <mergeCell ref="B273:H273"/>
    <mergeCell ref="B276:H276"/>
    <mergeCell ref="B279:H279"/>
    <mergeCell ref="B281:H281"/>
    <mergeCell ref="B269:H269"/>
    <mergeCell ref="B235:H235"/>
    <mergeCell ref="B236:H236"/>
    <mergeCell ref="B173:H173"/>
    <mergeCell ref="B177:H177"/>
    <mergeCell ref="B181:H181"/>
    <mergeCell ref="B185:H185"/>
    <mergeCell ref="B189:H189"/>
    <mergeCell ref="B193:H193"/>
    <mergeCell ref="B197:H197"/>
    <mergeCell ref="B201:H201"/>
    <mergeCell ref="B205:H205"/>
    <mergeCell ref="B175:H175"/>
    <mergeCell ref="B178:H178"/>
    <mergeCell ref="B180:H180"/>
    <mergeCell ref="B183:H183"/>
    <mergeCell ref="B184:H184"/>
    <mergeCell ref="B186:H186"/>
    <mergeCell ref="B187:H187"/>
    <mergeCell ref="B188:H188"/>
    <mergeCell ref="B190:H190"/>
    <mergeCell ref="B191:H191"/>
    <mergeCell ref="B194:H194"/>
    <mergeCell ref="B196:H196"/>
    <mergeCell ref="B199:H199"/>
    <mergeCell ref="B202:H202"/>
    <mergeCell ref="B222:H222"/>
    <mergeCell ref="B132:H132"/>
    <mergeCell ref="B136:H136"/>
    <mergeCell ref="B140:H140"/>
    <mergeCell ref="B149:H149"/>
    <mergeCell ref="B153:H153"/>
    <mergeCell ref="B157:H157"/>
    <mergeCell ref="B161:H161"/>
    <mergeCell ref="B165:H165"/>
    <mergeCell ref="B169:H169"/>
    <mergeCell ref="B133:H133"/>
    <mergeCell ref="B135:H135"/>
    <mergeCell ref="B138:H138"/>
    <mergeCell ref="B139:H139"/>
    <mergeCell ref="B146:H146"/>
    <mergeCell ref="B148:H148"/>
    <mergeCell ref="B151:H151"/>
    <mergeCell ref="B154:H154"/>
    <mergeCell ref="B156:H156"/>
    <mergeCell ref="B159:H159"/>
    <mergeCell ref="B162:H162"/>
    <mergeCell ref="B164:H164"/>
    <mergeCell ref="B167:H167"/>
    <mergeCell ref="B137:H137"/>
    <mergeCell ref="B63:H63"/>
    <mergeCell ref="B72:H72"/>
    <mergeCell ref="B76:H76"/>
    <mergeCell ref="B80:H80"/>
    <mergeCell ref="B84:H84"/>
    <mergeCell ref="B88:H88"/>
    <mergeCell ref="B92:H92"/>
    <mergeCell ref="B74:H74"/>
    <mergeCell ref="B75:H75"/>
    <mergeCell ref="B77:H77"/>
    <mergeCell ref="B79:H79"/>
    <mergeCell ref="B82:H82"/>
    <mergeCell ref="B83:H83"/>
    <mergeCell ref="B85:H85"/>
    <mergeCell ref="B87:H87"/>
    <mergeCell ref="B90:H90"/>
    <mergeCell ref="B91:H91"/>
    <mergeCell ref="B86:H86"/>
    <mergeCell ref="B23:H23"/>
    <mergeCell ref="B27:H27"/>
    <mergeCell ref="B31:H31"/>
    <mergeCell ref="B35:H35"/>
    <mergeCell ref="B39:H39"/>
    <mergeCell ref="B43:H43"/>
    <mergeCell ref="B47:H47"/>
    <mergeCell ref="B61:H61"/>
    <mergeCell ref="I61:T61"/>
    <mergeCell ref="U61:AM61"/>
    <mergeCell ref="AN61:AZ61"/>
    <mergeCell ref="BA61:BC61"/>
    <mergeCell ref="BD61:BF61"/>
    <mergeCell ref="BG61:BK61"/>
    <mergeCell ref="B62:H62"/>
    <mergeCell ref="I62:T62"/>
    <mergeCell ref="U62:AM62"/>
    <mergeCell ref="AN62:AZ62"/>
    <mergeCell ref="BA62:BC62"/>
    <mergeCell ref="BD62:BF62"/>
    <mergeCell ref="BG62:BK62"/>
    <mergeCell ref="B58:H58"/>
    <mergeCell ref="I58:T58"/>
    <mergeCell ref="U58:AM58"/>
    <mergeCell ref="AN58:AZ58"/>
    <mergeCell ref="BA58:BC58"/>
    <mergeCell ref="BD58:BF58"/>
    <mergeCell ref="BG58:BK58"/>
    <mergeCell ref="B60:H60"/>
    <mergeCell ref="I60:T60"/>
    <mergeCell ref="B55:H55"/>
    <mergeCell ref="B59:H59"/>
    <mergeCell ref="AN60:AZ60"/>
    <mergeCell ref="BA60:BC60"/>
    <mergeCell ref="BD60:BF60"/>
    <mergeCell ref="BG60:BK60"/>
    <mergeCell ref="B56:H56"/>
    <mergeCell ref="I56:T56"/>
    <mergeCell ref="U56:AM56"/>
    <mergeCell ref="AN56:AZ56"/>
    <mergeCell ref="BA56:BC56"/>
    <mergeCell ref="BD56:BF56"/>
    <mergeCell ref="BG56:BK56"/>
    <mergeCell ref="B57:H57"/>
    <mergeCell ref="I57:T57"/>
    <mergeCell ref="U57:AM57"/>
    <mergeCell ref="AN57:AZ57"/>
    <mergeCell ref="BA57:BC57"/>
    <mergeCell ref="BD57:BF57"/>
    <mergeCell ref="BG57:BK57"/>
    <mergeCell ref="B53:H53"/>
    <mergeCell ref="I53:T53"/>
    <mergeCell ref="U53:AM53"/>
    <mergeCell ref="AN53:AZ53"/>
    <mergeCell ref="BA53:BC53"/>
    <mergeCell ref="BD53:BF53"/>
    <mergeCell ref="BG53:BK53"/>
    <mergeCell ref="B54:H54"/>
    <mergeCell ref="I54:T54"/>
    <mergeCell ref="U54:AM54"/>
    <mergeCell ref="AN54:AZ54"/>
    <mergeCell ref="BA54:BC54"/>
    <mergeCell ref="BD54:BF54"/>
    <mergeCell ref="BG54:BK54"/>
    <mergeCell ref="B50:H50"/>
    <mergeCell ref="I50:T50"/>
    <mergeCell ref="U50:AM50"/>
    <mergeCell ref="AN50:AZ50"/>
    <mergeCell ref="BA50:BC50"/>
    <mergeCell ref="BD50:BF50"/>
    <mergeCell ref="BG50:BK50"/>
    <mergeCell ref="B52:H52"/>
    <mergeCell ref="I52:T52"/>
    <mergeCell ref="U52:AM52"/>
    <mergeCell ref="AN52:AZ52"/>
    <mergeCell ref="BA52:BC52"/>
    <mergeCell ref="BD52:BF52"/>
    <mergeCell ref="BG52:BK52"/>
    <mergeCell ref="B51:H51"/>
    <mergeCell ref="U51:AM51"/>
    <mergeCell ref="AN51:AZ51"/>
    <mergeCell ref="BA51:BC51"/>
    <mergeCell ref="B48:H48"/>
    <mergeCell ref="I48:T48"/>
    <mergeCell ref="U48:AM48"/>
    <mergeCell ref="AN48:AZ48"/>
    <mergeCell ref="BA48:BC48"/>
    <mergeCell ref="BD48:BF48"/>
    <mergeCell ref="BG48:BK48"/>
    <mergeCell ref="B49:H49"/>
    <mergeCell ref="I49:T49"/>
    <mergeCell ref="U49:AM49"/>
    <mergeCell ref="AN49:AZ49"/>
    <mergeCell ref="BA49:BC49"/>
    <mergeCell ref="BD49:BF49"/>
    <mergeCell ref="BG49:BK49"/>
    <mergeCell ref="B45:H45"/>
    <mergeCell ref="I45:T45"/>
    <mergeCell ref="U45:AM45"/>
    <mergeCell ref="AN45:AZ45"/>
    <mergeCell ref="BA45:BC45"/>
    <mergeCell ref="BD45:BF45"/>
    <mergeCell ref="BG45:BK45"/>
    <mergeCell ref="B46:H46"/>
    <mergeCell ref="I46:T46"/>
    <mergeCell ref="U46:AM46"/>
    <mergeCell ref="AN46:AZ46"/>
    <mergeCell ref="BA46:BC46"/>
    <mergeCell ref="BD46:BF46"/>
    <mergeCell ref="BG46:BK46"/>
    <mergeCell ref="BD47:BF47"/>
    <mergeCell ref="I47:T47"/>
    <mergeCell ref="U47:AM47"/>
    <mergeCell ref="AN47:AZ47"/>
    <mergeCell ref="B42:H42"/>
    <mergeCell ref="I42:T42"/>
    <mergeCell ref="U42:AM42"/>
    <mergeCell ref="AN42:AZ42"/>
    <mergeCell ref="BA42:BC42"/>
    <mergeCell ref="BD42:BF42"/>
    <mergeCell ref="BG42:BK42"/>
    <mergeCell ref="B44:H44"/>
    <mergeCell ref="I44:T44"/>
    <mergeCell ref="U44:AM44"/>
    <mergeCell ref="AN44:AZ44"/>
    <mergeCell ref="BA44:BC44"/>
    <mergeCell ref="BD44:BF44"/>
    <mergeCell ref="BG44:BK44"/>
    <mergeCell ref="B40:H40"/>
    <mergeCell ref="I40:T40"/>
    <mergeCell ref="U40:AM40"/>
    <mergeCell ref="AN40:AZ40"/>
    <mergeCell ref="BA40:BC40"/>
    <mergeCell ref="BD40:BF40"/>
    <mergeCell ref="BG40:BK40"/>
    <mergeCell ref="B41:H41"/>
    <mergeCell ref="I41:T41"/>
    <mergeCell ref="U41:AM41"/>
    <mergeCell ref="AN41:AZ41"/>
    <mergeCell ref="BA41:BC41"/>
    <mergeCell ref="BD41:BF41"/>
    <mergeCell ref="BG41:BK41"/>
    <mergeCell ref="BD43:BF43"/>
    <mergeCell ref="B37:H37"/>
    <mergeCell ref="I37:T37"/>
    <mergeCell ref="U37:AM37"/>
    <mergeCell ref="AN37:AZ37"/>
    <mergeCell ref="BA37:BC37"/>
    <mergeCell ref="BD37:BF37"/>
    <mergeCell ref="BG37:BK37"/>
    <mergeCell ref="B38:H38"/>
    <mergeCell ref="I38:T38"/>
    <mergeCell ref="U38:AM38"/>
    <mergeCell ref="AN38:AZ38"/>
    <mergeCell ref="BA38:BC38"/>
    <mergeCell ref="BD38:BF38"/>
    <mergeCell ref="BG38:BK38"/>
    <mergeCell ref="B34:H34"/>
    <mergeCell ref="I34:T34"/>
    <mergeCell ref="U34:AM34"/>
    <mergeCell ref="AN34:AZ34"/>
    <mergeCell ref="BA34:BC34"/>
    <mergeCell ref="BD34:BF34"/>
    <mergeCell ref="BG34:BK34"/>
    <mergeCell ref="B36:H36"/>
    <mergeCell ref="I36:T36"/>
    <mergeCell ref="U36:AM36"/>
    <mergeCell ref="AN36:AZ36"/>
    <mergeCell ref="BA36:BC36"/>
    <mergeCell ref="BD36:BF36"/>
    <mergeCell ref="BG36:BK36"/>
    <mergeCell ref="B32:H32"/>
    <mergeCell ref="I32:T32"/>
    <mergeCell ref="U32:AM32"/>
    <mergeCell ref="AN32:AZ32"/>
    <mergeCell ref="BA32:BC32"/>
    <mergeCell ref="BD32:BF32"/>
    <mergeCell ref="BG32:BK32"/>
    <mergeCell ref="B33:H33"/>
    <mergeCell ref="I33:T33"/>
    <mergeCell ref="U33:AM33"/>
    <mergeCell ref="AN33:AZ33"/>
    <mergeCell ref="BA33:BC33"/>
    <mergeCell ref="BD33:BF33"/>
    <mergeCell ref="BG33:BK33"/>
    <mergeCell ref="B29:H29"/>
    <mergeCell ref="I29:T29"/>
    <mergeCell ref="U29:AM29"/>
    <mergeCell ref="AN29:AZ29"/>
    <mergeCell ref="BA29:BC29"/>
    <mergeCell ref="BD29:BF29"/>
    <mergeCell ref="BG29:BK29"/>
    <mergeCell ref="B30:H30"/>
    <mergeCell ref="I30:T30"/>
    <mergeCell ref="U30:AM30"/>
    <mergeCell ref="AN30:AZ30"/>
    <mergeCell ref="BA30:BC30"/>
    <mergeCell ref="BD30:BF30"/>
    <mergeCell ref="BG30:BK30"/>
    <mergeCell ref="I31:T31"/>
    <mergeCell ref="U31:AM31"/>
    <mergeCell ref="AN31:AZ31"/>
    <mergeCell ref="BG31:BK31"/>
    <mergeCell ref="B26:H26"/>
    <mergeCell ref="I26:T26"/>
    <mergeCell ref="U26:AM26"/>
    <mergeCell ref="AN26:AZ26"/>
    <mergeCell ref="BA26:BC26"/>
    <mergeCell ref="BD26:BF26"/>
    <mergeCell ref="BG26:BK26"/>
    <mergeCell ref="B28:H28"/>
    <mergeCell ref="I28:T28"/>
    <mergeCell ref="U28:AM28"/>
    <mergeCell ref="AN28:AZ28"/>
    <mergeCell ref="BA28:BC28"/>
    <mergeCell ref="BD28:BF28"/>
    <mergeCell ref="BG28:BK28"/>
    <mergeCell ref="B24:H24"/>
    <mergeCell ref="I24:T24"/>
    <mergeCell ref="U24:AM24"/>
    <mergeCell ref="AN24:AZ24"/>
    <mergeCell ref="BA24:BC24"/>
    <mergeCell ref="BD24:BF24"/>
    <mergeCell ref="BG24:BK24"/>
    <mergeCell ref="B25:H25"/>
    <mergeCell ref="I25:T25"/>
    <mergeCell ref="U25:AM25"/>
    <mergeCell ref="AN25:AZ25"/>
    <mergeCell ref="BA25:BC25"/>
    <mergeCell ref="BD25:BF25"/>
    <mergeCell ref="BG25:BK25"/>
    <mergeCell ref="U27:AM27"/>
    <mergeCell ref="AN27:AZ27"/>
    <mergeCell ref="B21:H21"/>
    <mergeCell ref="I21:T21"/>
    <mergeCell ref="U21:AM21"/>
    <mergeCell ref="AN21:AZ21"/>
    <mergeCell ref="BA21:BC21"/>
    <mergeCell ref="BD21:BF21"/>
    <mergeCell ref="BG21:BK21"/>
    <mergeCell ref="B22:H22"/>
    <mergeCell ref="I22:T22"/>
    <mergeCell ref="U22:AM22"/>
    <mergeCell ref="AN22:AZ22"/>
    <mergeCell ref="BA22:BC22"/>
    <mergeCell ref="BD22:BF22"/>
    <mergeCell ref="BG22:BK22"/>
    <mergeCell ref="B18:H18"/>
    <mergeCell ref="I18:T18"/>
    <mergeCell ref="U18:AM18"/>
    <mergeCell ref="AN18:AZ18"/>
    <mergeCell ref="BA18:BC18"/>
    <mergeCell ref="BD18:BF18"/>
    <mergeCell ref="BG18:BK18"/>
    <mergeCell ref="B20:H20"/>
    <mergeCell ref="I20:T20"/>
    <mergeCell ref="U20:AM20"/>
    <mergeCell ref="AN20:AZ20"/>
    <mergeCell ref="BA20:BC20"/>
    <mergeCell ref="BD20:BF20"/>
    <mergeCell ref="BG20:BK20"/>
    <mergeCell ref="BG19:BK19"/>
    <mergeCell ref="B19:H19"/>
    <mergeCell ref="B16:H16"/>
    <mergeCell ref="I16:T16"/>
    <mergeCell ref="U16:AM16"/>
    <mergeCell ref="AN16:AZ16"/>
    <mergeCell ref="BA16:BC16"/>
    <mergeCell ref="BD16:BF16"/>
    <mergeCell ref="BG16:BK16"/>
    <mergeCell ref="B17:H17"/>
    <mergeCell ref="I17:T17"/>
    <mergeCell ref="U17:AM17"/>
    <mergeCell ref="AN17:AZ17"/>
    <mergeCell ref="BA17:BC17"/>
    <mergeCell ref="BD17:BF17"/>
    <mergeCell ref="BG17:BK17"/>
    <mergeCell ref="B13:H13"/>
    <mergeCell ref="I13:T13"/>
    <mergeCell ref="U13:AM13"/>
    <mergeCell ref="AN13:AZ13"/>
    <mergeCell ref="BA13:BC13"/>
    <mergeCell ref="BD13:BF13"/>
    <mergeCell ref="BG13:BK13"/>
    <mergeCell ref="B14:H14"/>
    <mergeCell ref="I14:T14"/>
    <mergeCell ref="U14:AM14"/>
    <mergeCell ref="AN14:AZ14"/>
    <mergeCell ref="BA14:BC14"/>
    <mergeCell ref="BD14:BF14"/>
    <mergeCell ref="BG14:BK14"/>
    <mergeCell ref="BG15:BK15"/>
    <mergeCell ref="B15:H15"/>
    <mergeCell ref="I15:T15"/>
    <mergeCell ref="U15:AM15"/>
    <mergeCell ref="B10:H10"/>
    <mergeCell ref="I10:T10"/>
    <mergeCell ref="U10:AM10"/>
    <mergeCell ref="AN10:AZ10"/>
    <mergeCell ref="BA10:BC10"/>
    <mergeCell ref="BD10:BF10"/>
    <mergeCell ref="BG10:BK10"/>
    <mergeCell ref="B12:H12"/>
    <mergeCell ref="I12:T12"/>
    <mergeCell ref="U12:AM12"/>
    <mergeCell ref="AN12:AZ12"/>
    <mergeCell ref="BA12:BC12"/>
    <mergeCell ref="BD12:BF12"/>
    <mergeCell ref="BG12:BK12"/>
    <mergeCell ref="B11:H11"/>
    <mergeCell ref="B8:H8"/>
    <mergeCell ref="I8:T8"/>
    <mergeCell ref="U8:AM8"/>
    <mergeCell ref="AN8:AZ8"/>
    <mergeCell ref="BA8:BC8"/>
    <mergeCell ref="BD8:BF8"/>
    <mergeCell ref="BG8:BK8"/>
    <mergeCell ref="B9:H9"/>
    <mergeCell ref="I9:T9"/>
    <mergeCell ref="U9:AM9"/>
    <mergeCell ref="AN9:AZ9"/>
    <mergeCell ref="BA9:BC9"/>
    <mergeCell ref="BD9:BF9"/>
    <mergeCell ref="BG9:BK9"/>
    <mergeCell ref="BG11:BK11"/>
    <mergeCell ref="BA11:BC11"/>
    <mergeCell ref="BD11:BF11"/>
    <mergeCell ref="BG422:BK422"/>
    <mergeCell ref="BG7:BK7"/>
    <mergeCell ref="BG68:BK68"/>
    <mergeCell ref="BG145:BK145"/>
    <mergeCell ref="BG254:BK254"/>
    <mergeCell ref="BG390:BK390"/>
    <mergeCell ref="BG394:BK394"/>
    <mergeCell ref="BG398:BK398"/>
    <mergeCell ref="BG402:BK402"/>
    <mergeCell ref="BG406:BK406"/>
    <mergeCell ref="BG410:BK410"/>
    <mergeCell ref="BG73:BK73"/>
    <mergeCell ref="BG74:BK74"/>
    <mergeCell ref="BG75:BK75"/>
    <mergeCell ref="BG82:BK82"/>
    <mergeCell ref="BG83:BK83"/>
    <mergeCell ref="BG90:BK90"/>
    <mergeCell ref="BG91:BK91"/>
    <mergeCell ref="BG98:BK98"/>
    <mergeCell ref="BG99:BK99"/>
    <mergeCell ref="BG354:BK354"/>
    <mergeCell ref="BG358:BK358"/>
    <mergeCell ref="BG362:BK362"/>
    <mergeCell ref="BG366:BK366"/>
    <mergeCell ref="BG370:BK370"/>
    <mergeCell ref="BG374:BK374"/>
    <mergeCell ref="BG378:BK378"/>
    <mergeCell ref="BG382:BK382"/>
    <mergeCell ref="BG379:BK379"/>
    <mergeCell ref="BG380:BK380"/>
    <mergeCell ref="BG381:BK381"/>
    <mergeCell ref="BG318:BK318"/>
    <mergeCell ref="BG330:BK330"/>
    <mergeCell ref="BG334:BK334"/>
    <mergeCell ref="BG338:BK338"/>
    <mergeCell ref="BG342:BK342"/>
    <mergeCell ref="BG346:BK346"/>
    <mergeCell ref="BG350:BK350"/>
    <mergeCell ref="BG324:BK324"/>
    <mergeCell ref="BG331:BK331"/>
    <mergeCell ref="BG332:BK332"/>
    <mergeCell ref="BG333:BK333"/>
    <mergeCell ref="BG340:BK340"/>
    <mergeCell ref="BG282:BK282"/>
    <mergeCell ref="BG286:BK286"/>
    <mergeCell ref="BG290:BK290"/>
    <mergeCell ref="BG294:BK294"/>
    <mergeCell ref="BG298:BK298"/>
    <mergeCell ref="BG302:BK302"/>
    <mergeCell ref="BG306:BK306"/>
    <mergeCell ref="BG310:BK310"/>
    <mergeCell ref="BG314:BK314"/>
    <mergeCell ref="BG292:BK292"/>
    <mergeCell ref="BG293:BK293"/>
    <mergeCell ref="BG295:BK295"/>
    <mergeCell ref="BG296:BK296"/>
    <mergeCell ref="BG308:BK308"/>
    <mergeCell ref="BG309:BK309"/>
    <mergeCell ref="BG311:BK311"/>
    <mergeCell ref="BG312:BK312"/>
    <mergeCell ref="BG249:BK249"/>
    <mergeCell ref="BG258:BK258"/>
    <mergeCell ref="BG262:BK262"/>
    <mergeCell ref="BG266:BK266"/>
    <mergeCell ref="BG270:BK270"/>
    <mergeCell ref="BG274:BK274"/>
    <mergeCell ref="BG278:BK278"/>
    <mergeCell ref="BG260:BK260"/>
    <mergeCell ref="BG261:BK261"/>
    <mergeCell ref="BG263:BK263"/>
    <mergeCell ref="BG264:BK264"/>
    <mergeCell ref="BG205:BK205"/>
    <mergeCell ref="BG209:BK209"/>
    <mergeCell ref="BG213:BK213"/>
    <mergeCell ref="BG217:BK217"/>
    <mergeCell ref="BG221:BK221"/>
    <mergeCell ref="BG225:BK225"/>
    <mergeCell ref="BG229:BK229"/>
    <mergeCell ref="BG233:BK233"/>
    <mergeCell ref="BG237:BK237"/>
    <mergeCell ref="BG215:BK215"/>
    <mergeCell ref="BG216:BK216"/>
    <mergeCell ref="BG218:BK218"/>
    <mergeCell ref="BG219:BK219"/>
    <mergeCell ref="BG231:BK231"/>
    <mergeCell ref="BG232:BK232"/>
    <mergeCell ref="BG234:BK234"/>
    <mergeCell ref="BG235:BK235"/>
    <mergeCell ref="BG220:BK220"/>
    <mergeCell ref="BG236:BK236"/>
    <mergeCell ref="BG268:BK268"/>
    <mergeCell ref="BG269:BK269"/>
    <mergeCell ref="BG177:BK177"/>
    <mergeCell ref="BG181:BK181"/>
    <mergeCell ref="BG185:BK185"/>
    <mergeCell ref="BG189:BK189"/>
    <mergeCell ref="BG193:BK193"/>
    <mergeCell ref="BG197:BK197"/>
    <mergeCell ref="BG201:BK201"/>
    <mergeCell ref="BG183:BK183"/>
    <mergeCell ref="BG184:BK184"/>
    <mergeCell ref="BG186:BK186"/>
    <mergeCell ref="BG187:BK187"/>
    <mergeCell ref="BG188:BK188"/>
    <mergeCell ref="BG190:BK190"/>
    <mergeCell ref="BG128:BK128"/>
    <mergeCell ref="BG132:BK132"/>
    <mergeCell ref="BG136:BK136"/>
    <mergeCell ref="BG140:BK140"/>
    <mergeCell ref="BG149:BK149"/>
    <mergeCell ref="BG153:BK153"/>
    <mergeCell ref="BG157:BK157"/>
    <mergeCell ref="BG161:BK161"/>
    <mergeCell ref="BG165:BK165"/>
    <mergeCell ref="BG138:BK138"/>
    <mergeCell ref="BG139:BK139"/>
    <mergeCell ref="BG135:BK135"/>
    <mergeCell ref="BG96:BK96"/>
    <mergeCell ref="BG100:BK100"/>
    <mergeCell ref="BG104:BK104"/>
    <mergeCell ref="BG108:BK108"/>
    <mergeCell ref="BG112:BK112"/>
    <mergeCell ref="BG116:BK116"/>
    <mergeCell ref="BG120:BK120"/>
    <mergeCell ref="BG124:BK124"/>
    <mergeCell ref="BG106:BK106"/>
    <mergeCell ref="BG107:BK107"/>
    <mergeCell ref="BG114:BK114"/>
    <mergeCell ref="BG115:BK115"/>
    <mergeCell ref="BG122:BK122"/>
    <mergeCell ref="BG123:BK123"/>
    <mergeCell ref="BG51:BK51"/>
    <mergeCell ref="BG55:BK55"/>
    <mergeCell ref="BG59:BK59"/>
    <mergeCell ref="BG63:BK63"/>
    <mergeCell ref="BG72:BK72"/>
    <mergeCell ref="BG76:BK76"/>
    <mergeCell ref="BG80:BK80"/>
    <mergeCell ref="BG84:BK84"/>
    <mergeCell ref="BG88:BK88"/>
    <mergeCell ref="BG85:BK85"/>
    <mergeCell ref="BG86:BK86"/>
    <mergeCell ref="BG23:BK23"/>
    <mergeCell ref="BG27:BK27"/>
    <mergeCell ref="BG35:BK35"/>
    <mergeCell ref="BG39:BK39"/>
    <mergeCell ref="BG43:BK43"/>
    <mergeCell ref="BG47:BK47"/>
    <mergeCell ref="AN414:AZ414"/>
    <mergeCell ref="BA414:BC414"/>
    <mergeCell ref="BD414:BF414"/>
    <mergeCell ref="AN410:AZ410"/>
    <mergeCell ref="BA410:BC410"/>
    <mergeCell ref="BD410:BF410"/>
    <mergeCell ref="AN422:AZ422"/>
    <mergeCell ref="BA422:BC422"/>
    <mergeCell ref="BD422:BF422"/>
    <mergeCell ref="AN418:AZ418"/>
    <mergeCell ref="BA418:BC418"/>
    <mergeCell ref="BD418:BF418"/>
    <mergeCell ref="AN411:AZ411"/>
    <mergeCell ref="BA411:BC411"/>
    <mergeCell ref="BD411:BF411"/>
    <mergeCell ref="AN398:AZ398"/>
    <mergeCell ref="BA398:BC398"/>
    <mergeCell ref="BD398:BF398"/>
    <mergeCell ref="AN394:AZ394"/>
    <mergeCell ref="BA394:BC394"/>
    <mergeCell ref="BD394:BF394"/>
    <mergeCell ref="AN406:AZ406"/>
    <mergeCell ref="BA406:BC406"/>
    <mergeCell ref="BD406:BF406"/>
    <mergeCell ref="AN402:AZ402"/>
    <mergeCell ref="BA402:BC402"/>
    <mergeCell ref="BA396:BC396"/>
    <mergeCell ref="BD396:BF396"/>
    <mergeCell ref="AN400:AZ400"/>
    <mergeCell ref="BA400:BC400"/>
    <mergeCell ref="BD400:BF400"/>
    <mergeCell ref="AN404:AZ404"/>
    <mergeCell ref="BA404:BC404"/>
    <mergeCell ref="BD404:BF404"/>
    <mergeCell ref="BD382:BF382"/>
    <mergeCell ref="AN378:AZ378"/>
    <mergeCell ref="BA378:BC378"/>
    <mergeCell ref="BD378:BF378"/>
    <mergeCell ref="AN390:AZ390"/>
    <mergeCell ref="BA390:BC390"/>
    <mergeCell ref="BD390:BF390"/>
    <mergeCell ref="AN386:AZ386"/>
    <mergeCell ref="BA386:BC386"/>
    <mergeCell ref="BD386:BF386"/>
    <mergeCell ref="AN379:AZ379"/>
    <mergeCell ref="BA379:BC379"/>
    <mergeCell ref="BD379:BF379"/>
    <mergeCell ref="AN380:AZ380"/>
    <mergeCell ref="BA380:BC380"/>
    <mergeCell ref="BD380:BF380"/>
    <mergeCell ref="AN381:AZ381"/>
    <mergeCell ref="BA381:BC381"/>
    <mergeCell ref="BD381:BF381"/>
    <mergeCell ref="AN387:AZ387"/>
    <mergeCell ref="BA387:BC387"/>
    <mergeCell ref="BD387:BF387"/>
    <mergeCell ref="AN393:AZ393"/>
    <mergeCell ref="BA393:BC393"/>
    <mergeCell ref="I422:T422"/>
    <mergeCell ref="U422:AM422"/>
    <mergeCell ref="I418:T418"/>
    <mergeCell ref="U418:AM418"/>
    <mergeCell ref="AN366:AZ366"/>
    <mergeCell ref="BA366:BC366"/>
    <mergeCell ref="BD366:BF366"/>
    <mergeCell ref="AN362:AZ362"/>
    <mergeCell ref="BA362:BC362"/>
    <mergeCell ref="BD362:BF362"/>
    <mergeCell ref="AN374:AZ374"/>
    <mergeCell ref="BA374:BC374"/>
    <mergeCell ref="BD374:BF374"/>
    <mergeCell ref="AN370:AZ370"/>
    <mergeCell ref="BA370:BC370"/>
    <mergeCell ref="BD370:BF370"/>
    <mergeCell ref="AN383:AZ383"/>
    <mergeCell ref="BA383:BC383"/>
    <mergeCell ref="BD383:BF383"/>
    <mergeCell ref="AN384:AZ384"/>
    <mergeCell ref="BA384:BC384"/>
    <mergeCell ref="BD384:BF384"/>
    <mergeCell ref="AN382:AZ382"/>
    <mergeCell ref="BA382:BC382"/>
    <mergeCell ref="I398:T398"/>
    <mergeCell ref="U398:AM398"/>
    <mergeCell ref="I394:T394"/>
    <mergeCell ref="U394:AM394"/>
    <mergeCell ref="I406:T406"/>
    <mergeCell ref="U406:AM406"/>
    <mergeCell ref="I402:T402"/>
    <mergeCell ref="U402:AM402"/>
    <mergeCell ref="I410:T410"/>
    <mergeCell ref="U410:AM410"/>
    <mergeCell ref="I396:T396"/>
    <mergeCell ref="U396:AM396"/>
    <mergeCell ref="I400:T400"/>
    <mergeCell ref="U400:AM400"/>
    <mergeCell ref="I404:T404"/>
    <mergeCell ref="U404:AM404"/>
    <mergeCell ref="I408:T408"/>
    <mergeCell ref="U408:AM408"/>
    <mergeCell ref="I411:T411"/>
    <mergeCell ref="U411:AM411"/>
    <mergeCell ref="I383:T383"/>
    <mergeCell ref="U383:AM383"/>
    <mergeCell ref="I384:T384"/>
    <mergeCell ref="U384:AM384"/>
    <mergeCell ref="I382:T382"/>
    <mergeCell ref="U382:AM382"/>
    <mergeCell ref="I393:T393"/>
    <mergeCell ref="U393:AM393"/>
    <mergeCell ref="I378:T378"/>
    <mergeCell ref="U378:AM378"/>
    <mergeCell ref="I390:T390"/>
    <mergeCell ref="U390:AM390"/>
    <mergeCell ref="I386:T386"/>
    <mergeCell ref="U386:AM386"/>
    <mergeCell ref="I379:T379"/>
    <mergeCell ref="U379:AM379"/>
    <mergeCell ref="I380:T380"/>
    <mergeCell ref="U380:AM380"/>
    <mergeCell ref="I381:T381"/>
    <mergeCell ref="U381:AM381"/>
    <mergeCell ref="I387:T387"/>
    <mergeCell ref="U387:AM387"/>
    <mergeCell ref="I358:T358"/>
    <mergeCell ref="U358:AM358"/>
    <mergeCell ref="I354:T354"/>
    <mergeCell ref="U354:AM354"/>
    <mergeCell ref="I366:T366"/>
    <mergeCell ref="U366:AM366"/>
    <mergeCell ref="I362:T362"/>
    <mergeCell ref="U362:AM362"/>
    <mergeCell ref="I374:T374"/>
    <mergeCell ref="U374:AM374"/>
    <mergeCell ref="I370:T370"/>
    <mergeCell ref="U370:AM370"/>
    <mergeCell ref="I360:T360"/>
    <mergeCell ref="U360:AM360"/>
    <mergeCell ref="I363:T363"/>
    <mergeCell ref="U363:AM363"/>
    <mergeCell ref="I365:T365"/>
    <mergeCell ref="U365:AM365"/>
    <mergeCell ref="I334:T334"/>
    <mergeCell ref="U334:AM334"/>
    <mergeCell ref="I330:T330"/>
    <mergeCell ref="U330:AM330"/>
    <mergeCell ref="I342:T342"/>
    <mergeCell ref="U342:AM342"/>
    <mergeCell ref="I338:T338"/>
    <mergeCell ref="U338:AM338"/>
    <mergeCell ref="I350:T350"/>
    <mergeCell ref="U350:AM350"/>
    <mergeCell ref="I346:T346"/>
    <mergeCell ref="U346:AM346"/>
    <mergeCell ref="I331:T331"/>
    <mergeCell ref="U331:AM331"/>
    <mergeCell ref="I332:T332"/>
    <mergeCell ref="U332:AM332"/>
    <mergeCell ref="I333:T333"/>
    <mergeCell ref="U333:AM333"/>
    <mergeCell ref="I335:T335"/>
    <mergeCell ref="U335:AM335"/>
    <mergeCell ref="I337:T337"/>
    <mergeCell ref="U337:AM337"/>
    <mergeCell ref="I340:T340"/>
    <mergeCell ref="U340:AM340"/>
    <mergeCell ref="I344:T344"/>
    <mergeCell ref="U344:AM344"/>
    <mergeCell ref="I349:T349"/>
    <mergeCell ref="U349:AM349"/>
    <mergeCell ref="I310:T310"/>
    <mergeCell ref="U310:AM310"/>
    <mergeCell ref="I306:T306"/>
    <mergeCell ref="U306:AM306"/>
    <mergeCell ref="I318:T318"/>
    <mergeCell ref="U318:AM318"/>
    <mergeCell ref="I314:T314"/>
    <mergeCell ref="U314:AM314"/>
    <mergeCell ref="I326:T326"/>
    <mergeCell ref="U326:AM326"/>
    <mergeCell ref="I322:T322"/>
    <mergeCell ref="U322:AM322"/>
    <mergeCell ref="I308:T308"/>
    <mergeCell ref="U308:AM308"/>
    <mergeCell ref="I309:T309"/>
    <mergeCell ref="U309:AM309"/>
    <mergeCell ref="I311:T311"/>
    <mergeCell ref="U311:AM311"/>
    <mergeCell ref="I312:T312"/>
    <mergeCell ref="U312:AM312"/>
    <mergeCell ref="I313:T313"/>
    <mergeCell ref="U313:AM313"/>
    <mergeCell ref="I324:T324"/>
    <mergeCell ref="U324:AM324"/>
    <mergeCell ref="I316:T316"/>
    <mergeCell ref="U316:AM316"/>
    <mergeCell ref="I286:T286"/>
    <mergeCell ref="U286:AM286"/>
    <mergeCell ref="I282:T282"/>
    <mergeCell ref="U282:AM282"/>
    <mergeCell ref="I294:T294"/>
    <mergeCell ref="U294:AM294"/>
    <mergeCell ref="I290:T290"/>
    <mergeCell ref="U290:AM290"/>
    <mergeCell ref="I302:T302"/>
    <mergeCell ref="U302:AM302"/>
    <mergeCell ref="I298:T298"/>
    <mergeCell ref="U298:AM298"/>
    <mergeCell ref="I287:T287"/>
    <mergeCell ref="U287:AM287"/>
    <mergeCell ref="I289:T289"/>
    <mergeCell ref="U289:AM289"/>
    <mergeCell ref="I292:T292"/>
    <mergeCell ref="U292:AM292"/>
    <mergeCell ref="I293:T293"/>
    <mergeCell ref="U293:AM293"/>
    <mergeCell ref="I295:T295"/>
    <mergeCell ref="U295:AM295"/>
    <mergeCell ref="I296:T296"/>
    <mergeCell ref="U296:AM296"/>
    <mergeCell ref="I300:T300"/>
    <mergeCell ref="U300:AM300"/>
    <mergeCell ref="I262:T262"/>
    <mergeCell ref="U262:AM262"/>
    <mergeCell ref="I258:T258"/>
    <mergeCell ref="U258:AM258"/>
    <mergeCell ref="I270:T270"/>
    <mergeCell ref="U270:AM270"/>
    <mergeCell ref="I266:T266"/>
    <mergeCell ref="U266:AM266"/>
    <mergeCell ref="I278:T278"/>
    <mergeCell ref="U278:AM278"/>
    <mergeCell ref="I274:T274"/>
    <mergeCell ref="U274:AM274"/>
    <mergeCell ref="I260:T260"/>
    <mergeCell ref="U260:AM260"/>
    <mergeCell ref="I261:T261"/>
    <mergeCell ref="U261:AM261"/>
    <mergeCell ref="I263:T263"/>
    <mergeCell ref="U263:AM263"/>
    <mergeCell ref="I264:T264"/>
    <mergeCell ref="U264:AM264"/>
    <mergeCell ref="I265:T265"/>
    <mergeCell ref="U265:AM265"/>
    <mergeCell ref="I268:T268"/>
    <mergeCell ref="U268:AM268"/>
    <mergeCell ref="I269:T269"/>
    <mergeCell ref="U269:AM269"/>
    <mergeCell ref="U237:AM237"/>
    <mergeCell ref="I249:T249"/>
    <mergeCell ref="U249:AM249"/>
    <mergeCell ref="I245:T245"/>
    <mergeCell ref="U245:AM245"/>
    <mergeCell ref="I231:T231"/>
    <mergeCell ref="U231:AM231"/>
    <mergeCell ref="I232:T232"/>
    <mergeCell ref="U232:AM232"/>
    <mergeCell ref="I234:T234"/>
    <mergeCell ref="U234:AM234"/>
    <mergeCell ref="I235:T235"/>
    <mergeCell ref="U235:AM235"/>
    <mergeCell ref="I236:T236"/>
    <mergeCell ref="U236:AM236"/>
    <mergeCell ref="I247:T247"/>
    <mergeCell ref="U247:AM247"/>
    <mergeCell ref="I212:T212"/>
    <mergeCell ref="U212:AM212"/>
    <mergeCell ref="I215:T215"/>
    <mergeCell ref="U215:AM215"/>
    <mergeCell ref="I216:T216"/>
    <mergeCell ref="U216:AM216"/>
    <mergeCell ref="I218:T218"/>
    <mergeCell ref="U218:AM218"/>
    <mergeCell ref="I219:T219"/>
    <mergeCell ref="U219:AM219"/>
    <mergeCell ref="I220:T220"/>
    <mergeCell ref="U220:AM220"/>
    <mergeCell ref="I189:T189"/>
    <mergeCell ref="U189:AM189"/>
    <mergeCell ref="I201:T201"/>
    <mergeCell ref="U201:AM201"/>
    <mergeCell ref="I197:T197"/>
    <mergeCell ref="U197:AM197"/>
    <mergeCell ref="I204:T204"/>
    <mergeCell ref="U204:AM204"/>
    <mergeCell ref="I183:T183"/>
    <mergeCell ref="U183:AM183"/>
    <mergeCell ref="I184:T184"/>
    <mergeCell ref="U184:AM184"/>
    <mergeCell ref="I186:T186"/>
    <mergeCell ref="U186:AM186"/>
    <mergeCell ref="I187:T187"/>
    <mergeCell ref="U187:AM187"/>
    <mergeCell ref="I188:T188"/>
    <mergeCell ref="U188:AM188"/>
    <mergeCell ref="I190:T190"/>
    <mergeCell ref="U190:AM190"/>
    <mergeCell ref="I191:T191"/>
    <mergeCell ref="U191:AM191"/>
    <mergeCell ref="I194:T194"/>
    <mergeCell ref="U194:AM194"/>
    <mergeCell ref="I199:T199"/>
    <mergeCell ref="U199:AM199"/>
    <mergeCell ref="I161:T161"/>
    <mergeCell ref="U161:AM161"/>
    <mergeCell ref="I157:T157"/>
    <mergeCell ref="U157:AM157"/>
    <mergeCell ref="I169:T169"/>
    <mergeCell ref="U169:AM169"/>
    <mergeCell ref="I165:T165"/>
    <mergeCell ref="U165:AM165"/>
    <mergeCell ref="I177:T177"/>
    <mergeCell ref="U177:AM177"/>
    <mergeCell ref="I173:T173"/>
    <mergeCell ref="U173:AM173"/>
    <mergeCell ref="I185:T185"/>
    <mergeCell ref="U185:AM185"/>
    <mergeCell ref="AN342:AZ342"/>
    <mergeCell ref="BA342:BC342"/>
    <mergeCell ref="BD342:BF342"/>
    <mergeCell ref="AN338:AZ338"/>
    <mergeCell ref="BA338:BC338"/>
    <mergeCell ref="BD338:BF338"/>
    <mergeCell ref="AN310:AZ310"/>
    <mergeCell ref="BA310:BC310"/>
    <mergeCell ref="BD310:BF310"/>
    <mergeCell ref="AN306:AZ306"/>
    <mergeCell ref="BA306:BC306"/>
    <mergeCell ref="BD306:BF306"/>
    <mergeCell ref="AN318:AZ318"/>
    <mergeCell ref="BA318:BC318"/>
    <mergeCell ref="BD318:BF318"/>
    <mergeCell ref="AN314:AZ314"/>
    <mergeCell ref="BA314:BC314"/>
    <mergeCell ref="BD314:BF314"/>
    <mergeCell ref="AN346:AZ346"/>
    <mergeCell ref="BA346:BC346"/>
    <mergeCell ref="BD346:BF346"/>
    <mergeCell ref="AN340:AZ340"/>
    <mergeCell ref="BA340:BC340"/>
    <mergeCell ref="BD340:BF340"/>
    <mergeCell ref="AN326:AZ326"/>
    <mergeCell ref="BA326:BC326"/>
    <mergeCell ref="BD326:BF326"/>
    <mergeCell ref="AN322:AZ322"/>
    <mergeCell ref="BA322:BC322"/>
    <mergeCell ref="BD322:BF322"/>
    <mergeCell ref="AN334:AZ334"/>
    <mergeCell ref="BA334:BC334"/>
    <mergeCell ref="BD334:BF334"/>
    <mergeCell ref="AN330:AZ330"/>
    <mergeCell ref="BA330:BC330"/>
    <mergeCell ref="BD330:BF330"/>
    <mergeCell ref="AN324:AZ324"/>
    <mergeCell ref="BA324:BC324"/>
    <mergeCell ref="BD324:BF324"/>
    <mergeCell ref="AN331:AZ331"/>
    <mergeCell ref="BA331:BC331"/>
    <mergeCell ref="BD331:BF331"/>
    <mergeCell ref="AN332:AZ332"/>
    <mergeCell ref="BA332:BC332"/>
    <mergeCell ref="BD332:BF332"/>
    <mergeCell ref="AN333:AZ333"/>
    <mergeCell ref="BA333:BC333"/>
    <mergeCell ref="BD333:BF333"/>
    <mergeCell ref="AN337:AZ337"/>
    <mergeCell ref="BA337:BC337"/>
    <mergeCell ref="AN308:AZ308"/>
    <mergeCell ref="BA308:BC308"/>
    <mergeCell ref="BD308:BF308"/>
    <mergeCell ref="AN309:AZ309"/>
    <mergeCell ref="BA309:BC309"/>
    <mergeCell ref="BD309:BF309"/>
    <mergeCell ref="AN311:AZ311"/>
    <mergeCell ref="BA311:BC311"/>
    <mergeCell ref="BD311:BF311"/>
    <mergeCell ref="AN312:AZ312"/>
    <mergeCell ref="BA312:BC312"/>
    <mergeCell ref="BD312:BF312"/>
    <mergeCell ref="AN294:AZ294"/>
    <mergeCell ref="BA294:BC294"/>
    <mergeCell ref="BD294:BF294"/>
    <mergeCell ref="AN290:AZ290"/>
    <mergeCell ref="BA290:BC290"/>
    <mergeCell ref="BD290:BF290"/>
    <mergeCell ref="AN302:AZ302"/>
    <mergeCell ref="BA302:BC302"/>
    <mergeCell ref="BD302:BF302"/>
    <mergeCell ref="AN298:AZ298"/>
    <mergeCell ref="BA298:BC298"/>
    <mergeCell ref="BD298:BF298"/>
    <mergeCell ref="AN292:AZ292"/>
    <mergeCell ref="BA292:BC292"/>
    <mergeCell ref="BD292:BF292"/>
    <mergeCell ref="AN293:AZ293"/>
    <mergeCell ref="BA293:BC293"/>
    <mergeCell ref="BD293:BF293"/>
    <mergeCell ref="AN295:AZ295"/>
    <mergeCell ref="BA295:BC295"/>
    <mergeCell ref="BD295:BF295"/>
    <mergeCell ref="AN296:AZ296"/>
    <mergeCell ref="BA296:BC296"/>
    <mergeCell ref="BD296:BF296"/>
    <mergeCell ref="AN278:AZ278"/>
    <mergeCell ref="BA278:BC278"/>
    <mergeCell ref="BD278:BF278"/>
    <mergeCell ref="AN274:AZ274"/>
    <mergeCell ref="BA274:BC274"/>
    <mergeCell ref="BD274:BF274"/>
    <mergeCell ref="AN286:AZ286"/>
    <mergeCell ref="BA286:BC286"/>
    <mergeCell ref="BD286:BF286"/>
    <mergeCell ref="AN282:AZ282"/>
    <mergeCell ref="BA282:BC282"/>
    <mergeCell ref="BD282:BF282"/>
    <mergeCell ref="AN262:AZ262"/>
    <mergeCell ref="BA262:BC262"/>
    <mergeCell ref="BD262:BF262"/>
    <mergeCell ref="AN270:AZ270"/>
    <mergeCell ref="BA270:BC270"/>
    <mergeCell ref="BD270:BF270"/>
    <mergeCell ref="AN266:AZ266"/>
    <mergeCell ref="BA266:BC266"/>
    <mergeCell ref="BD266:BF266"/>
    <mergeCell ref="AN268:AZ268"/>
    <mergeCell ref="BA268:BC268"/>
    <mergeCell ref="BD268:BF268"/>
    <mergeCell ref="AN269:AZ269"/>
    <mergeCell ref="BA269:BC269"/>
    <mergeCell ref="BD269:BF269"/>
    <mergeCell ref="AN265:AZ265"/>
    <mergeCell ref="AN260:AZ260"/>
    <mergeCell ref="BA260:BC260"/>
    <mergeCell ref="BD260:BF260"/>
    <mergeCell ref="AN261:AZ261"/>
    <mergeCell ref="BA261:BC261"/>
    <mergeCell ref="BD261:BF261"/>
    <mergeCell ref="AN263:AZ263"/>
    <mergeCell ref="BA263:BC263"/>
    <mergeCell ref="BD263:BF263"/>
    <mergeCell ref="AN264:AZ264"/>
    <mergeCell ref="BA264:BC264"/>
    <mergeCell ref="BD264:BF264"/>
    <mergeCell ref="AN181:AZ181"/>
    <mergeCell ref="BA181:BC181"/>
    <mergeCell ref="BD181:BF181"/>
    <mergeCell ref="AN193:AZ193"/>
    <mergeCell ref="BA193:BC193"/>
    <mergeCell ref="BD193:BF193"/>
    <mergeCell ref="AN189:AZ189"/>
    <mergeCell ref="BA189:BC189"/>
    <mergeCell ref="BD189:BF189"/>
    <mergeCell ref="AN183:AZ183"/>
    <mergeCell ref="BA183:BC183"/>
    <mergeCell ref="BD183:BF183"/>
    <mergeCell ref="AN184:AZ184"/>
    <mergeCell ref="BA184:BC184"/>
    <mergeCell ref="BD184:BF184"/>
    <mergeCell ref="AN186:AZ186"/>
    <mergeCell ref="BA186:BC186"/>
    <mergeCell ref="BD186:BF186"/>
    <mergeCell ref="AN187:AZ187"/>
    <mergeCell ref="BA187:BC187"/>
    <mergeCell ref="BD187:BF187"/>
    <mergeCell ref="AN188:AZ188"/>
    <mergeCell ref="BA188:BC188"/>
    <mergeCell ref="BD188:BF188"/>
    <mergeCell ref="AN249:AZ249"/>
    <mergeCell ref="BA249:BC249"/>
    <mergeCell ref="BD249:BF249"/>
    <mergeCell ref="AN245:AZ245"/>
    <mergeCell ref="BA245:BC245"/>
    <mergeCell ref="BD245:BF245"/>
    <mergeCell ref="AN185:AZ185"/>
    <mergeCell ref="BA185:BC185"/>
    <mergeCell ref="BD185:BF185"/>
    <mergeCell ref="AN201:AZ201"/>
    <mergeCell ref="BA201:BC201"/>
    <mergeCell ref="BD201:BF201"/>
    <mergeCell ref="AN197:AZ197"/>
    <mergeCell ref="BA197:BC197"/>
    <mergeCell ref="BD197:BF197"/>
    <mergeCell ref="AN209:AZ209"/>
    <mergeCell ref="BA209:BC209"/>
    <mergeCell ref="BD209:BF209"/>
    <mergeCell ref="AN205:AZ205"/>
    <mergeCell ref="BA205:BC205"/>
    <mergeCell ref="BD205:BF205"/>
    <mergeCell ref="AN190:AZ190"/>
    <mergeCell ref="BA190:BC190"/>
    <mergeCell ref="BD190:BF190"/>
    <mergeCell ref="AN233:AZ233"/>
    <mergeCell ref="BA233:BC233"/>
    <mergeCell ref="BD233:BF233"/>
    <mergeCell ref="AN229:AZ229"/>
    <mergeCell ref="BA229:BC229"/>
    <mergeCell ref="BD229:BF229"/>
    <mergeCell ref="AN241:AZ241"/>
    <mergeCell ref="BA241:BC241"/>
    <mergeCell ref="BD241:BF241"/>
    <mergeCell ref="AN237:AZ237"/>
    <mergeCell ref="BA237:BC237"/>
    <mergeCell ref="BD237:BF237"/>
    <mergeCell ref="AN231:AZ231"/>
    <mergeCell ref="BA231:BC231"/>
    <mergeCell ref="BD231:BF231"/>
    <mergeCell ref="AN232:AZ232"/>
    <mergeCell ref="BA232:BC232"/>
    <mergeCell ref="BD232:BF232"/>
    <mergeCell ref="AN234:AZ234"/>
    <mergeCell ref="BA234:BC234"/>
    <mergeCell ref="BD234:BF234"/>
    <mergeCell ref="AN235:AZ235"/>
    <mergeCell ref="BA235:BC235"/>
    <mergeCell ref="BD235:BF235"/>
    <mergeCell ref="AN236:AZ236"/>
    <mergeCell ref="BA236:BC236"/>
    <mergeCell ref="BD236:BF236"/>
    <mergeCell ref="AN217:AZ217"/>
    <mergeCell ref="BA217:BC217"/>
    <mergeCell ref="BD217:BF217"/>
    <mergeCell ref="AN213:AZ213"/>
    <mergeCell ref="BA213:BC213"/>
    <mergeCell ref="BD213:BF213"/>
    <mergeCell ref="AN225:AZ225"/>
    <mergeCell ref="BA225:BC225"/>
    <mergeCell ref="BD225:BF225"/>
    <mergeCell ref="AN221:AZ221"/>
    <mergeCell ref="BA221:BC221"/>
    <mergeCell ref="BD221:BF221"/>
    <mergeCell ref="AN215:AZ215"/>
    <mergeCell ref="BA215:BC215"/>
    <mergeCell ref="BD215:BF215"/>
    <mergeCell ref="AN216:AZ216"/>
    <mergeCell ref="BA216:BC216"/>
    <mergeCell ref="BD216:BF216"/>
    <mergeCell ref="AN218:AZ218"/>
    <mergeCell ref="BA218:BC218"/>
    <mergeCell ref="BD218:BF218"/>
    <mergeCell ref="AN219:AZ219"/>
    <mergeCell ref="BA219:BC219"/>
    <mergeCell ref="BD219:BF219"/>
    <mergeCell ref="AN220:AZ220"/>
    <mergeCell ref="BA220:BC220"/>
    <mergeCell ref="BD220:BF220"/>
    <mergeCell ref="AN177:AZ177"/>
    <mergeCell ref="BA177:BC177"/>
    <mergeCell ref="BD177:BF177"/>
    <mergeCell ref="AN173:AZ173"/>
    <mergeCell ref="BA173:BC173"/>
    <mergeCell ref="BD173:BF173"/>
    <mergeCell ref="AN153:AZ153"/>
    <mergeCell ref="BA153:BC153"/>
    <mergeCell ref="BD153:BF153"/>
    <mergeCell ref="AN149:AZ149"/>
    <mergeCell ref="BA149:BC149"/>
    <mergeCell ref="BD149:BF149"/>
    <mergeCell ref="AN161:AZ161"/>
    <mergeCell ref="BA161:BC161"/>
    <mergeCell ref="BD161:BF161"/>
    <mergeCell ref="AN157:AZ157"/>
    <mergeCell ref="BA157:BC157"/>
    <mergeCell ref="BD157:BF157"/>
    <mergeCell ref="I140:T140"/>
    <mergeCell ref="U140:AM140"/>
    <mergeCell ref="AN140:AZ140"/>
    <mergeCell ref="BA140:BC140"/>
    <mergeCell ref="BD140:BF140"/>
    <mergeCell ref="I138:T138"/>
    <mergeCell ref="U138:AM138"/>
    <mergeCell ref="AN138:AZ138"/>
    <mergeCell ref="BA138:BC138"/>
    <mergeCell ref="BD138:BF138"/>
    <mergeCell ref="I139:T139"/>
    <mergeCell ref="U139:AM139"/>
    <mergeCell ref="AN139:AZ139"/>
    <mergeCell ref="BA139:BC139"/>
    <mergeCell ref="BD139:BF139"/>
    <mergeCell ref="I128:T128"/>
    <mergeCell ref="U128:AM128"/>
    <mergeCell ref="AN128:AZ128"/>
    <mergeCell ref="BA128:BC128"/>
    <mergeCell ref="BD128:BF128"/>
    <mergeCell ref="I132:T132"/>
    <mergeCell ref="U132:AM132"/>
    <mergeCell ref="AN132:AZ132"/>
    <mergeCell ref="BA132:BC132"/>
    <mergeCell ref="BD132:BF132"/>
    <mergeCell ref="I135:T135"/>
    <mergeCell ref="U135:AM135"/>
    <mergeCell ref="AN135:AZ135"/>
    <mergeCell ref="BA135:BC135"/>
    <mergeCell ref="BD135:BF135"/>
    <mergeCell ref="I137:T137"/>
    <mergeCell ref="U137:AM137"/>
    <mergeCell ref="I120:T120"/>
    <mergeCell ref="U120:AM120"/>
    <mergeCell ref="AN120:AZ120"/>
    <mergeCell ref="BA120:BC120"/>
    <mergeCell ref="BD120:BF120"/>
    <mergeCell ref="I124:T124"/>
    <mergeCell ref="U124:AM124"/>
    <mergeCell ref="AN124:AZ124"/>
    <mergeCell ref="BA124:BC124"/>
    <mergeCell ref="BD124:BF124"/>
    <mergeCell ref="I122:T122"/>
    <mergeCell ref="U122:AM122"/>
    <mergeCell ref="AN122:AZ122"/>
    <mergeCell ref="BA122:BC122"/>
    <mergeCell ref="BD122:BF122"/>
    <mergeCell ref="I123:T123"/>
    <mergeCell ref="U123:AM123"/>
    <mergeCell ref="AN123:AZ123"/>
    <mergeCell ref="BA123:BC123"/>
    <mergeCell ref="BD123:BF123"/>
    <mergeCell ref="I112:T112"/>
    <mergeCell ref="U112:AM112"/>
    <mergeCell ref="AN112:AZ112"/>
    <mergeCell ref="BA112:BC112"/>
    <mergeCell ref="BD112:BF112"/>
    <mergeCell ref="I116:T116"/>
    <mergeCell ref="U116:AM116"/>
    <mergeCell ref="AN116:AZ116"/>
    <mergeCell ref="BA116:BC116"/>
    <mergeCell ref="BD116:BF116"/>
    <mergeCell ref="I114:T114"/>
    <mergeCell ref="U114:AM114"/>
    <mergeCell ref="AN114:AZ114"/>
    <mergeCell ref="BA114:BC114"/>
    <mergeCell ref="BD114:BF114"/>
    <mergeCell ref="I115:T115"/>
    <mergeCell ref="U115:AM115"/>
    <mergeCell ref="AN115:AZ115"/>
    <mergeCell ref="BA115:BC115"/>
    <mergeCell ref="BD115:BF115"/>
    <mergeCell ref="I104:T104"/>
    <mergeCell ref="U104:AM104"/>
    <mergeCell ref="AN104:AZ104"/>
    <mergeCell ref="BA104:BC104"/>
    <mergeCell ref="BD104:BF104"/>
    <mergeCell ref="I108:T108"/>
    <mergeCell ref="U108:AM108"/>
    <mergeCell ref="AN108:AZ108"/>
    <mergeCell ref="BA108:BC108"/>
    <mergeCell ref="BD108:BF108"/>
    <mergeCell ref="I106:T106"/>
    <mergeCell ref="U106:AM106"/>
    <mergeCell ref="AN106:AZ106"/>
    <mergeCell ref="BA106:BC106"/>
    <mergeCell ref="BD106:BF106"/>
    <mergeCell ref="I107:T107"/>
    <mergeCell ref="U107:AM107"/>
    <mergeCell ref="AN107:AZ107"/>
    <mergeCell ref="BA107:BC107"/>
    <mergeCell ref="BD107:BF107"/>
    <mergeCell ref="I96:T96"/>
    <mergeCell ref="U96:AM96"/>
    <mergeCell ref="AN96:AZ96"/>
    <mergeCell ref="BA96:BC96"/>
    <mergeCell ref="BD96:BF96"/>
    <mergeCell ref="I100:T100"/>
    <mergeCell ref="U100:AM100"/>
    <mergeCell ref="AN100:AZ100"/>
    <mergeCell ref="BA100:BC100"/>
    <mergeCell ref="BD100:BF100"/>
    <mergeCell ref="I98:T98"/>
    <mergeCell ref="U98:AM98"/>
    <mergeCell ref="AN98:AZ98"/>
    <mergeCell ref="BA98:BC98"/>
    <mergeCell ref="BD98:BF98"/>
    <mergeCell ref="I99:T99"/>
    <mergeCell ref="U99:AM99"/>
    <mergeCell ref="AN99:AZ99"/>
    <mergeCell ref="BA99:BC99"/>
    <mergeCell ref="BD99:BF99"/>
    <mergeCell ref="U75:AM75"/>
    <mergeCell ref="AN75:AZ75"/>
    <mergeCell ref="I85:T85"/>
    <mergeCell ref="U85:AM85"/>
    <mergeCell ref="AN85:AZ85"/>
    <mergeCell ref="BA85:BC85"/>
    <mergeCell ref="BD85:BF85"/>
    <mergeCell ref="I86:T86"/>
    <mergeCell ref="U86:AM86"/>
    <mergeCell ref="AN86:AZ86"/>
    <mergeCell ref="BA86:BC86"/>
    <mergeCell ref="BD86:BF86"/>
    <mergeCell ref="U60:AM60"/>
    <mergeCell ref="BD88:BF88"/>
    <mergeCell ref="I92:T92"/>
    <mergeCell ref="U92:AM92"/>
    <mergeCell ref="AN92:AZ92"/>
    <mergeCell ref="BA92:BC92"/>
    <mergeCell ref="BD92:BF92"/>
    <mergeCell ref="I90:T90"/>
    <mergeCell ref="U90:AM90"/>
    <mergeCell ref="AN90:AZ90"/>
    <mergeCell ref="BA90:BC90"/>
    <mergeCell ref="BD90:BF90"/>
    <mergeCell ref="I91:T91"/>
    <mergeCell ref="U91:AM91"/>
    <mergeCell ref="AN91:AZ91"/>
    <mergeCell ref="BA91:BC91"/>
    <mergeCell ref="BD91:BF91"/>
    <mergeCell ref="I80:T80"/>
    <mergeCell ref="U80:AM80"/>
    <mergeCell ref="AN80:AZ80"/>
    <mergeCell ref="AN55:AZ55"/>
    <mergeCell ref="BA47:BC47"/>
    <mergeCell ref="I84:T84"/>
    <mergeCell ref="U84:AM84"/>
    <mergeCell ref="AN84:AZ84"/>
    <mergeCell ref="BA84:BC84"/>
    <mergeCell ref="BD84:BF84"/>
    <mergeCell ref="I82:T82"/>
    <mergeCell ref="U82:AM82"/>
    <mergeCell ref="AN82:AZ82"/>
    <mergeCell ref="BA82:BC82"/>
    <mergeCell ref="BD82:BF82"/>
    <mergeCell ref="I72:T72"/>
    <mergeCell ref="U72:AM72"/>
    <mergeCell ref="AN72:AZ72"/>
    <mergeCell ref="BA72:BC72"/>
    <mergeCell ref="BD72:BF72"/>
    <mergeCell ref="I76:T76"/>
    <mergeCell ref="U76:AM76"/>
    <mergeCell ref="AN76:AZ76"/>
    <mergeCell ref="BA76:BC76"/>
    <mergeCell ref="BD76:BF76"/>
    <mergeCell ref="U73:AM73"/>
    <mergeCell ref="AN73:AZ73"/>
    <mergeCell ref="BA73:BC73"/>
    <mergeCell ref="BD73:BF73"/>
    <mergeCell ref="I74:T74"/>
    <mergeCell ref="U74:AM74"/>
    <mergeCell ref="AN74:AZ74"/>
    <mergeCell ref="BA74:BC74"/>
    <mergeCell ref="BD74:BF74"/>
    <mergeCell ref="I75:T75"/>
    <mergeCell ref="U39:AM39"/>
    <mergeCell ref="AN39:AZ39"/>
    <mergeCell ref="BA75:BC75"/>
    <mergeCell ref="BD75:BF75"/>
    <mergeCell ref="AN15:AZ15"/>
    <mergeCell ref="BA19:BC19"/>
    <mergeCell ref="BD19:BF19"/>
    <mergeCell ref="I19:T19"/>
    <mergeCell ref="U19:AM19"/>
    <mergeCell ref="BA63:BC63"/>
    <mergeCell ref="AN35:AZ35"/>
    <mergeCell ref="BA31:BC31"/>
    <mergeCell ref="I63:T63"/>
    <mergeCell ref="U63:AM63"/>
    <mergeCell ref="AN63:AZ63"/>
    <mergeCell ref="I59:T59"/>
    <mergeCell ref="U59:AM59"/>
    <mergeCell ref="AN59:AZ59"/>
    <mergeCell ref="BD63:BF63"/>
    <mergeCell ref="BA59:BC59"/>
    <mergeCell ref="BD59:BF59"/>
    <mergeCell ref="BA35:BC35"/>
    <mergeCell ref="BD35:BF35"/>
    <mergeCell ref="I35:T35"/>
    <mergeCell ref="U35:AM35"/>
    <mergeCell ref="I43:T43"/>
    <mergeCell ref="U43:AM43"/>
    <mergeCell ref="AN43:AZ43"/>
    <mergeCell ref="BA55:BC55"/>
    <mergeCell ref="BD55:BF55"/>
    <mergeCell ref="I55:T55"/>
    <mergeCell ref="U55:AM55"/>
    <mergeCell ref="BA15:BC15"/>
    <mergeCell ref="BD15:BF15"/>
    <mergeCell ref="BD51:BF51"/>
    <mergeCell ref="I51:T51"/>
    <mergeCell ref="AJ2:AO3"/>
    <mergeCell ref="BA43:BC4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A27:BC27"/>
    <mergeCell ref="BD27:BF27"/>
    <mergeCell ref="BD31:BF31"/>
    <mergeCell ref="AN19:AZ19"/>
    <mergeCell ref="BA23:BC23"/>
    <mergeCell ref="BD23:BF23"/>
    <mergeCell ref="I23:T23"/>
    <mergeCell ref="U23:AM23"/>
    <mergeCell ref="AN23:AZ23"/>
    <mergeCell ref="I27:T27"/>
    <mergeCell ref="I11:T11"/>
    <mergeCell ref="U11:AM11"/>
    <mergeCell ref="AN11:AZ11"/>
    <mergeCell ref="BA39:BC39"/>
    <mergeCell ref="BD39:BF39"/>
    <mergeCell ref="I39:T39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17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56" t="s">
        <v>1893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65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44747</v>
      </c>
      <c r="X2" s="148"/>
      <c r="Y2" s="148"/>
      <c r="Z2" s="148"/>
      <c r="AA2" s="148"/>
      <c r="AB2" s="149"/>
      <c r="AC2" s="44"/>
      <c r="AD2" s="44"/>
      <c r="AE2" s="44"/>
      <c r="AF2" s="44"/>
      <c r="AG2" s="44"/>
      <c r="AH2" s="44"/>
      <c r="AI2" s="44"/>
      <c r="AJ2" s="147"/>
      <c r="AK2" s="148"/>
      <c r="AL2" s="148"/>
      <c r="AM2" s="148"/>
      <c r="AN2" s="148"/>
      <c r="AO2" s="149"/>
    </row>
    <row r="3" spans="2:65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34.5" customHeight="1" x14ac:dyDescent="0.15">
      <c r="B6" s="108" t="s">
        <v>119</v>
      </c>
      <c r="C6" s="109"/>
      <c r="D6" s="109"/>
      <c r="E6" s="110"/>
      <c r="F6" s="111" t="s">
        <v>128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129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148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102" t="s">
        <v>207</v>
      </c>
      <c r="BB6" s="103"/>
      <c r="BC6" s="104"/>
      <c r="BD6" s="102" t="s">
        <v>207</v>
      </c>
      <c r="BE6" s="103"/>
      <c r="BF6" s="104"/>
      <c r="BJ6" s="23" t="str">
        <f t="shared" ref="BJ6:BJ15" si="0">IF(AK6&lt;&gt;"なし",AK6,"{}")</f>
        <v>{"output_ymd_+m1": "出力年月日の１ヵ月後"}</v>
      </c>
      <c r="BK6" s="23" t="s">
        <v>106</v>
      </c>
      <c r="BL6" s="23" t="str">
        <f>B6&amp;" = sql/job/mt/"&amp;B6&amp;".sql"</f>
        <v>ID0201-01 = sql/job/mt/ID0201-01.sql</v>
      </c>
      <c r="BM6" s="23" t="str">
        <f t="shared" ref="BM6:BM15" si="1">B6&amp;" = {""id"":"""&amp;B6&amp;""", ""name"":"""&amp;F6&amp;""", ""params"":"&amp;BJ6&amp;", ""files"":"&amp;BK6&amp;IF(BA6&lt;&gt;"-",", ""thread"":"""&amp;BA6&amp;"""","")&amp;IF(BD6&lt;&gt;"-",", ""memory"":"""&amp;BD6&amp;"""","")&amp;"}"</f>
        <v>ID0201-01 = {"id":"ID0201-01", "name":"二次医療圏マスタ作成SQL", "params":{"output_ymd_+m1": "出力年月日の１ヵ月後"}, "files":{}}</v>
      </c>
    </row>
    <row r="7" spans="2:65" ht="45" customHeight="1" x14ac:dyDescent="0.15">
      <c r="B7" s="108" t="s">
        <v>120</v>
      </c>
      <c r="C7" s="109"/>
      <c r="D7" s="109"/>
      <c r="E7" s="110"/>
      <c r="F7" s="111" t="s">
        <v>201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138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149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102" t="s">
        <v>207</v>
      </c>
      <c r="BB7" s="103"/>
      <c r="BC7" s="104"/>
      <c r="BD7" s="102" t="s">
        <v>207</v>
      </c>
      <c r="BE7" s="103"/>
      <c r="BF7" s="104"/>
      <c r="BJ7" s="23" t="str">
        <f t="shared" si="0"/>
        <v>{"output_ymd_+m1": "出力年月日の１ヵ月後", "output_ymd": "出力年月日", "output_ym": "出力年月"}</v>
      </c>
      <c r="BK7" s="23" t="s">
        <v>106</v>
      </c>
      <c r="BL7" s="23" t="str">
        <f t="shared" ref="BL7:BL15" si="2">B7&amp;" = sql/job/mt/"&amp;B7&amp;".sql"</f>
        <v>ID0202-01 = sql/job/mt/ID0202-01.sql</v>
      </c>
      <c r="BM7" s="23" t="str">
        <f t="shared" si="1"/>
        <v>ID0202-01 = {"id":"ID0202-01", "name":"施設属性マスタ作成SQL", "params":{"output_ymd_+m1": "出力年月日の１ヵ月後", "output_ymd": "出力年月日", "output_ym": "出力年月"}, "files":{}}</v>
      </c>
    </row>
    <row r="8" spans="2:65" ht="34.5" customHeight="1" x14ac:dyDescent="0.15">
      <c r="B8" s="108" t="s">
        <v>121</v>
      </c>
      <c r="C8" s="109"/>
      <c r="D8" s="109"/>
      <c r="E8" s="110"/>
      <c r="F8" s="111" t="s">
        <v>136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14" t="s">
        <v>137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99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102" t="s">
        <v>207</v>
      </c>
      <c r="BB8" s="103"/>
      <c r="BC8" s="104"/>
      <c r="BD8" s="102" t="s">
        <v>207</v>
      </c>
      <c r="BE8" s="103"/>
      <c r="BF8" s="104"/>
      <c r="BJ8" s="23" t="str">
        <f t="shared" si="0"/>
        <v>{"output_ymd": "出力年月日"}</v>
      </c>
      <c r="BK8" s="23" t="s">
        <v>106</v>
      </c>
      <c r="BL8" s="23" t="str">
        <f t="shared" si="2"/>
        <v>ID0203-01 = sql/job/mt/ID0203-01.sql</v>
      </c>
      <c r="BM8" s="23" t="str">
        <f t="shared" si="1"/>
        <v>ID0203-01 = {"id":"ID0203-01", "name":"施設ID対応マスタ作成SQL", "params":{"output_ymd": "出力年月日"}, "files":{}}</v>
      </c>
    </row>
    <row r="9" spans="2:65" ht="34.5" customHeight="1" x14ac:dyDescent="0.15">
      <c r="B9" s="129" t="s">
        <v>122</v>
      </c>
      <c r="C9" s="130"/>
      <c r="D9" s="130"/>
      <c r="E9" s="131"/>
      <c r="F9" s="144" t="s">
        <v>147</v>
      </c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6"/>
      <c r="R9" s="135" t="s">
        <v>134</v>
      </c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7"/>
      <c r="AK9" s="135" t="s">
        <v>161</v>
      </c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7"/>
      <c r="BA9" s="99" t="s">
        <v>207</v>
      </c>
      <c r="BB9" s="100"/>
      <c r="BC9" s="101"/>
      <c r="BD9" s="99" t="s">
        <v>207</v>
      </c>
      <c r="BE9" s="100"/>
      <c r="BF9" s="101"/>
      <c r="BJ9" s="23" t="str">
        <f t="shared" si="0"/>
        <v>{"output_ym": "出力年月"}</v>
      </c>
      <c r="BK9" s="23" t="s">
        <v>106</v>
      </c>
      <c r="BL9" s="23" t="str">
        <f t="shared" si="2"/>
        <v>ID0204-01 = sql/job/mt/ID0204-01.sql</v>
      </c>
      <c r="BM9" s="23" t="str">
        <f t="shared" si="1"/>
        <v>ID0204-01 = {"id":"ID0204-01", "name":"施設データ管理マスタ作成SQL", "params":{"output_ym": "出力年月"}, "files":{}}</v>
      </c>
    </row>
    <row r="10" spans="2:65" ht="34.5" customHeight="1" x14ac:dyDescent="0.15">
      <c r="B10" s="108" t="s">
        <v>123</v>
      </c>
      <c r="C10" s="109"/>
      <c r="D10" s="109"/>
      <c r="E10" s="110"/>
      <c r="F10" s="111" t="s">
        <v>202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14" t="s">
        <v>133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99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102" t="s">
        <v>207</v>
      </c>
      <c r="BB10" s="103"/>
      <c r="BC10" s="104"/>
      <c r="BD10" s="102" t="s">
        <v>207</v>
      </c>
      <c r="BE10" s="103"/>
      <c r="BF10" s="104"/>
      <c r="BJ10" s="23" t="str">
        <f t="shared" si="0"/>
        <v>{"output_ymd": "出力年月日"}</v>
      </c>
      <c r="BK10" s="23" t="s">
        <v>106</v>
      </c>
      <c r="BL10" s="23" t="str">
        <f t="shared" si="2"/>
        <v>ID0205-01 = sql/job/mt/ID0205-01.sql</v>
      </c>
      <c r="BM10" s="23" t="str">
        <f t="shared" si="1"/>
        <v>ID0205-01 = {"id":"ID0205-01", "name":"医薬品関連マスタ作成SQL", "params":{"output_ymd": "出力年月日"}, "files":{}}</v>
      </c>
    </row>
    <row r="11" spans="2:65" ht="34.5" customHeight="1" x14ac:dyDescent="0.15">
      <c r="B11" s="108" t="s">
        <v>124</v>
      </c>
      <c r="C11" s="109"/>
      <c r="D11" s="109"/>
      <c r="E11" s="110"/>
      <c r="F11" s="111" t="s">
        <v>203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14" t="s">
        <v>132</v>
      </c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6"/>
      <c r="AK11" s="114" t="s">
        <v>99</v>
      </c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  <c r="BA11" s="102" t="s">
        <v>207</v>
      </c>
      <c r="BB11" s="103"/>
      <c r="BC11" s="104"/>
      <c r="BD11" s="102" t="s">
        <v>207</v>
      </c>
      <c r="BE11" s="103"/>
      <c r="BF11" s="104"/>
      <c r="BJ11" s="23" t="str">
        <f t="shared" si="0"/>
        <v>{"output_ymd": "出力年月日"}</v>
      </c>
      <c r="BK11" s="23" t="s">
        <v>106</v>
      </c>
      <c r="BL11" s="23" t="str">
        <f t="shared" si="2"/>
        <v>ID0206-01 = sql/job/mt/ID0206-01.sql</v>
      </c>
      <c r="BM11" s="23" t="str">
        <f t="shared" si="1"/>
        <v>ID0206-01 = {"id":"ID0206-01", "name":"薬価関連マスタ作成SQL", "params":{"output_ymd": "出力年月日"}, "files":{}}</v>
      </c>
    </row>
    <row r="12" spans="2:65" ht="34.5" customHeight="1" x14ac:dyDescent="0.15">
      <c r="B12" s="108" t="s">
        <v>142</v>
      </c>
      <c r="C12" s="109"/>
      <c r="D12" s="109"/>
      <c r="E12" s="110"/>
      <c r="F12" s="111" t="s">
        <v>143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14" t="s">
        <v>190</v>
      </c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14" t="s">
        <v>148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6"/>
      <c r="BA12" s="102" t="s">
        <v>207</v>
      </c>
      <c r="BB12" s="103"/>
      <c r="BC12" s="104"/>
      <c r="BD12" s="102" t="s">
        <v>207</v>
      </c>
      <c r="BE12" s="103"/>
      <c r="BF12" s="104"/>
      <c r="BJ12" s="23" t="str">
        <f t="shared" si="0"/>
        <v>{"output_ymd_+m1": "出力年月日の１ヵ月後"}</v>
      </c>
      <c r="BK12" s="23" t="s">
        <v>106</v>
      </c>
      <c r="BL12" s="23" t="str">
        <f t="shared" si="2"/>
        <v>RD0207-01 = sql/job/mt/RD0207-01.sql</v>
      </c>
      <c r="BM12" s="23" t="str">
        <f t="shared" si="1"/>
        <v>RD0207-01 = {"id":"RD0207-01", "name":"診療行為関連マスタ用データ取得SQL", "params":{"output_ymd_+m1": "出力年月日の１ヵ月後"}, "files":{}}</v>
      </c>
    </row>
    <row r="13" spans="2:65" ht="34.5" customHeight="1" x14ac:dyDescent="0.15">
      <c r="B13" s="108" t="s">
        <v>125</v>
      </c>
      <c r="C13" s="109"/>
      <c r="D13" s="109"/>
      <c r="E13" s="110"/>
      <c r="F13" s="111" t="s">
        <v>204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14" t="s">
        <v>131</v>
      </c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6"/>
      <c r="AK13" s="114" t="s">
        <v>99</v>
      </c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6"/>
      <c r="BA13" s="102" t="s">
        <v>207</v>
      </c>
      <c r="BB13" s="103"/>
      <c r="BC13" s="104"/>
      <c r="BD13" s="102" t="s">
        <v>207</v>
      </c>
      <c r="BE13" s="103"/>
      <c r="BF13" s="104"/>
      <c r="BJ13" s="23" t="str">
        <f t="shared" si="0"/>
        <v>{"output_ymd": "出力年月日"}</v>
      </c>
      <c r="BK13" s="23" t="s">
        <v>106</v>
      </c>
      <c r="BL13" s="23" t="str">
        <f t="shared" si="2"/>
        <v>ID0208-01 = sql/job/mt/ID0208-01.sql</v>
      </c>
      <c r="BM13" s="23" t="str">
        <f t="shared" si="1"/>
        <v>ID0208-01 = {"id":"ID0208-01", "name":"特定器材関連マスタ作成SQL", "params":{"output_ymd": "出力年月日"}, "files":{}}</v>
      </c>
    </row>
    <row r="14" spans="2:65" ht="34.5" customHeight="1" x14ac:dyDescent="0.15">
      <c r="B14" s="108" t="s">
        <v>126</v>
      </c>
      <c r="C14" s="109"/>
      <c r="D14" s="109"/>
      <c r="E14" s="110"/>
      <c r="F14" s="111" t="s">
        <v>141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114" t="s">
        <v>130</v>
      </c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6"/>
      <c r="AK14" s="114" t="s">
        <v>99</v>
      </c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6"/>
      <c r="BA14" s="102" t="s">
        <v>207</v>
      </c>
      <c r="BB14" s="103"/>
      <c r="BC14" s="104"/>
      <c r="BD14" s="102" t="s">
        <v>207</v>
      </c>
      <c r="BE14" s="103"/>
      <c r="BF14" s="104"/>
      <c r="BJ14" s="23" t="str">
        <f t="shared" si="0"/>
        <v>{"output_ymd": "出力年月日"}</v>
      </c>
      <c r="BK14" s="23" t="s">
        <v>106</v>
      </c>
      <c r="BL14" s="23" t="str">
        <f t="shared" si="2"/>
        <v>ID0209-01 = sql/job/mt/ID0209-01.sql</v>
      </c>
      <c r="BM14" s="23" t="str">
        <f t="shared" si="1"/>
        <v>ID0209-01 = {"id":"ID0209-01", "name":"DPC関連マスタ作成SQL", "params":{"output_ymd": "出力年月日"}, "files":{}}</v>
      </c>
    </row>
    <row r="15" spans="2:65" ht="34.5" customHeight="1" x14ac:dyDescent="0.15">
      <c r="B15" s="108" t="s">
        <v>127</v>
      </c>
      <c r="C15" s="109"/>
      <c r="D15" s="109"/>
      <c r="E15" s="110"/>
      <c r="F15" s="111" t="s">
        <v>205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114" t="s">
        <v>135</v>
      </c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6"/>
      <c r="AK15" s="114" t="s">
        <v>99</v>
      </c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  <c r="BA15" s="102" t="s">
        <v>207</v>
      </c>
      <c r="BB15" s="103"/>
      <c r="BC15" s="104"/>
      <c r="BD15" s="102" t="s">
        <v>207</v>
      </c>
      <c r="BE15" s="103"/>
      <c r="BF15" s="104"/>
      <c r="BJ15" s="23" t="str">
        <f t="shared" si="0"/>
        <v>{"output_ymd": "出力年月日"}</v>
      </c>
      <c r="BK15" s="23" t="s">
        <v>106</v>
      </c>
      <c r="BL15" s="23" t="str">
        <f t="shared" si="2"/>
        <v>ID0210-01 = sql/job/mt/ID0210-01.sql</v>
      </c>
      <c r="BM15" s="23" t="str">
        <f t="shared" si="1"/>
        <v>ID0210-01 = {"id":"ID0210-01", "name":"疾患関連マスタ作成SQL", "params":{"output_ymd": "出力年月日"}, "files":{}}</v>
      </c>
    </row>
    <row r="16" spans="2:65" ht="51.75" customHeight="1" x14ac:dyDescent="0.15">
      <c r="B16" s="108" t="s">
        <v>1894</v>
      </c>
      <c r="C16" s="109"/>
      <c r="D16" s="109"/>
      <c r="E16" s="110"/>
      <c r="F16" s="111" t="s">
        <v>1896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114" t="s">
        <v>1898</v>
      </c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6"/>
      <c r="AK16" s="114" t="s">
        <v>19</v>
      </c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102" t="s">
        <v>207</v>
      </c>
      <c r="BB16" s="103"/>
      <c r="BC16" s="104"/>
      <c r="BD16" s="102" t="s">
        <v>207</v>
      </c>
      <c r="BE16" s="103"/>
      <c r="BF16" s="104"/>
      <c r="BJ16" s="23" t="str">
        <f t="shared" ref="BJ16:BJ17" si="3">IF(AK16&lt;&gt;"なし",AK16,"{}")</f>
        <v>{}</v>
      </c>
      <c r="BK16" s="23" t="s">
        <v>106</v>
      </c>
      <c r="BL16" s="23" t="str">
        <f t="shared" ref="BL16:BL17" si="4">B16&amp;" = sql/job/mt/"&amp;B16&amp;".sql"</f>
        <v>ID0212-01 = sql/job/mt/ID0212-01.sql</v>
      </c>
      <c r="BM16" s="23" t="str">
        <f t="shared" ref="BM16:BM17" si="5">B16&amp;" = {""id"":"""&amp;B16&amp;""", ""name"":"""&amp;F16&amp;""", ""params"":"&amp;BJ16&amp;", ""files"":"&amp;BK16&amp;IF(BA16&lt;&gt;"-",", ""thread"":"""&amp;BA16&amp;"""","")&amp;IF(BD16&lt;&gt;"-",", ""memory"":"""&amp;BD16&amp;"""","")&amp;"}"</f>
        <v>ID0212-01 = {"id":"ID0212-01", "name":"医薬品成分関連マスタ作成SQL", "params":{}, "files":{}}</v>
      </c>
    </row>
    <row r="17" spans="2:65" ht="69.75" customHeight="1" x14ac:dyDescent="0.15">
      <c r="B17" s="108" t="s">
        <v>1895</v>
      </c>
      <c r="C17" s="109"/>
      <c r="D17" s="109"/>
      <c r="E17" s="110"/>
      <c r="F17" s="111" t="s">
        <v>1897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114" t="s">
        <v>1899</v>
      </c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6"/>
      <c r="AK17" s="114" t="s">
        <v>19</v>
      </c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6"/>
      <c r="BA17" s="102" t="s">
        <v>207</v>
      </c>
      <c r="BB17" s="103"/>
      <c r="BC17" s="104"/>
      <c r="BD17" s="102" t="s">
        <v>207</v>
      </c>
      <c r="BE17" s="103"/>
      <c r="BF17" s="104"/>
      <c r="BJ17" s="23" t="str">
        <f t="shared" si="3"/>
        <v>{}</v>
      </c>
      <c r="BK17" s="23" t="s">
        <v>106</v>
      </c>
      <c r="BL17" s="23" t="str">
        <f t="shared" si="4"/>
        <v>ID0213-01 = sql/job/mt/ID0213-01.sql</v>
      </c>
      <c r="BM17" s="23" t="str">
        <f t="shared" si="5"/>
        <v>ID0213-01 = {"id":"ID0213-01", "name":"医薬品適用病名関連マスタ作成SQL", "params":{}, "files":{}}</v>
      </c>
    </row>
  </sheetData>
  <mergeCells count="83">
    <mergeCell ref="AJ2:AO3"/>
    <mergeCell ref="B6:E6"/>
    <mergeCell ref="F6:Q6"/>
    <mergeCell ref="R6:AJ6"/>
    <mergeCell ref="AK6:AZ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A6:BC6"/>
    <mergeCell ref="BD6:BF6"/>
    <mergeCell ref="B7:E7"/>
    <mergeCell ref="F7:Q7"/>
    <mergeCell ref="R7:AJ7"/>
    <mergeCell ref="AK7:AZ7"/>
    <mergeCell ref="BA7:BC7"/>
    <mergeCell ref="BD7:BF7"/>
    <mergeCell ref="BD9:BF9"/>
    <mergeCell ref="B8:E8"/>
    <mergeCell ref="F8:Q8"/>
    <mergeCell ref="R8:AJ8"/>
    <mergeCell ref="AK8:AZ8"/>
    <mergeCell ref="BA8:BC8"/>
    <mergeCell ref="BD8:BF8"/>
    <mergeCell ref="B9:E9"/>
    <mergeCell ref="F9:Q9"/>
    <mergeCell ref="R9:AJ9"/>
    <mergeCell ref="AK9:AZ9"/>
    <mergeCell ref="BA9:BC9"/>
    <mergeCell ref="BD11:BF11"/>
    <mergeCell ref="B10:E10"/>
    <mergeCell ref="F10:Q10"/>
    <mergeCell ref="R10:AJ10"/>
    <mergeCell ref="AK10:AZ10"/>
    <mergeCell ref="BA10:BC10"/>
    <mergeCell ref="BD10:BF10"/>
    <mergeCell ref="B11:E11"/>
    <mergeCell ref="F11:Q11"/>
    <mergeCell ref="R11:AJ11"/>
    <mergeCell ref="AK11:AZ11"/>
    <mergeCell ref="BA11:BC11"/>
    <mergeCell ref="BD13:BF13"/>
    <mergeCell ref="B12:E12"/>
    <mergeCell ref="F12:Q12"/>
    <mergeCell ref="R12:AJ12"/>
    <mergeCell ref="AK12:AZ12"/>
    <mergeCell ref="BA12:BC12"/>
    <mergeCell ref="BD12:BF12"/>
    <mergeCell ref="B13:E13"/>
    <mergeCell ref="F13:Q13"/>
    <mergeCell ref="R13:AJ13"/>
    <mergeCell ref="AK13:AZ13"/>
    <mergeCell ref="BA13:BC13"/>
    <mergeCell ref="BD15:BF15"/>
    <mergeCell ref="B14:E14"/>
    <mergeCell ref="F14:Q14"/>
    <mergeCell ref="R14:AJ14"/>
    <mergeCell ref="AK14:AZ14"/>
    <mergeCell ref="BA14:BC14"/>
    <mergeCell ref="BD14:BF14"/>
    <mergeCell ref="B15:E15"/>
    <mergeCell ref="F15:Q15"/>
    <mergeCell ref="R15:AJ15"/>
    <mergeCell ref="AK15:AZ15"/>
    <mergeCell ref="BA15:BC15"/>
    <mergeCell ref="BD17:BF17"/>
    <mergeCell ref="B16:E16"/>
    <mergeCell ref="F16:Q16"/>
    <mergeCell ref="R16:AJ16"/>
    <mergeCell ref="AK16:AZ16"/>
    <mergeCell ref="BA16:BC16"/>
    <mergeCell ref="BD16:BF16"/>
    <mergeCell ref="B17:E17"/>
    <mergeCell ref="F17:Q17"/>
    <mergeCell ref="R17:AJ17"/>
    <mergeCell ref="AK17:AZ17"/>
    <mergeCell ref="BA17:BC17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BR35"/>
  <sheetViews>
    <sheetView view="pageBreakPreview" zoomScaleNormal="100" zoomScaleSheetLayoutView="100" workbookViewId="0">
      <selection activeCell="B13" sqref="B13:H13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56" t="s">
        <v>1848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70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44484</v>
      </c>
      <c r="X2" s="148"/>
      <c r="Y2" s="148"/>
      <c r="Z2" s="148"/>
      <c r="AA2" s="148"/>
      <c r="AB2" s="149"/>
      <c r="AC2" s="44" t="s">
        <v>184</v>
      </c>
      <c r="AD2" s="44"/>
      <c r="AE2" s="44"/>
      <c r="AF2" s="44"/>
      <c r="AG2" s="44"/>
      <c r="AH2" s="44"/>
      <c r="AI2" s="44"/>
      <c r="AJ2" s="147">
        <v>45028</v>
      </c>
      <c r="AK2" s="148"/>
      <c r="AL2" s="148"/>
      <c r="AM2" s="148"/>
      <c r="AN2" s="148"/>
      <c r="AO2" s="149"/>
    </row>
    <row r="3" spans="2:70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27" customHeight="1" x14ac:dyDescent="0.15">
      <c r="B5" s="18" t="s">
        <v>13</v>
      </c>
      <c r="C5" s="19"/>
      <c r="D5" s="28"/>
      <c r="E5" s="28"/>
      <c r="F5" s="28"/>
      <c r="G5" s="19"/>
      <c r="H5" s="19"/>
      <c r="I5" s="20" t="s">
        <v>15</v>
      </c>
      <c r="J5" s="33"/>
      <c r="K5" s="33"/>
      <c r="L5" s="27"/>
      <c r="M5" s="27"/>
      <c r="N5" s="28"/>
      <c r="O5" s="28"/>
      <c r="P5" s="28"/>
      <c r="Q5" s="28"/>
      <c r="R5" s="28"/>
      <c r="S5" s="28"/>
      <c r="T5" s="28"/>
      <c r="U5" s="20" t="s">
        <v>16</v>
      </c>
      <c r="V5" s="29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0" t="s">
        <v>17</v>
      </c>
      <c r="AO5" s="29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05" t="s">
        <v>1906</v>
      </c>
      <c r="BH5" s="106"/>
      <c r="BI5" s="106"/>
      <c r="BJ5" s="106"/>
      <c r="BK5" s="107"/>
    </row>
    <row r="6" spans="2:70" ht="51.75" customHeight="1" x14ac:dyDescent="0.15">
      <c r="B6" s="108" t="s">
        <v>1707</v>
      </c>
      <c r="C6" s="109"/>
      <c r="D6" s="109"/>
      <c r="E6" s="109"/>
      <c r="F6" s="109"/>
      <c r="G6" s="109"/>
      <c r="H6" s="110"/>
      <c r="I6" s="165" t="s">
        <v>1690</v>
      </c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7"/>
      <c r="U6" s="162" t="s">
        <v>1724</v>
      </c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4"/>
      <c r="AN6" s="162" t="s">
        <v>19</v>
      </c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4"/>
      <c r="BA6" s="102">
        <v>10</v>
      </c>
      <c r="BB6" s="103"/>
      <c r="BC6" s="104"/>
      <c r="BD6" s="102" t="s">
        <v>1903</v>
      </c>
      <c r="BE6" s="103"/>
      <c r="BF6" s="104"/>
      <c r="BG6" s="102" t="s">
        <v>1907</v>
      </c>
      <c r="BH6" s="103"/>
      <c r="BI6" s="103"/>
      <c r="BJ6" s="103"/>
      <c r="BK6" s="104"/>
      <c r="BO6" s="23" t="str">
        <f t="shared" ref="BO6:BO12" si="0">IF(AN6&lt;&gt;"なし",AN6,"{}")</f>
        <v>{}</v>
      </c>
      <c r="BP6" s="23" t="s">
        <v>106</v>
      </c>
      <c r="BQ6" s="23" t="str">
        <f>B6&amp;" = sql/job/mart/"&amp;B6&amp;".sql"</f>
        <v>ID0301-01-01 = sql/job/mart/ID0301-01-01.sql</v>
      </c>
      <c r="BR6" s="23" t="str">
        <f t="shared" ref="BR6:BR9" si="1">B6&amp;" = {""id"":"""&amp;B6&amp;""", ""name"":"""&amp;I6&amp;""", ""params"":"&amp;BO6&amp;", ""files"":"&amp;BP6&amp;IF(BA6&lt;&gt;"-",", ""thread"":"""&amp;BA6&amp;"""","")&amp;IF(BD6&lt;&gt;"-",", ""memory"":"""&amp;BD6&amp;"""","")&amp;IF(BG6&lt;&gt;"-",", ""uri"":""True""","")&amp;"}"</f>
        <v>ID0301-01-01 = {"id":"ID0301-01-01", "name":"二次利用DB登録患者データ_DPC作成SQL", "params":{}, "files":{}, "thread":"10", "memory":"1GB"}</v>
      </c>
    </row>
    <row r="7" spans="2:70" ht="51.75" customHeight="1" x14ac:dyDescent="0.15">
      <c r="B7" s="108" t="s">
        <v>1708</v>
      </c>
      <c r="C7" s="109"/>
      <c r="D7" s="109"/>
      <c r="E7" s="109"/>
      <c r="F7" s="109"/>
      <c r="G7" s="109"/>
      <c r="H7" s="110"/>
      <c r="I7" s="165" t="s">
        <v>1691</v>
      </c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7"/>
      <c r="U7" s="162" t="s">
        <v>1689</v>
      </c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4"/>
      <c r="AN7" s="162" t="s">
        <v>19</v>
      </c>
      <c r="AO7" s="163"/>
      <c r="AP7" s="163"/>
      <c r="AQ7" s="163"/>
      <c r="AR7" s="163"/>
      <c r="AS7" s="163"/>
      <c r="AT7" s="163"/>
      <c r="AU7" s="163"/>
      <c r="AV7" s="163"/>
      <c r="AW7" s="163"/>
      <c r="AX7" s="163"/>
      <c r="AY7" s="163"/>
      <c r="AZ7" s="164"/>
      <c r="BA7" s="102">
        <v>10</v>
      </c>
      <c r="BB7" s="103"/>
      <c r="BC7" s="104"/>
      <c r="BD7" s="102" t="s">
        <v>1903</v>
      </c>
      <c r="BE7" s="103"/>
      <c r="BF7" s="104"/>
      <c r="BG7" s="102" t="s">
        <v>1907</v>
      </c>
      <c r="BH7" s="103"/>
      <c r="BI7" s="103"/>
      <c r="BJ7" s="103"/>
      <c r="BK7" s="104"/>
      <c r="BO7" s="23" t="str">
        <f t="shared" si="0"/>
        <v>{}</v>
      </c>
      <c r="BP7" s="23" t="s">
        <v>106</v>
      </c>
      <c r="BQ7" s="23" t="str">
        <f t="shared" ref="BQ7:BQ9" si="2">B7&amp;" = sql/job/mart/"&amp;B7&amp;".sql"</f>
        <v>ID0301-01-02 = sql/job/mart/ID0301-01-02.sql</v>
      </c>
      <c r="BR7" s="23" t="str">
        <f t="shared" si="1"/>
        <v>ID0301-01-02 = {"id":"ID0301-01-02", "name":"二次利用DB登録患者データ_レセプト作成SQL", "params":{}, "files":{}, "thread":"10", "memory":"1GB"}</v>
      </c>
    </row>
    <row r="8" spans="2:70" ht="51.75" customHeight="1" x14ac:dyDescent="0.15">
      <c r="B8" s="108" t="s">
        <v>1709</v>
      </c>
      <c r="C8" s="109"/>
      <c r="D8" s="109"/>
      <c r="E8" s="109"/>
      <c r="F8" s="109"/>
      <c r="G8" s="109"/>
      <c r="H8" s="110"/>
      <c r="I8" s="165" t="s">
        <v>1692</v>
      </c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7"/>
      <c r="U8" s="162" t="s">
        <v>1721</v>
      </c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4"/>
      <c r="AN8" s="162" t="s">
        <v>19</v>
      </c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4"/>
      <c r="BA8" s="102">
        <v>10</v>
      </c>
      <c r="BB8" s="103"/>
      <c r="BC8" s="104"/>
      <c r="BD8" s="102" t="s">
        <v>1903</v>
      </c>
      <c r="BE8" s="103"/>
      <c r="BF8" s="104"/>
      <c r="BG8" s="102" t="s">
        <v>1907</v>
      </c>
      <c r="BH8" s="103"/>
      <c r="BI8" s="103"/>
      <c r="BJ8" s="103"/>
      <c r="BK8" s="104"/>
      <c r="BO8" s="23" t="str">
        <f t="shared" si="0"/>
        <v>{}</v>
      </c>
      <c r="BP8" s="23" t="s">
        <v>106</v>
      </c>
      <c r="BQ8" s="23" t="str">
        <f t="shared" si="2"/>
        <v>ID0301-01-03 = sql/job/mart/ID0301-01-03.sql</v>
      </c>
      <c r="BR8" s="23" t="str">
        <f t="shared" si="1"/>
        <v>ID0301-01-03 = {"id":"ID0301-01-03", "name":"二次利用DB登録患者データ_MML作成SQL", "params":{}, "files":{}, "thread":"10", "memory":"1GB"}</v>
      </c>
    </row>
    <row r="9" spans="2:70" ht="86.25" customHeight="1" x14ac:dyDescent="0.15">
      <c r="B9" s="108" t="s">
        <v>2119</v>
      </c>
      <c r="C9" s="109"/>
      <c r="D9" s="109"/>
      <c r="E9" s="109"/>
      <c r="F9" s="109"/>
      <c r="G9" s="109"/>
      <c r="H9" s="110"/>
      <c r="I9" s="165" t="s">
        <v>1693</v>
      </c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7"/>
      <c r="U9" s="162" t="s">
        <v>2121</v>
      </c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4"/>
      <c r="AN9" s="162" t="s">
        <v>19</v>
      </c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4"/>
      <c r="BA9" s="102" t="s">
        <v>207</v>
      </c>
      <c r="BB9" s="103"/>
      <c r="BC9" s="104"/>
      <c r="BD9" s="102" t="s">
        <v>207</v>
      </c>
      <c r="BE9" s="103"/>
      <c r="BF9" s="104"/>
      <c r="BG9" s="102" t="s">
        <v>207</v>
      </c>
      <c r="BH9" s="103"/>
      <c r="BI9" s="103"/>
      <c r="BJ9" s="103"/>
      <c r="BK9" s="104"/>
      <c r="BO9" s="23" t="str">
        <f t="shared" si="0"/>
        <v>{}</v>
      </c>
      <c r="BP9" s="23" t="s">
        <v>106</v>
      </c>
      <c r="BQ9" s="23" t="str">
        <f t="shared" si="2"/>
        <v>ID0301-01-04 = sql/job/mart/ID0301-01-04.sql</v>
      </c>
      <c r="BR9" s="23" t="str">
        <f t="shared" si="1"/>
        <v>ID0301-01-04 = {"id":"ID0301-01-04", "name":"二次利用DB登録患者データ作成SQL", "params":{}, "files":{}}</v>
      </c>
    </row>
    <row r="10" spans="2:70" ht="51.75" customHeight="1" x14ac:dyDescent="0.15">
      <c r="B10" s="108" t="s">
        <v>2120</v>
      </c>
      <c r="C10" s="109"/>
      <c r="D10" s="109"/>
      <c r="E10" s="109"/>
      <c r="F10" s="109"/>
      <c r="G10" s="109"/>
      <c r="H10" s="110"/>
      <c r="I10" s="165" t="s">
        <v>1694</v>
      </c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7"/>
      <c r="U10" s="162" t="s">
        <v>1697</v>
      </c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4"/>
      <c r="AN10" s="162" t="s">
        <v>19</v>
      </c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4"/>
      <c r="BA10" s="102" t="s">
        <v>207</v>
      </c>
      <c r="BB10" s="103"/>
      <c r="BC10" s="104"/>
      <c r="BD10" s="102" t="s">
        <v>207</v>
      </c>
      <c r="BE10" s="103"/>
      <c r="BF10" s="104"/>
      <c r="BG10" s="102" t="s">
        <v>1907</v>
      </c>
      <c r="BH10" s="103"/>
      <c r="BI10" s="103"/>
      <c r="BJ10" s="103"/>
      <c r="BK10" s="104"/>
      <c r="BO10" s="23" t="str">
        <f t="shared" si="0"/>
        <v>{}</v>
      </c>
      <c r="BP10" s="23" t="s">
        <v>106</v>
      </c>
      <c r="BQ10" s="23" t="str">
        <f t="shared" ref="BQ10:BQ14" si="3">B10&amp;" = sql/job/mart/"&amp;B10&amp;".sql"</f>
        <v>ID0301-02-01 = sql/job/mart/ID0301-02-01.sql</v>
      </c>
      <c r="BR10" s="23" t="str">
        <f t="shared" ref="BR10:BR14" si="4">B10&amp;" = {""id"":"""&amp;B10&amp;""", ""name"":"""&amp;I10&amp;""", ""params"":"&amp;BO10&amp;", ""files"":"&amp;BP10&amp;IF(BA10&lt;&gt;"-",", ""thread"":"""&amp;BA10&amp;"""","")&amp;IF(BD10&lt;&gt;"-",", ""memory"":"""&amp;BD10&amp;"""","")&amp;IF(BG10&lt;&gt;"-",", ""uri"":""True""","")&amp;"}"</f>
        <v>ID0301-02-01 = {"id":"ID0301-02-01", "name":"二次利用DB登録患者紐付けデータ作成（DPC分）SQL", "params":{}, "files":{}}</v>
      </c>
    </row>
    <row r="11" spans="2:70" ht="51.75" customHeight="1" x14ac:dyDescent="0.15">
      <c r="B11" s="108" t="s">
        <v>1710</v>
      </c>
      <c r="C11" s="109"/>
      <c r="D11" s="109"/>
      <c r="E11" s="109"/>
      <c r="F11" s="109"/>
      <c r="G11" s="109"/>
      <c r="H11" s="110"/>
      <c r="I11" s="165" t="s">
        <v>1695</v>
      </c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7"/>
      <c r="U11" s="162" t="s">
        <v>1698</v>
      </c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4"/>
      <c r="AN11" s="162" t="s">
        <v>19</v>
      </c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4"/>
      <c r="BA11" s="102" t="s">
        <v>207</v>
      </c>
      <c r="BB11" s="103"/>
      <c r="BC11" s="104"/>
      <c r="BD11" s="102" t="s">
        <v>207</v>
      </c>
      <c r="BE11" s="103"/>
      <c r="BF11" s="104"/>
      <c r="BG11" s="102" t="s">
        <v>1907</v>
      </c>
      <c r="BH11" s="103"/>
      <c r="BI11" s="103"/>
      <c r="BJ11" s="103"/>
      <c r="BK11" s="104"/>
      <c r="BO11" s="23" t="str">
        <f t="shared" si="0"/>
        <v>{}</v>
      </c>
      <c r="BP11" s="23" t="s">
        <v>106</v>
      </c>
      <c r="BQ11" s="23" t="str">
        <f t="shared" si="3"/>
        <v>ID0301-02-02 = sql/job/mart/ID0301-02-02.sql</v>
      </c>
      <c r="BR11" s="23" t="str">
        <f t="shared" si="4"/>
        <v>ID0301-02-02 = {"id":"ID0301-02-02", "name":"二次利用DB登録患者紐付けデータ作成（レセプト分）SQL", "params":{}, "files":{}}</v>
      </c>
    </row>
    <row r="12" spans="2:70" ht="51.75" customHeight="1" x14ac:dyDescent="0.15">
      <c r="B12" s="108" t="s">
        <v>1711</v>
      </c>
      <c r="C12" s="109"/>
      <c r="D12" s="109"/>
      <c r="E12" s="109"/>
      <c r="F12" s="109"/>
      <c r="G12" s="109"/>
      <c r="H12" s="110"/>
      <c r="I12" s="165" t="s">
        <v>1696</v>
      </c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7"/>
      <c r="U12" s="162" t="s">
        <v>1699</v>
      </c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4"/>
      <c r="AN12" s="162" t="s">
        <v>19</v>
      </c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4"/>
      <c r="BA12" s="102" t="s">
        <v>207</v>
      </c>
      <c r="BB12" s="103"/>
      <c r="BC12" s="104"/>
      <c r="BD12" s="102" t="s">
        <v>207</v>
      </c>
      <c r="BE12" s="103"/>
      <c r="BF12" s="104"/>
      <c r="BG12" s="102" t="s">
        <v>1907</v>
      </c>
      <c r="BH12" s="103"/>
      <c r="BI12" s="103"/>
      <c r="BJ12" s="103"/>
      <c r="BK12" s="104"/>
      <c r="BO12" s="23" t="str">
        <f t="shared" si="0"/>
        <v>{}</v>
      </c>
      <c r="BP12" s="23" t="s">
        <v>106</v>
      </c>
      <c r="BQ12" s="23" t="str">
        <f t="shared" si="3"/>
        <v>ID0301-02-03 = sql/job/mart/ID0301-02-03.sql</v>
      </c>
      <c r="BR12" s="23" t="str">
        <f t="shared" si="4"/>
        <v>ID0301-02-03 = {"id":"ID0301-02-03", "name":"二次利用DB登録患者紐付けデータ作成（MML分）SQL", "params":{}, "files":{}}</v>
      </c>
    </row>
    <row r="13" spans="2:70" ht="51.75" customHeight="1" x14ac:dyDescent="0.15">
      <c r="B13" s="129" t="s">
        <v>1712</v>
      </c>
      <c r="C13" s="130"/>
      <c r="D13" s="130"/>
      <c r="E13" s="130"/>
      <c r="F13" s="130"/>
      <c r="G13" s="130"/>
      <c r="H13" s="131"/>
      <c r="I13" s="159" t="s">
        <v>1713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1"/>
      <c r="U13" s="168" t="s">
        <v>1714</v>
      </c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70"/>
      <c r="AN13" s="168" t="s">
        <v>1911</v>
      </c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70"/>
      <c r="BA13" s="99" t="s">
        <v>207</v>
      </c>
      <c r="BB13" s="100"/>
      <c r="BC13" s="101"/>
      <c r="BD13" s="99" t="s">
        <v>207</v>
      </c>
      <c r="BE13" s="100"/>
      <c r="BF13" s="101"/>
      <c r="BG13" s="99" t="s">
        <v>1907</v>
      </c>
      <c r="BH13" s="100"/>
      <c r="BI13" s="100"/>
      <c r="BJ13" s="100"/>
      <c r="BK13" s="101"/>
      <c r="BO13" s="23" t="str">
        <f t="shared" ref="BO13:BO14" si="5">IF(AN13&lt;&gt;"なし",AN13,"{}")</f>
        <v>{"facility_ids": "施設ID（複数指定可）","err_taisyo_mil_karute_ids": "エラー対象千年カルテID（複数指定可）"}</v>
      </c>
      <c r="BP13" s="23" t="s">
        <v>106</v>
      </c>
      <c r="BQ13" s="23" t="str">
        <f t="shared" si="3"/>
        <v>ID0301-03-01 = sql/job/mart/ID0301-03-01.sql</v>
      </c>
      <c r="BR13" s="23" t="str">
        <f t="shared" si="4"/>
        <v>ID0301-03-01 = {"id":"ID0301-03-01", "name":"エラー患者履歴管理データ追加SQL", "params":{"facility_ids": "施設ID（複数指定可）","err_taisyo_mil_karute_ids": "エラー対象千年カルテID（複数指定可）"}, "files":{}}</v>
      </c>
    </row>
    <row r="14" spans="2:70" ht="51.75" customHeight="1" x14ac:dyDescent="0.15">
      <c r="B14" s="129" t="s">
        <v>1912</v>
      </c>
      <c r="C14" s="130"/>
      <c r="D14" s="130"/>
      <c r="E14" s="130"/>
      <c r="F14" s="130"/>
      <c r="G14" s="130"/>
      <c r="H14" s="131"/>
      <c r="I14" s="159" t="s">
        <v>1722</v>
      </c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1"/>
      <c r="U14" s="168" t="s">
        <v>1723</v>
      </c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70"/>
      <c r="AN14" s="168" t="s">
        <v>19</v>
      </c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70"/>
      <c r="BA14" s="99" t="s">
        <v>207</v>
      </c>
      <c r="BB14" s="100"/>
      <c r="BC14" s="101"/>
      <c r="BD14" s="99" t="s">
        <v>207</v>
      </c>
      <c r="BE14" s="100"/>
      <c r="BF14" s="101"/>
      <c r="BG14" s="99" t="s">
        <v>207</v>
      </c>
      <c r="BH14" s="100"/>
      <c r="BI14" s="100"/>
      <c r="BJ14" s="100"/>
      <c r="BK14" s="101"/>
      <c r="BO14" s="23" t="str">
        <f t="shared" si="5"/>
        <v>{}</v>
      </c>
      <c r="BP14" s="23" t="s">
        <v>106</v>
      </c>
      <c r="BQ14" s="23" t="str">
        <f t="shared" si="3"/>
        <v>ID0301-03-02 = sql/job/mart/ID0301-03-02.sql</v>
      </c>
      <c r="BR14" s="23" t="str">
        <f t="shared" si="4"/>
        <v>ID0301-03-02 = {"id":"ID0301-03-02", "name":"エラー患者データ作成SQL", "params":{}, "files":{}}</v>
      </c>
    </row>
    <row r="17" spans="2:70" ht="15" customHeight="1" x14ac:dyDescent="0.15">
      <c r="B17" s="25" t="s">
        <v>1686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6"/>
    </row>
    <row r="18" spans="2:70" ht="15" customHeight="1" x14ac:dyDescent="0.1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6"/>
    </row>
    <row r="19" spans="2:70" ht="27" customHeight="1" x14ac:dyDescent="0.15">
      <c r="B19" s="18" t="s">
        <v>13</v>
      </c>
      <c r="C19" s="19"/>
      <c r="D19" s="28"/>
      <c r="E19" s="28"/>
      <c r="F19" s="28"/>
      <c r="G19" s="19"/>
      <c r="H19" s="19"/>
      <c r="I19" s="20" t="s">
        <v>15</v>
      </c>
      <c r="J19" s="33"/>
      <c r="K19" s="33"/>
      <c r="L19" s="27"/>
      <c r="M19" s="27"/>
      <c r="N19" s="28"/>
      <c r="O19" s="28"/>
      <c r="P19" s="28"/>
      <c r="Q19" s="28"/>
      <c r="R19" s="28"/>
      <c r="S19" s="28"/>
      <c r="T19" s="28"/>
      <c r="U19" s="20" t="s">
        <v>16</v>
      </c>
      <c r="V19" s="29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0" t="s">
        <v>17</v>
      </c>
      <c r="AO19" s="29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0" t="s">
        <v>208</v>
      </c>
      <c r="BB19" s="28"/>
      <c r="BC19" s="30"/>
      <c r="BD19" s="20" t="s">
        <v>200</v>
      </c>
      <c r="BE19" s="28"/>
      <c r="BF19" s="30"/>
      <c r="BG19" s="105" t="s">
        <v>1906</v>
      </c>
      <c r="BH19" s="106"/>
      <c r="BI19" s="106"/>
      <c r="BJ19" s="106"/>
      <c r="BK19" s="107"/>
    </row>
    <row r="20" spans="2:70" ht="51.75" customHeight="1" x14ac:dyDescent="0.15">
      <c r="B20" s="108" t="s">
        <v>1828</v>
      </c>
      <c r="C20" s="109"/>
      <c r="D20" s="109"/>
      <c r="E20" s="109"/>
      <c r="F20" s="109"/>
      <c r="G20" s="109"/>
      <c r="H20" s="110"/>
      <c r="I20" s="111" t="s">
        <v>1831</v>
      </c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3"/>
      <c r="U20" s="114" t="s">
        <v>1832</v>
      </c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6"/>
      <c r="AN20" s="162" t="s">
        <v>19</v>
      </c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4"/>
      <c r="BA20" s="102" t="s">
        <v>207</v>
      </c>
      <c r="BB20" s="103"/>
      <c r="BC20" s="104"/>
      <c r="BD20" s="102" t="s">
        <v>207</v>
      </c>
      <c r="BE20" s="103"/>
      <c r="BF20" s="104"/>
      <c r="BG20" s="102" t="s">
        <v>1907</v>
      </c>
      <c r="BH20" s="103"/>
      <c r="BI20" s="103"/>
      <c r="BJ20" s="103"/>
      <c r="BK20" s="104"/>
      <c r="BO20" s="23" t="str">
        <f t="shared" ref="BO20" si="6">IF(AN20&lt;&gt;"なし",AN20,"{}")</f>
        <v>{}</v>
      </c>
      <c r="BP20" s="23" t="s">
        <v>106</v>
      </c>
      <c r="BQ20" s="23" t="str">
        <f t="shared" ref="BQ20:BQ33" si="7">B20&amp;" = sql/job/mart/"&amp;B20&amp;".sql"</f>
        <v>CD0302-01 = sql/job/mart/CD0302-01.sql</v>
      </c>
      <c r="BR20" s="23" t="str">
        <f t="shared" ref="BR20:BR35" si="8">B20&amp;" = {""id"":"""&amp;B20&amp;""", ""name"":"""&amp;I20&amp;""", ""params"":"&amp;BO20&amp;", ""files"":"&amp;BP20&amp;IF(BA20&lt;&gt;"-",", ""thread"":"""&amp;BA20&amp;"""","")&amp;IF(BD20&lt;&gt;"-",", ""memory"":"""&amp;BD20&amp;"""","")&amp;IF(BG20&lt;&gt;"-",", ""uri"":""True""","")&amp;"}"</f>
        <v>CD0302-01 = {"id":"CD0302-01", "name":"処方データマート用シーケンス作成SQL", "params":{}, "files":{}}</v>
      </c>
    </row>
    <row r="21" spans="2:70" ht="51.75" customHeight="1" x14ac:dyDescent="0.15">
      <c r="B21" s="108" t="s">
        <v>1829</v>
      </c>
      <c r="C21" s="109"/>
      <c r="D21" s="109"/>
      <c r="E21" s="109"/>
      <c r="F21" s="109"/>
      <c r="G21" s="109"/>
      <c r="H21" s="110"/>
      <c r="I21" s="111" t="s">
        <v>210</v>
      </c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3"/>
      <c r="U21" s="114" t="s">
        <v>212</v>
      </c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6"/>
      <c r="AN21" s="162" t="s">
        <v>19</v>
      </c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4"/>
      <c r="BA21" s="102" t="s">
        <v>207</v>
      </c>
      <c r="BB21" s="103"/>
      <c r="BC21" s="104"/>
      <c r="BD21" s="102" t="s">
        <v>1903</v>
      </c>
      <c r="BE21" s="103"/>
      <c r="BF21" s="104"/>
      <c r="BG21" s="102" t="s">
        <v>1907</v>
      </c>
      <c r="BH21" s="103"/>
      <c r="BI21" s="103"/>
      <c r="BJ21" s="103"/>
      <c r="BK21" s="104"/>
      <c r="BO21" s="23" t="str">
        <f t="shared" ref="BO21:BO30" si="9">IF(AN21&lt;&gt;"なし",AN21,"{}")</f>
        <v>{}</v>
      </c>
      <c r="BP21" s="23" t="s">
        <v>106</v>
      </c>
      <c r="BQ21" s="23" t="str">
        <f t="shared" si="7"/>
        <v>ID0302-02-01 = sql/job/mart/ID0302-02-01.sql</v>
      </c>
      <c r="BR21" s="23" t="str">
        <f t="shared" si="8"/>
        <v>ID0302-02-01 = {"id":"ID0302-02-01", "name":"処方データマート作成SQL（入院EFファイル分）", "params":{}, "files":{}, "memory":"1GB"}</v>
      </c>
    </row>
    <row r="22" spans="2:70" ht="51.75" customHeight="1" x14ac:dyDescent="0.15">
      <c r="B22" s="108" t="s">
        <v>1830</v>
      </c>
      <c r="C22" s="109"/>
      <c r="D22" s="109"/>
      <c r="E22" s="109"/>
      <c r="F22" s="109"/>
      <c r="G22" s="109"/>
      <c r="H22" s="110"/>
      <c r="I22" s="111" t="s">
        <v>211</v>
      </c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3"/>
      <c r="U22" s="114" t="s">
        <v>213</v>
      </c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6"/>
      <c r="AN22" s="162" t="s">
        <v>19</v>
      </c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4"/>
      <c r="BA22" s="102" t="s">
        <v>207</v>
      </c>
      <c r="BB22" s="103"/>
      <c r="BC22" s="104"/>
      <c r="BD22" s="102" t="s">
        <v>1903</v>
      </c>
      <c r="BE22" s="103"/>
      <c r="BF22" s="104"/>
      <c r="BG22" s="102" t="s">
        <v>1907</v>
      </c>
      <c r="BH22" s="103"/>
      <c r="BI22" s="103"/>
      <c r="BJ22" s="103"/>
      <c r="BK22" s="104"/>
      <c r="BO22" s="23" t="str">
        <f t="shared" si="9"/>
        <v>{}</v>
      </c>
      <c r="BP22" s="23" t="s">
        <v>106</v>
      </c>
      <c r="BQ22" s="23" t="str">
        <f t="shared" si="7"/>
        <v>ID0302-02-02 = sql/job/mart/ID0302-02-02.sql</v>
      </c>
      <c r="BR22" s="23" t="str">
        <f t="shared" si="8"/>
        <v>ID0302-02-02 = {"id":"ID0302-02-02", "name":"処方データマート作成SQL（外来EFファイル分）", "params":{}, "files":{}, "memory":"1GB"}</v>
      </c>
    </row>
    <row r="23" spans="2:70" ht="51.75" customHeight="1" x14ac:dyDescent="0.15">
      <c r="B23" s="108" t="s">
        <v>1833</v>
      </c>
      <c r="C23" s="109"/>
      <c r="D23" s="109"/>
      <c r="E23" s="109"/>
      <c r="F23" s="109"/>
      <c r="G23" s="109"/>
      <c r="H23" s="110"/>
      <c r="I23" s="111" t="s">
        <v>1834</v>
      </c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  <c r="U23" s="114" t="s">
        <v>1835</v>
      </c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6"/>
      <c r="AN23" s="162" t="s">
        <v>19</v>
      </c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4"/>
      <c r="BA23" s="102" t="s">
        <v>207</v>
      </c>
      <c r="BB23" s="103"/>
      <c r="BC23" s="104"/>
      <c r="BD23" s="102" t="s">
        <v>207</v>
      </c>
      <c r="BE23" s="103"/>
      <c r="BF23" s="104"/>
      <c r="BG23" s="102" t="s">
        <v>1907</v>
      </c>
      <c r="BH23" s="103"/>
      <c r="BI23" s="103"/>
      <c r="BJ23" s="103"/>
      <c r="BK23" s="104"/>
      <c r="BO23" s="23" t="str">
        <f>IF(AN23&lt;&gt;"なし",AN23,"{}")</f>
        <v>{}</v>
      </c>
      <c r="BP23" s="23" t="s">
        <v>106</v>
      </c>
      <c r="BQ23" s="23" t="str">
        <f t="shared" si="7"/>
        <v>CD0303-01 = sql/job/mart/CD0303-01.sql</v>
      </c>
      <c r="BR23" s="23" t="str">
        <f t="shared" si="8"/>
        <v>CD0303-01 = {"id":"CD0303-01", "name":"診療行為データマート用シーケンス作成SQL", "params":{}, "files":{}}</v>
      </c>
    </row>
    <row r="24" spans="2:70" ht="51.75" customHeight="1" x14ac:dyDescent="0.15">
      <c r="B24" s="108" t="s">
        <v>1837</v>
      </c>
      <c r="C24" s="109"/>
      <c r="D24" s="109"/>
      <c r="E24" s="109"/>
      <c r="F24" s="109"/>
      <c r="G24" s="109"/>
      <c r="H24" s="110"/>
      <c r="I24" s="111" t="s">
        <v>215</v>
      </c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3"/>
      <c r="U24" s="114" t="s">
        <v>216</v>
      </c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6"/>
      <c r="AN24" s="162" t="s">
        <v>19</v>
      </c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4"/>
      <c r="BA24" s="102" t="s">
        <v>207</v>
      </c>
      <c r="BB24" s="103"/>
      <c r="BC24" s="104"/>
      <c r="BD24" s="102" t="s">
        <v>1903</v>
      </c>
      <c r="BE24" s="103"/>
      <c r="BF24" s="104"/>
      <c r="BG24" s="102" t="s">
        <v>1907</v>
      </c>
      <c r="BH24" s="103"/>
      <c r="BI24" s="103"/>
      <c r="BJ24" s="103"/>
      <c r="BK24" s="104"/>
      <c r="BO24" s="23" t="str">
        <f t="shared" si="9"/>
        <v>{}</v>
      </c>
      <c r="BP24" s="23" t="s">
        <v>106</v>
      </c>
      <c r="BQ24" s="23" t="str">
        <f t="shared" si="7"/>
        <v>ID0303-02-01 = sql/job/mart/ID0303-02-01.sql</v>
      </c>
      <c r="BR24" s="23" t="str">
        <f t="shared" si="8"/>
        <v>ID0303-02-01 = {"id":"ID0303-02-01", "name":"診療行為データマート作成SQL（入院EFファイル分）", "params":{}, "files":{}, "memory":"1GB"}</v>
      </c>
    </row>
    <row r="25" spans="2:70" ht="51.75" customHeight="1" x14ac:dyDescent="0.15">
      <c r="B25" s="108" t="s">
        <v>1836</v>
      </c>
      <c r="C25" s="109"/>
      <c r="D25" s="109"/>
      <c r="E25" s="109"/>
      <c r="F25" s="109"/>
      <c r="G25" s="109"/>
      <c r="H25" s="110"/>
      <c r="I25" s="111" t="s">
        <v>218</v>
      </c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3"/>
      <c r="U25" s="114" t="s">
        <v>217</v>
      </c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6"/>
      <c r="AN25" s="162" t="s">
        <v>19</v>
      </c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4"/>
      <c r="BA25" s="102" t="s">
        <v>207</v>
      </c>
      <c r="BB25" s="103"/>
      <c r="BC25" s="104"/>
      <c r="BD25" s="102" t="s">
        <v>1903</v>
      </c>
      <c r="BE25" s="103"/>
      <c r="BF25" s="104"/>
      <c r="BG25" s="102" t="s">
        <v>1907</v>
      </c>
      <c r="BH25" s="103"/>
      <c r="BI25" s="103"/>
      <c r="BJ25" s="103"/>
      <c r="BK25" s="104"/>
      <c r="BO25" s="23" t="str">
        <f t="shared" si="9"/>
        <v>{}</v>
      </c>
      <c r="BP25" s="23" t="s">
        <v>106</v>
      </c>
      <c r="BQ25" s="23" t="str">
        <f t="shared" si="7"/>
        <v>ID0303-02-02 = sql/job/mart/ID0303-02-02.sql</v>
      </c>
      <c r="BR25" s="23" t="str">
        <f t="shared" si="8"/>
        <v>ID0303-02-02 = {"id":"ID0303-02-02", "name":"診療行為データマート作成SQL（外来EFファイル分）", "params":{}, "files":{}, "memory":"1GB"}</v>
      </c>
    </row>
    <row r="26" spans="2:70" ht="51.75" customHeight="1" x14ac:dyDescent="0.15">
      <c r="B26" s="108" t="s">
        <v>1818</v>
      </c>
      <c r="C26" s="109"/>
      <c r="D26" s="109"/>
      <c r="E26" s="109"/>
      <c r="F26" s="109"/>
      <c r="G26" s="109"/>
      <c r="H26" s="110"/>
      <c r="I26" s="111" t="s">
        <v>219</v>
      </c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3"/>
      <c r="U26" s="114" t="s">
        <v>220</v>
      </c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6"/>
      <c r="AN26" s="162" t="s">
        <v>19</v>
      </c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4"/>
      <c r="BA26" s="102" t="s">
        <v>207</v>
      </c>
      <c r="BB26" s="103"/>
      <c r="BC26" s="104"/>
      <c r="BD26" s="102" t="s">
        <v>207</v>
      </c>
      <c r="BE26" s="103"/>
      <c r="BF26" s="104"/>
      <c r="BG26" s="102" t="s">
        <v>1907</v>
      </c>
      <c r="BH26" s="103"/>
      <c r="BI26" s="103"/>
      <c r="BJ26" s="103"/>
      <c r="BK26" s="104"/>
      <c r="BO26" s="23" t="str">
        <f t="shared" si="9"/>
        <v>{}</v>
      </c>
      <c r="BP26" s="23" t="s">
        <v>106</v>
      </c>
      <c r="BQ26" s="23" t="str">
        <f t="shared" si="7"/>
        <v>CD0304-01 = sql/job/mart/CD0304-01.sql</v>
      </c>
      <c r="BR26" s="23" t="str">
        <f t="shared" si="8"/>
        <v>CD0304-01 = {"id":"CD0304-01", "name":"疾患データマート用シーケンス作成SQL", "params":{}, "files":{}}</v>
      </c>
    </row>
    <row r="27" spans="2:70" ht="51.75" customHeight="1" x14ac:dyDescent="0.15">
      <c r="B27" s="108" t="s">
        <v>1819</v>
      </c>
      <c r="C27" s="109"/>
      <c r="D27" s="109"/>
      <c r="E27" s="109"/>
      <c r="F27" s="109"/>
      <c r="G27" s="109"/>
      <c r="H27" s="110"/>
      <c r="I27" s="111" t="s">
        <v>1822</v>
      </c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3"/>
      <c r="U27" s="114" t="s">
        <v>1825</v>
      </c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6"/>
      <c r="AN27" s="162" t="s">
        <v>19</v>
      </c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4"/>
      <c r="BA27" s="102" t="s">
        <v>207</v>
      </c>
      <c r="BB27" s="103"/>
      <c r="BC27" s="104"/>
      <c r="BD27" s="102" t="s">
        <v>1903</v>
      </c>
      <c r="BE27" s="103"/>
      <c r="BF27" s="104"/>
      <c r="BG27" s="102" t="s">
        <v>1907</v>
      </c>
      <c r="BH27" s="103"/>
      <c r="BI27" s="103"/>
      <c r="BJ27" s="103"/>
      <c r="BK27" s="104"/>
      <c r="BO27" s="23" t="str">
        <f t="shared" si="9"/>
        <v>{}</v>
      </c>
      <c r="BP27" s="23" t="s">
        <v>106</v>
      </c>
      <c r="BQ27" s="23" t="str">
        <f t="shared" si="7"/>
        <v>ID0304-02-01 = sql/job/mart/ID0304-02-01.sql</v>
      </c>
      <c r="BR27" s="23" t="str">
        <f t="shared" si="8"/>
        <v>ID0304-02-01 = {"id":"ID0304-02-01", "name":"疾患データマート作成SQL（傷病名（医科）分）", "params":{}, "files":{}, "memory":"1GB"}</v>
      </c>
    </row>
    <row r="28" spans="2:70" ht="51.75" customHeight="1" x14ac:dyDescent="0.15">
      <c r="B28" s="108" t="s">
        <v>1820</v>
      </c>
      <c r="C28" s="109"/>
      <c r="D28" s="109"/>
      <c r="E28" s="109"/>
      <c r="F28" s="109"/>
      <c r="G28" s="109"/>
      <c r="H28" s="110"/>
      <c r="I28" s="111" t="s">
        <v>1823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3"/>
      <c r="U28" s="114" t="s">
        <v>1826</v>
      </c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6"/>
      <c r="AN28" s="162" t="s">
        <v>19</v>
      </c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4"/>
      <c r="BA28" s="102" t="s">
        <v>207</v>
      </c>
      <c r="BB28" s="103"/>
      <c r="BC28" s="104"/>
      <c r="BD28" s="102" t="s">
        <v>1903</v>
      </c>
      <c r="BE28" s="103"/>
      <c r="BF28" s="104"/>
      <c r="BG28" s="102" t="s">
        <v>1907</v>
      </c>
      <c r="BH28" s="103"/>
      <c r="BI28" s="103"/>
      <c r="BJ28" s="103"/>
      <c r="BK28" s="104"/>
      <c r="BO28" s="23" t="str">
        <f t="shared" ref="BO28" si="10">IF(AN28&lt;&gt;"なし",AN28,"{}")</f>
        <v>{}</v>
      </c>
      <c r="BP28" s="23" t="s">
        <v>106</v>
      </c>
      <c r="BQ28" s="23" t="str">
        <f t="shared" si="7"/>
        <v>ID0304-02-02 = sql/job/mart/ID0304-02-02.sql</v>
      </c>
      <c r="BR28" s="23" t="str">
        <f t="shared" si="8"/>
        <v>ID0304-02-02 = {"id":"ID0304-02-02", "name":"疾患データマート作成SQL（傷病名（DPC）分）", "params":{}, "files":{}, "memory":"1GB"}</v>
      </c>
    </row>
    <row r="29" spans="2:70" ht="51.75" customHeight="1" x14ac:dyDescent="0.15">
      <c r="B29" s="108" t="s">
        <v>1821</v>
      </c>
      <c r="C29" s="109"/>
      <c r="D29" s="109"/>
      <c r="E29" s="109"/>
      <c r="F29" s="109"/>
      <c r="G29" s="109"/>
      <c r="H29" s="110"/>
      <c r="I29" s="111" t="s">
        <v>1824</v>
      </c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3"/>
      <c r="U29" s="114" t="s">
        <v>1827</v>
      </c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6"/>
      <c r="AN29" s="162" t="s">
        <v>19</v>
      </c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4"/>
      <c r="BA29" s="102" t="s">
        <v>207</v>
      </c>
      <c r="BB29" s="103"/>
      <c r="BC29" s="104"/>
      <c r="BD29" s="102" t="s">
        <v>1903</v>
      </c>
      <c r="BE29" s="103"/>
      <c r="BF29" s="104"/>
      <c r="BG29" s="102" t="s">
        <v>1907</v>
      </c>
      <c r="BH29" s="103"/>
      <c r="BI29" s="103"/>
      <c r="BJ29" s="103"/>
      <c r="BK29" s="104"/>
      <c r="BO29" s="23" t="str">
        <f t="shared" si="9"/>
        <v>{}</v>
      </c>
      <c r="BP29" s="23" t="s">
        <v>106</v>
      </c>
      <c r="BQ29" s="23" t="str">
        <f t="shared" si="7"/>
        <v>ID0304-02-03 = sql/job/mart/ID0304-02-03.sql</v>
      </c>
      <c r="BR29" s="23" t="str">
        <f t="shared" si="8"/>
        <v>ID0304-02-03 = {"id":"ID0304-02-03", "name":"疾患データマート作成SQL（傷病分）", "params":{}, "files":{}, "memory":"1GB"}</v>
      </c>
    </row>
    <row r="30" spans="2:70" ht="51.75" customHeight="1" x14ac:dyDescent="0.15">
      <c r="B30" s="108" t="s">
        <v>1687</v>
      </c>
      <c r="C30" s="109"/>
      <c r="D30" s="109"/>
      <c r="E30" s="109"/>
      <c r="F30" s="109"/>
      <c r="G30" s="109"/>
      <c r="H30" s="110"/>
      <c r="I30" s="111" t="s">
        <v>688</v>
      </c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3"/>
      <c r="U30" s="114" t="s">
        <v>690</v>
      </c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6"/>
      <c r="AN30" s="162" t="s">
        <v>19</v>
      </c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4"/>
      <c r="BA30" s="102" t="s">
        <v>207</v>
      </c>
      <c r="BB30" s="103"/>
      <c r="BC30" s="104"/>
      <c r="BD30" s="102" t="s">
        <v>1903</v>
      </c>
      <c r="BE30" s="103"/>
      <c r="BF30" s="104"/>
      <c r="BG30" s="102" t="s">
        <v>1907</v>
      </c>
      <c r="BH30" s="103"/>
      <c r="BI30" s="103"/>
      <c r="BJ30" s="103"/>
      <c r="BK30" s="104"/>
      <c r="BO30" s="23" t="str">
        <f t="shared" si="9"/>
        <v>{}</v>
      </c>
      <c r="BP30" s="23" t="s">
        <v>106</v>
      </c>
      <c r="BQ30" s="23" t="str">
        <f t="shared" si="7"/>
        <v>ID0304-03 = sql/job/mart/ID0304-03.sql</v>
      </c>
      <c r="BR30" s="23" t="str">
        <f t="shared" si="8"/>
        <v>ID0304-03 = {"id":"ID0304-03", "name":"疾患診療科データマート作成SQL（医科レセプト分）", "params":{}, "files":{}, "memory":"1GB"}</v>
      </c>
    </row>
    <row r="31" spans="2:70" ht="51.75" customHeight="1" x14ac:dyDescent="0.15">
      <c r="B31" s="108" t="s">
        <v>1688</v>
      </c>
      <c r="C31" s="109"/>
      <c r="D31" s="109"/>
      <c r="E31" s="109"/>
      <c r="F31" s="109"/>
      <c r="G31" s="109"/>
      <c r="H31" s="110"/>
      <c r="I31" s="111" t="s">
        <v>689</v>
      </c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4" t="s">
        <v>691</v>
      </c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6"/>
      <c r="AN31" s="162" t="s">
        <v>19</v>
      </c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4"/>
      <c r="BA31" s="102" t="s">
        <v>207</v>
      </c>
      <c r="BB31" s="103"/>
      <c r="BC31" s="104"/>
      <c r="BD31" s="102" t="s">
        <v>1903</v>
      </c>
      <c r="BE31" s="103"/>
      <c r="BF31" s="104"/>
      <c r="BG31" s="102" t="s">
        <v>1907</v>
      </c>
      <c r="BH31" s="103"/>
      <c r="BI31" s="103"/>
      <c r="BJ31" s="103"/>
      <c r="BK31" s="104"/>
      <c r="BO31" s="23" t="str">
        <f t="shared" ref="BO31:BO33" si="11">IF(AN31&lt;&gt;"なし",AN31,"{}")</f>
        <v>{}</v>
      </c>
      <c r="BP31" s="23" t="s">
        <v>106</v>
      </c>
      <c r="BQ31" s="23" t="str">
        <f t="shared" si="7"/>
        <v>ID0304-04 = sql/job/mart/ID0304-04.sql</v>
      </c>
      <c r="BR31" s="23" t="str">
        <f t="shared" si="8"/>
        <v>ID0304-04 = {"id":"ID0304-04", "name":"疾患診療科データマート作成SQL（DPCレセプト分）", "params":{}, "files":{}, "memory":"1GB"}</v>
      </c>
    </row>
    <row r="32" spans="2:70" ht="51.75" customHeight="1" x14ac:dyDescent="0.15">
      <c r="B32" s="108" t="s">
        <v>1849</v>
      </c>
      <c r="C32" s="109"/>
      <c r="D32" s="109"/>
      <c r="E32" s="109"/>
      <c r="F32" s="109"/>
      <c r="G32" s="109"/>
      <c r="H32" s="110"/>
      <c r="I32" s="111" t="s">
        <v>22</v>
      </c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3"/>
      <c r="U32" s="114" t="s">
        <v>24</v>
      </c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6"/>
      <c r="AN32" s="162" t="s">
        <v>19</v>
      </c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4"/>
      <c r="BA32" s="102" t="s">
        <v>207</v>
      </c>
      <c r="BB32" s="103"/>
      <c r="BC32" s="104"/>
      <c r="BD32" s="102" t="s">
        <v>1903</v>
      </c>
      <c r="BE32" s="103"/>
      <c r="BF32" s="104"/>
      <c r="BG32" s="102" t="s">
        <v>1907</v>
      </c>
      <c r="BH32" s="103"/>
      <c r="BI32" s="103"/>
      <c r="BJ32" s="103"/>
      <c r="BK32" s="104"/>
      <c r="BO32" s="23" t="str">
        <f t="shared" si="11"/>
        <v>{}</v>
      </c>
      <c r="BP32" s="23" t="s">
        <v>106</v>
      </c>
      <c r="BQ32" s="23" t="str">
        <f t="shared" si="7"/>
        <v>ID0305-01 = sql/job/mart/ID0305-01.sql</v>
      </c>
      <c r="BR32" s="23" t="str">
        <f t="shared" si="8"/>
        <v>ID0305-01 = {"id":"ID0305-01", "name":"入院退院データマート作成SQL", "params":{}, "files":{}, "memory":"1GB"}</v>
      </c>
    </row>
    <row r="33" spans="2:70" ht="51.75" customHeight="1" x14ac:dyDescent="0.15">
      <c r="B33" s="108" t="s">
        <v>1839</v>
      </c>
      <c r="C33" s="109"/>
      <c r="D33" s="109"/>
      <c r="E33" s="109"/>
      <c r="F33" s="109"/>
      <c r="G33" s="109"/>
      <c r="H33" s="110"/>
      <c r="I33" s="111" t="s">
        <v>1845</v>
      </c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3"/>
      <c r="U33" s="114" t="s">
        <v>1842</v>
      </c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6"/>
      <c r="AN33" s="162" t="s">
        <v>19</v>
      </c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4"/>
      <c r="BA33" s="102" t="s">
        <v>207</v>
      </c>
      <c r="BB33" s="103"/>
      <c r="BC33" s="104"/>
      <c r="BD33" s="102" t="s">
        <v>1903</v>
      </c>
      <c r="BE33" s="103"/>
      <c r="BF33" s="104"/>
      <c r="BG33" s="102" t="s">
        <v>1907</v>
      </c>
      <c r="BH33" s="103"/>
      <c r="BI33" s="103"/>
      <c r="BJ33" s="103"/>
      <c r="BK33" s="104"/>
      <c r="BO33" s="23" t="str">
        <f t="shared" si="11"/>
        <v>{}</v>
      </c>
      <c r="BP33" s="23" t="s">
        <v>106</v>
      </c>
      <c r="BQ33" s="23" t="str">
        <f t="shared" si="7"/>
        <v>ID0307-01-01 = sql/job/mart/ID0307-01-01.sql</v>
      </c>
      <c r="BR33" s="23" t="str">
        <f t="shared" si="8"/>
        <v>ID0307-01-01 = {"id":"ID0307-01-01", "name":"患者基本データマート作成（DPC分）SQL", "params":{}, "files":{}, "memory":"1GB"}</v>
      </c>
    </row>
    <row r="34" spans="2:70" ht="51.75" customHeight="1" x14ac:dyDescent="0.15">
      <c r="B34" s="108" t="s">
        <v>1840</v>
      </c>
      <c r="C34" s="109"/>
      <c r="D34" s="109"/>
      <c r="E34" s="109"/>
      <c r="F34" s="109"/>
      <c r="G34" s="109"/>
      <c r="H34" s="110"/>
      <c r="I34" s="111" t="s">
        <v>1846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  <c r="U34" s="114" t="s">
        <v>1843</v>
      </c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6"/>
      <c r="AN34" s="162" t="s">
        <v>19</v>
      </c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4"/>
      <c r="BA34" s="102" t="s">
        <v>207</v>
      </c>
      <c r="BB34" s="103"/>
      <c r="BC34" s="104"/>
      <c r="BD34" s="102" t="s">
        <v>1903</v>
      </c>
      <c r="BE34" s="103"/>
      <c r="BF34" s="104"/>
      <c r="BG34" s="102" t="s">
        <v>1907</v>
      </c>
      <c r="BH34" s="103"/>
      <c r="BI34" s="103"/>
      <c r="BJ34" s="103"/>
      <c r="BK34" s="104"/>
      <c r="BO34" s="23" t="str">
        <f t="shared" ref="BO34:BO35" si="12">IF(AN34&lt;&gt;"なし",AN34,"{}")</f>
        <v>{}</v>
      </c>
      <c r="BP34" s="23" t="s">
        <v>106</v>
      </c>
      <c r="BQ34" s="23" t="str">
        <f t="shared" ref="BQ34:BQ35" si="13">B34&amp;" = sql/job/mart/"&amp;B34&amp;".sql"</f>
        <v>ID0307-01-02 = sql/job/mart/ID0307-01-02.sql</v>
      </c>
      <c r="BR34" s="23" t="str">
        <f t="shared" si="8"/>
        <v>ID0307-01-02 = {"id":"ID0307-01-02", "name":"患者基本データマート作成（レセプト分）SQL", "params":{}, "files":{}, "memory":"1GB"}</v>
      </c>
    </row>
    <row r="35" spans="2:70" ht="51.75" customHeight="1" x14ac:dyDescent="0.15">
      <c r="B35" s="108" t="s">
        <v>1841</v>
      </c>
      <c r="C35" s="109"/>
      <c r="D35" s="109"/>
      <c r="E35" s="109"/>
      <c r="F35" s="109"/>
      <c r="G35" s="109"/>
      <c r="H35" s="110"/>
      <c r="I35" s="111" t="s">
        <v>1847</v>
      </c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3"/>
      <c r="U35" s="114" t="s">
        <v>1844</v>
      </c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6"/>
      <c r="AN35" s="162" t="s">
        <v>19</v>
      </c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4"/>
      <c r="BA35" s="102" t="s">
        <v>207</v>
      </c>
      <c r="BB35" s="103"/>
      <c r="BC35" s="104"/>
      <c r="BD35" s="102" t="s">
        <v>1903</v>
      </c>
      <c r="BE35" s="103"/>
      <c r="BF35" s="104"/>
      <c r="BG35" s="102" t="s">
        <v>1907</v>
      </c>
      <c r="BH35" s="103"/>
      <c r="BI35" s="103"/>
      <c r="BJ35" s="103"/>
      <c r="BK35" s="104"/>
      <c r="BO35" s="23" t="str">
        <f t="shared" si="12"/>
        <v>{}</v>
      </c>
      <c r="BP35" s="23" t="s">
        <v>106</v>
      </c>
      <c r="BQ35" s="23" t="str">
        <f t="shared" si="13"/>
        <v>ID0307-01-03 = sql/job/mart/ID0307-01-03.sql</v>
      </c>
      <c r="BR35" s="23" t="str">
        <f t="shared" si="8"/>
        <v>ID0307-01-03 = {"id":"ID0307-01-03", "name":"患者基本データマート作成（MML分）SQL", "params":{}, "files":{}, "memory":"1GB"}</v>
      </c>
    </row>
  </sheetData>
  <mergeCells count="188">
    <mergeCell ref="B25:H25"/>
    <mergeCell ref="I25:T25"/>
    <mergeCell ref="U25:AM25"/>
    <mergeCell ref="AN25:AZ25"/>
    <mergeCell ref="BA25:BC25"/>
    <mergeCell ref="BD25:BF25"/>
    <mergeCell ref="B23:H23"/>
    <mergeCell ref="I23:T23"/>
    <mergeCell ref="U23:AM23"/>
    <mergeCell ref="AN23:AZ23"/>
    <mergeCell ref="BA23:BC23"/>
    <mergeCell ref="BD23:BF23"/>
    <mergeCell ref="B21:H21"/>
    <mergeCell ref="I21:T21"/>
    <mergeCell ref="U21:AM21"/>
    <mergeCell ref="AN21:AZ21"/>
    <mergeCell ref="BA21:BC21"/>
    <mergeCell ref="BD21:BF21"/>
    <mergeCell ref="BG35:BK35"/>
    <mergeCell ref="BG23:BK23"/>
    <mergeCell ref="BG24:BK24"/>
    <mergeCell ref="BG25:BK25"/>
    <mergeCell ref="BG26:BK26"/>
    <mergeCell ref="BG27:BK27"/>
    <mergeCell ref="BG28:BK28"/>
    <mergeCell ref="BG29:BK29"/>
    <mergeCell ref="BG30:BK30"/>
    <mergeCell ref="BG31:BK31"/>
    <mergeCell ref="BG32:BK32"/>
    <mergeCell ref="BG33:BK33"/>
    <mergeCell ref="BG34:BK34"/>
    <mergeCell ref="B35:H35"/>
    <mergeCell ref="I35:T35"/>
    <mergeCell ref="U35:AM35"/>
    <mergeCell ref="AN35:AZ35"/>
    <mergeCell ref="BA35:BC35"/>
    <mergeCell ref="BG14:BK14"/>
    <mergeCell ref="BG19:BK19"/>
    <mergeCell ref="BG20:BK20"/>
    <mergeCell ref="BG21:BK21"/>
    <mergeCell ref="BG22:BK22"/>
    <mergeCell ref="BG5:BK5"/>
    <mergeCell ref="BG6:BK6"/>
    <mergeCell ref="BG7:BK7"/>
    <mergeCell ref="BG8:BK8"/>
    <mergeCell ref="BG9:BK9"/>
    <mergeCell ref="BG10:BK10"/>
    <mergeCell ref="BG11:BK11"/>
    <mergeCell ref="BG12:BK12"/>
    <mergeCell ref="BG13:BK13"/>
    <mergeCell ref="BD35:BF35"/>
    <mergeCell ref="B33:H33"/>
    <mergeCell ref="I33:T33"/>
    <mergeCell ref="U33:AM33"/>
    <mergeCell ref="AN33:AZ33"/>
    <mergeCell ref="BA33:BC33"/>
    <mergeCell ref="BD33:BF33"/>
    <mergeCell ref="B34:H34"/>
    <mergeCell ref="I34:T34"/>
    <mergeCell ref="U34:AM34"/>
    <mergeCell ref="AN34:AZ34"/>
    <mergeCell ref="BA34:BC34"/>
    <mergeCell ref="BD34:BF34"/>
    <mergeCell ref="BD6:BF6"/>
    <mergeCell ref="B7:H7"/>
    <mergeCell ref="I7:T7"/>
    <mergeCell ref="U7:AM7"/>
    <mergeCell ref="AN7:AZ7"/>
    <mergeCell ref="BA7:BC7"/>
    <mergeCell ref="BD7:BF7"/>
    <mergeCell ref="AJ2:AO3"/>
    <mergeCell ref="B6:H6"/>
    <mergeCell ref="I6:T6"/>
    <mergeCell ref="U6:AM6"/>
    <mergeCell ref="AN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9:H9"/>
    <mergeCell ref="I9:T9"/>
    <mergeCell ref="U9:AM9"/>
    <mergeCell ref="AN9:AZ9"/>
    <mergeCell ref="BA9:BC9"/>
    <mergeCell ref="BD9:BF9"/>
    <mergeCell ref="B8:H8"/>
    <mergeCell ref="I8:T8"/>
    <mergeCell ref="U8:AM8"/>
    <mergeCell ref="AN8:AZ8"/>
    <mergeCell ref="BA8:BC8"/>
    <mergeCell ref="BD8:BF8"/>
    <mergeCell ref="B11:H11"/>
    <mergeCell ref="I11:T11"/>
    <mergeCell ref="U11:AM11"/>
    <mergeCell ref="AN11:AZ11"/>
    <mergeCell ref="BA11:BC11"/>
    <mergeCell ref="BD11:BF11"/>
    <mergeCell ref="B10:H10"/>
    <mergeCell ref="I10:T10"/>
    <mergeCell ref="U10:AM10"/>
    <mergeCell ref="AN10:AZ10"/>
    <mergeCell ref="BA10:BC10"/>
    <mergeCell ref="BD10:BF10"/>
    <mergeCell ref="B12:H12"/>
    <mergeCell ref="I12:T12"/>
    <mergeCell ref="U12:AM12"/>
    <mergeCell ref="AN12:AZ12"/>
    <mergeCell ref="BA12:BC12"/>
    <mergeCell ref="BD12:BF12"/>
    <mergeCell ref="B13:H13"/>
    <mergeCell ref="I13:T13"/>
    <mergeCell ref="U13:AM13"/>
    <mergeCell ref="AN13:AZ13"/>
    <mergeCell ref="BA13:BC13"/>
    <mergeCell ref="BD13:BF13"/>
    <mergeCell ref="B14:H14"/>
    <mergeCell ref="I14:T14"/>
    <mergeCell ref="U14:AM14"/>
    <mergeCell ref="AN14:AZ14"/>
    <mergeCell ref="BA14:BC14"/>
    <mergeCell ref="BD14:BF14"/>
    <mergeCell ref="B24:H24"/>
    <mergeCell ref="I24:T24"/>
    <mergeCell ref="U24:AM24"/>
    <mergeCell ref="AN24:AZ24"/>
    <mergeCell ref="BA24:BC24"/>
    <mergeCell ref="BD24:BF24"/>
    <mergeCell ref="B22:H22"/>
    <mergeCell ref="I22:T22"/>
    <mergeCell ref="U22:AM22"/>
    <mergeCell ref="AN22:AZ22"/>
    <mergeCell ref="BA22:BC22"/>
    <mergeCell ref="BD22:BF22"/>
    <mergeCell ref="B20:H20"/>
    <mergeCell ref="I20:T20"/>
    <mergeCell ref="U20:AM20"/>
    <mergeCell ref="AN20:AZ20"/>
    <mergeCell ref="BA20:BC20"/>
    <mergeCell ref="BD20:BF20"/>
    <mergeCell ref="B26:H26"/>
    <mergeCell ref="I26:T26"/>
    <mergeCell ref="U26:AM26"/>
    <mergeCell ref="AN26:AZ26"/>
    <mergeCell ref="BA26:BC26"/>
    <mergeCell ref="BD26:BF26"/>
    <mergeCell ref="AN28:AZ28"/>
    <mergeCell ref="BA28:BC28"/>
    <mergeCell ref="BD28:BF28"/>
    <mergeCell ref="B27:H27"/>
    <mergeCell ref="I27:T27"/>
    <mergeCell ref="U27:AM27"/>
    <mergeCell ref="AN27:AZ27"/>
    <mergeCell ref="BA27:BC27"/>
    <mergeCell ref="BD27:BF27"/>
    <mergeCell ref="B28:H28"/>
    <mergeCell ref="I28:T28"/>
    <mergeCell ref="U28:AM28"/>
    <mergeCell ref="BD32:BF32"/>
    <mergeCell ref="B31:H31"/>
    <mergeCell ref="I31:T31"/>
    <mergeCell ref="U31:AM31"/>
    <mergeCell ref="AN31:AZ31"/>
    <mergeCell ref="BA31:BC31"/>
    <mergeCell ref="BD31:BF31"/>
    <mergeCell ref="BD30:BF30"/>
    <mergeCell ref="B29:H29"/>
    <mergeCell ref="I29:T29"/>
    <mergeCell ref="U29:AM29"/>
    <mergeCell ref="AN29:AZ29"/>
    <mergeCell ref="BA29:BC29"/>
    <mergeCell ref="BD29:BF29"/>
    <mergeCell ref="B30:H30"/>
    <mergeCell ref="I30:T30"/>
    <mergeCell ref="U30:AM30"/>
    <mergeCell ref="AN30:AZ30"/>
    <mergeCell ref="BA30:BC30"/>
    <mergeCell ref="B32:H32"/>
    <mergeCell ref="I32:T32"/>
    <mergeCell ref="U32:AM32"/>
    <mergeCell ref="AN32:AZ32"/>
    <mergeCell ref="BA32:BC32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 tint="-0.249977111117893"/>
    <pageSetUpPr fitToPage="1"/>
  </sheetPr>
  <dimension ref="B1:BM82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56" t="s">
        <v>261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65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44077</v>
      </c>
      <c r="X2" s="148"/>
      <c r="Y2" s="148"/>
      <c r="Z2" s="148"/>
      <c r="AA2" s="148"/>
      <c r="AB2" s="149"/>
      <c r="AC2" s="44" t="s">
        <v>1905</v>
      </c>
      <c r="AD2" s="44"/>
      <c r="AE2" s="44"/>
      <c r="AF2" s="44"/>
      <c r="AG2" s="44"/>
      <c r="AH2" s="44"/>
      <c r="AI2" s="44"/>
      <c r="AJ2" s="147">
        <v>44932</v>
      </c>
      <c r="AK2" s="148"/>
      <c r="AL2" s="148"/>
      <c r="AM2" s="148"/>
      <c r="AN2" s="148"/>
      <c r="AO2" s="149"/>
    </row>
    <row r="3" spans="2:65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51.75" customHeight="1" x14ac:dyDescent="0.15">
      <c r="B6" s="117" t="s">
        <v>270</v>
      </c>
      <c r="C6" s="118"/>
      <c r="D6" s="118"/>
      <c r="E6" s="119"/>
      <c r="F6" s="120" t="s">
        <v>260</v>
      </c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2"/>
      <c r="R6" s="123" t="str">
        <f t="shared" ref="R6:R14" si="0">"取込対象年月における"&amp;SUBSTITUTE(SUBSTITUTE(F6,"MMLデータDB読込結果作成SQL（",""),"分）","")&amp;"テーブルの施設、患者ごとのレコード数を格納するSQL"</f>
        <v>取込対象年月におけるMML_検歴情報モジュール_検歴情報テーブルの施設、患者ごとのレコード数を格納するSQL</v>
      </c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5"/>
      <c r="AK6" s="123" t="s">
        <v>100</v>
      </c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5"/>
      <c r="BA6" s="126" t="s">
        <v>207</v>
      </c>
      <c r="BB6" s="127"/>
      <c r="BC6" s="128"/>
      <c r="BD6" s="126" t="s">
        <v>1903</v>
      </c>
      <c r="BE6" s="127"/>
      <c r="BF6" s="128"/>
      <c r="BJ6" s="23" t="str">
        <f t="shared" ref="BJ6:BJ80" si="1">IF(AK6&lt;&gt;"なし",AK6,"{}")</f>
        <v>{"output_ym": "出力年月"}</v>
      </c>
      <c r="BK6" s="23" t="s">
        <v>106</v>
      </c>
      <c r="BL6" s="23" t="str">
        <f t="shared" ref="BL6:BL37" si="2">B6&amp;" = sql/job/valid/"&amp;B6&amp;".sql"</f>
        <v>ID0522-01 = sql/job/valid/ID0522-01.sql</v>
      </c>
      <c r="BM6" s="23" t="str">
        <f t="shared" ref="BM6:BM80" si="3">B6&amp;" = {""id"":"""&amp;B6&amp;""", ""name"":"""&amp;F6&amp;""", ""params"":"&amp;BJ6&amp;", ""files"":"&amp;BK6&amp;IF(BA6&lt;&gt;"-",", ""thread"":"""&amp;BA6&amp;"""","")&amp;IF(BD6&lt;&gt;"-",", ""memory"":"""&amp;BD6&amp;"""","")&amp;"}"</f>
        <v>ID0522-01 = {"id":"ID0522-01", "name":"MMLデータDB読込結果作成SQL（MML_検歴情報モジュール_検歴情報分）", "params":{"output_ym": "出力年月"}, "files":{}, "memory":"1GB"}</v>
      </c>
    </row>
    <row r="7" spans="2:65" ht="51.75" customHeight="1" x14ac:dyDescent="0.15">
      <c r="B7" s="117" t="s">
        <v>310</v>
      </c>
      <c r="C7" s="118"/>
      <c r="D7" s="118"/>
      <c r="E7" s="119"/>
      <c r="F7" s="120" t="s">
        <v>262</v>
      </c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2"/>
      <c r="R7" s="123" t="str">
        <f t="shared" si="0"/>
        <v>取込対象年月におけるMML_検歴情報モジュール_検歴検体材料テーブルの施設、患者ごとのレコード数を格納するSQL</v>
      </c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5"/>
      <c r="AK7" s="123" t="s">
        <v>100</v>
      </c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5"/>
      <c r="BA7" s="126" t="s">
        <v>207</v>
      </c>
      <c r="BB7" s="127"/>
      <c r="BC7" s="128"/>
      <c r="BD7" s="126" t="s">
        <v>1903</v>
      </c>
      <c r="BE7" s="127"/>
      <c r="BF7" s="128"/>
      <c r="BJ7" s="23" t="str">
        <f t="shared" si="1"/>
        <v>{"output_ym": "出力年月"}</v>
      </c>
      <c r="BK7" s="23" t="s">
        <v>106</v>
      </c>
      <c r="BL7" s="23" t="str">
        <f t="shared" si="2"/>
        <v>ID0522-02 = sql/job/valid/ID0522-02.sql</v>
      </c>
      <c r="BM7" s="23" t="str">
        <f t="shared" si="3"/>
        <v>ID0522-02 = {"id":"ID0522-02", "name":"MMLデータDB読込結果作成SQL（MML_検歴情報モジュール_検歴検体材料分）", "params":{"output_ym": "出力年月"}, "files":{}, "memory":"1GB"}</v>
      </c>
    </row>
    <row r="8" spans="2:65" ht="51.75" customHeight="1" x14ac:dyDescent="0.15">
      <c r="B8" s="117" t="s">
        <v>271</v>
      </c>
      <c r="C8" s="118"/>
      <c r="D8" s="118"/>
      <c r="E8" s="119"/>
      <c r="F8" s="120" t="s">
        <v>263</v>
      </c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2"/>
      <c r="R8" s="123" t="str">
        <f t="shared" si="0"/>
        <v>取込対象年月におけるMML_検歴情報モジュール_検歴項目情報テーブルの施設、患者ごとのレコード数を格納するSQL</v>
      </c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5"/>
      <c r="AK8" s="123" t="s">
        <v>100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5"/>
      <c r="BA8" s="126" t="s">
        <v>207</v>
      </c>
      <c r="BB8" s="127"/>
      <c r="BC8" s="128"/>
      <c r="BD8" s="126" t="s">
        <v>1903</v>
      </c>
      <c r="BE8" s="127"/>
      <c r="BF8" s="128"/>
      <c r="BJ8" s="23" t="str">
        <f t="shared" si="1"/>
        <v>{"output_ym": "出力年月"}</v>
      </c>
      <c r="BK8" s="23" t="s">
        <v>106</v>
      </c>
      <c r="BL8" s="23" t="str">
        <f t="shared" si="2"/>
        <v>ID0522-03 = sql/job/valid/ID0522-03.sql</v>
      </c>
      <c r="BM8" s="23" t="str">
        <f t="shared" si="3"/>
        <v>ID0522-03 = {"id":"ID0522-03", "name":"MMLデータDB読込結果作成SQL（MML_検歴情報モジュール_検歴項目情報分）", "params":{"output_ym": "出力年月"}, "files":{}, "memory":"1GB"}</v>
      </c>
    </row>
    <row r="9" spans="2:65" ht="51.75" customHeight="1" x14ac:dyDescent="0.15">
      <c r="B9" s="117" t="s">
        <v>272</v>
      </c>
      <c r="C9" s="118"/>
      <c r="D9" s="118"/>
      <c r="E9" s="119"/>
      <c r="F9" s="120" t="s">
        <v>264</v>
      </c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2"/>
      <c r="R9" s="123" t="str">
        <f t="shared" si="0"/>
        <v>取込対象年月におけるMML_バイタルサインモジュール_バイタルサインテーブルの施設、患者ごとのレコード数を格納するSQL</v>
      </c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5"/>
      <c r="AK9" s="123" t="s">
        <v>100</v>
      </c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5"/>
      <c r="BA9" s="126" t="s">
        <v>207</v>
      </c>
      <c r="BB9" s="127"/>
      <c r="BC9" s="128"/>
      <c r="BD9" s="126" t="s">
        <v>1903</v>
      </c>
      <c r="BE9" s="127"/>
      <c r="BF9" s="128"/>
      <c r="BJ9" s="23" t="str">
        <f t="shared" si="1"/>
        <v>{"output_ym": "出力年月"}</v>
      </c>
      <c r="BK9" s="23" t="s">
        <v>106</v>
      </c>
      <c r="BL9" s="23" t="str">
        <f t="shared" si="2"/>
        <v>ID0522-04 = sql/job/valid/ID0522-04.sql</v>
      </c>
      <c r="BM9" s="23" t="str">
        <f t="shared" si="3"/>
        <v>ID0522-04 = {"id":"ID0522-04", "name":"MMLデータDB読込結果作成SQL（MML_バイタルサインモジュール_バイタルサイン分）", "params":{"output_ym": "出力年月"}, "files":{}, "memory":"1GB"}</v>
      </c>
    </row>
    <row r="10" spans="2:65" ht="51.75" customHeight="1" x14ac:dyDescent="0.15">
      <c r="B10" s="117" t="s">
        <v>273</v>
      </c>
      <c r="C10" s="118"/>
      <c r="D10" s="118"/>
      <c r="E10" s="119"/>
      <c r="F10" s="120" t="s">
        <v>265</v>
      </c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2"/>
      <c r="R10" s="123" t="str">
        <f t="shared" si="0"/>
        <v>取込対象年月におけるMML_バイタルサインモジュール_記録項目テーブルの施設、患者ごとのレコード数を格納するSQL</v>
      </c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5"/>
      <c r="AK10" s="123" t="s">
        <v>100</v>
      </c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5"/>
      <c r="BA10" s="126" t="s">
        <v>207</v>
      </c>
      <c r="BB10" s="127"/>
      <c r="BC10" s="128"/>
      <c r="BD10" s="126" t="s">
        <v>1903</v>
      </c>
      <c r="BE10" s="127"/>
      <c r="BF10" s="128"/>
      <c r="BJ10" s="23" t="str">
        <f t="shared" si="1"/>
        <v>{"output_ym": "出力年月"}</v>
      </c>
      <c r="BK10" s="23" t="s">
        <v>106</v>
      </c>
      <c r="BL10" s="23" t="str">
        <f t="shared" si="2"/>
        <v>ID0522-05 = sql/job/valid/ID0522-05.sql</v>
      </c>
      <c r="BM10" s="23" t="str">
        <f t="shared" si="3"/>
        <v>ID0522-05 = {"id":"ID0522-05", "name":"MMLデータDB読込結果作成SQL（MML_バイタルサインモジュール_記録項目分）", "params":{"output_ym": "出力年月"}, "files":{}, "memory":"1GB"}</v>
      </c>
    </row>
    <row r="11" spans="2:65" ht="51.75" customHeight="1" x14ac:dyDescent="0.15">
      <c r="B11" s="117" t="s">
        <v>274</v>
      </c>
      <c r="C11" s="118"/>
      <c r="D11" s="118"/>
      <c r="E11" s="119"/>
      <c r="F11" s="120" t="s">
        <v>266</v>
      </c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2"/>
      <c r="R11" s="123" t="str">
        <f t="shared" si="0"/>
        <v>取込対象年月におけるMML_体温表モジュール_バイタルサインテーブルの施設、患者ごとのレコード数を格納するSQL</v>
      </c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5"/>
      <c r="AK11" s="123" t="s">
        <v>100</v>
      </c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5"/>
      <c r="BA11" s="126" t="s">
        <v>207</v>
      </c>
      <c r="BB11" s="127"/>
      <c r="BC11" s="128"/>
      <c r="BD11" s="126" t="s">
        <v>1903</v>
      </c>
      <c r="BE11" s="127"/>
      <c r="BF11" s="128"/>
      <c r="BJ11" s="23" t="str">
        <f t="shared" si="1"/>
        <v>{"output_ym": "出力年月"}</v>
      </c>
      <c r="BK11" s="23" t="s">
        <v>106</v>
      </c>
      <c r="BL11" s="23" t="str">
        <f t="shared" si="2"/>
        <v>ID0522-06 = sql/job/valid/ID0522-06.sql</v>
      </c>
      <c r="BM11" s="23" t="str">
        <f t="shared" si="3"/>
        <v>ID0522-06 = {"id":"ID0522-06", "name":"MMLデータDB読込結果作成SQL（MML_体温表モジュール_バイタルサイン分）", "params":{"output_ym": "出力年月"}, "files":{}, "memory":"1GB"}</v>
      </c>
    </row>
    <row r="12" spans="2:65" ht="51.75" customHeight="1" x14ac:dyDescent="0.15">
      <c r="B12" s="117" t="s">
        <v>275</v>
      </c>
      <c r="C12" s="118"/>
      <c r="D12" s="118"/>
      <c r="E12" s="119"/>
      <c r="F12" s="120" t="s">
        <v>267</v>
      </c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2"/>
      <c r="R12" s="123" t="str">
        <f t="shared" si="0"/>
        <v>取込対象年月におけるMML_体温表モジュール_記録項目テーブルの施設、患者ごとのレコード数を格納するSQL</v>
      </c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5"/>
      <c r="AK12" s="123" t="s">
        <v>100</v>
      </c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5"/>
      <c r="BA12" s="126" t="s">
        <v>207</v>
      </c>
      <c r="BB12" s="127"/>
      <c r="BC12" s="128"/>
      <c r="BD12" s="126" t="s">
        <v>1903</v>
      </c>
      <c r="BE12" s="127"/>
      <c r="BF12" s="128"/>
      <c r="BJ12" s="23" t="str">
        <f t="shared" si="1"/>
        <v>{"output_ym": "出力年月"}</v>
      </c>
      <c r="BK12" s="23" t="s">
        <v>106</v>
      </c>
      <c r="BL12" s="23" t="str">
        <f t="shared" si="2"/>
        <v>ID0522-07 = sql/job/valid/ID0522-07.sql</v>
      </c>
      <c r="BM12" s="23" t="str">
        <f t="shared" si="3"/>
        <v>ID0522-07 = {"id":"ID0522-07", "name":"MMLデータDB読込結果作成SQL（MML_体温表モジュール_記録項目分）", "params":{"output_ym": "出力年月"}, "files":{}, "memory":"1GB"}</v>
      </c>
    </row>
    <row r="13" spans="2:65" ht="51.75" customHeight="1" x14ac:dyDescent="0.15">
      <c r="B13" s="117" t="s">
        <v>276</v>
      </c>
      <c r="C13" s="118"/>
      <c r="D13" s="118"/>
      <c r="E13" s="119"/>
      <c r="F13" s="120" t="s">
        <v>268</v>
      </c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R13" s="123" t="str">
        <f t="shared" si="0"/>
        <v>取込対象年月におけるMML_患者情報モジュール_患者情報テーブルの施設、患者ごとのレコード数を格納するSQL</v>
      </c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5"/>
      <c r="AK13" s="123" t="s">
        <v>100</v>
      </c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5"/>
      <c r="BA13" s="126" t="s">
        <v>207</v>
      </c>
      <c r="BB13" s="127"/>
      <c r="BC13" s="128"/>
      <c r="BD13" s="126" t="s">
        <v>1903</v>
      </c>
      <c r="BE13" s="127"/>
      <c r="BF13" s="128"/>
      <c r="BJ13" s="23" t="str">
        <f t="shared" si="1"/>
        <v>{"output_ym": "出力年月"}</v>
      </c>
      <c r="BK13" s="23" t="s">
        <v>106</v>
      </c>
      <c r="BL13" s="23" t="str">
        <f t="shared" si="2"/>
        <v>ID0522-08 = sql/job/valid/ID0522-08.sql</v>
      </c>
      <c r="BM13" s="23" t="str">
        <f t="shared" si="3"/>
        <v>ID0522-08 = {"id":"ID0522-08", "name":"MMLデータDB読込結果作成SQL（MML_患者情報モジュール_患者情報分）", "params":{"output_ym": "出力年月"}, "files":{}, "memory":"1GB"}</v>
      </c>
    </row>
    <row r="14" spans="2:65" ht="51.75" customHeight="1" x14ac:dyDescent="0.15">
      <c r="B14" s="117" t="s">
        <v>277</v>
      </c>
      <c r="C14" s="118"/>
      <c r="D14" s="118"/>
      <c r="E14" s="119"/>
      <c r="F14" s="120" t="s">
        <v>269</v>
      </c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2"/>
      <c r="R14" s="123" t="str">
        <f t="shared" si="0"/>
        <v>取込対象年月におけるMML_患者情報モジュール_その他IDテーブルの施設、患者ごとのレコード数を格納するSQL</v>
      </c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5"/>
      <c r="AK14" s="123" t="s">
        <v>100</v>
      </c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5"/>
      <c r="BA14" s="126" t="s">
        <v>207</v>
      </c>
      <c r="BB14" s="127"/>
      <c r="BC14" s="128"/>
      <c r="BD14" s="126" t="s">
        <v>1903</v>
      </c>
      <c r="BE14" s="127"/>
      <c r="BF14" s="128"/>
      <c r="BJ14" s="23" t="str">
        <f t="shared" si="1"/>
        <v>{"output_ym": "出力年月"}</v>
      </c>
      <c r="BK14" s="23" t="s">
        <v>106</v>
      </c>
      <c r="BL14" s="23" t="str">
        <f t="shared" si="2"/>
        <v>ID0522-09 = sql/job/valid/ID0522-09.sql</v>
      </c>
      <c r="BM14" s="23" t="str">
        <f t="shared" si="3"/>
        <v>ID0522-09 = {"id":"ID0522-09", "name":"MMLデータDB読込結果作成SQL（MML_患者情報モジュール_その他ID分）", "params":{"output_ym": "出力年月"}, "files":{}, "memory":"1GB"}</v>
      </c>
    </row>
    <row r="15" spans="2:65" ht="51.75" customHeight="1" x14ac:dyDescent="0.15">
      <c r="B15" s="117" t="s">
        <v>296</v>
      </c>
      <c r="C15" s="118"/>
      <c r="D15" s="118"/>
      <c r="E15" s="119"/>
      <c r="F15" s="120" t="s">
        <v>311</v>
      </c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2"/>
      <c r="R15" s="123" t="str">
        <f>"取込対象年月における"&amp;SUBSTITUTE(SUBSTITUTE(F15,"DPC調査データDB読込結果作成SQL（",""),"分）","")&amp;"テーブルの施設、患者ごとのレコード数を格納するSQL"</f>
        <v>取込対象年月におけるDPC調査データ_Dファイルテーブルの施設、患者ごとのレコード数を格納するSQL</v>
      </c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5"/>
      <c r="AK15" s="123" t="s">
        <v>100</v>
      </c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5"/>
      <c r="BA15" s="126" t="s">
        <v>207</v>
      </c>
      <c r="BB15" s="127"/>
      <c r="BC15" s="128"/>
      <c r="BD15" s="126" t="s">
        <v>1903</v>
      </c>
      <c r="BE15" s="127"/>
      <c r="BF15" s="128"/>
      <c r="BJ15" s="23" t="str">
        <f t="shared" ref="BJ15" si="4">IF(AK15&lt;&gt;"なし",AK15,"{}")</f>
        <v>{"output_ym": "出力年月"}</v>
      </c>
      <c r="BK15" s="23" t="s">
        <v>106</v>
      </c>
      <c r="BL15" s="23" t="str">
        <f t="shared" si="2"/>
        <v>ID0523-01 = sql/job/valid/ID0523-01.sql</v>
      </c>
      <c r="BM15" s="23" t="str">
        <f t="shared" ref="BM15" si="5">B15&amp;" = {""id"":"""&amp;B15&amp;""", ""name"":"""&amp;F15&amp;""", ""params"":"&amp;BJ15&amp;", ""files"":"&amp;BK15&amp;IF(BA15&lt;&gt;"-",", ""thread"":"""&amp;BA15&amp;"""","")&amp;IF(BD15&lt;&gt;"-",", ""memory"":"""&amp;BD15&amp;"""","")&amp;"}"</f>
        <v>ID0523-01 = {"id":"ID0523-01", "name":"DPC調査データDB読込結果作成SQL（DPC調査データ_Dファイル分）", "params":{"output_ym": "出力年月"}, "files":{}, "memory":"1GB"}</v>
      </c>
    </row>
    <row r="16" spans="2:65" ht="51.75" customHeight="1" x14ac:dyDescent="0.15">
      <c r="B16" s="117" t="s">
        <v>297</v>
      </c>
      <c r="C16" s="118"/>
      <c r="D16" s="118"/>
      <c r="E16" s="119"/>
      <c r="F16" s="120" t="s">
        <v>312</v>
      </c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2"/>
      <c r="R16" s="123" t="str">
        <f t="shared" ref="R16:R28" si="6">"取込対象年月における"&amp;SUBSTITUTE(SUBSTITUTE(F16,"DPC調査データDB読込結果作成SQL（",""),"分）","")&amp;"テーブルの施設、患者ごとのレコード数を格納するSQL"</f>
        <v>取込対象年月におけるDPC調査データ_入院EF統合ファイルテーブルの施設、患者ごとのレコード数を格納するSQL</v>
      </c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5"/>
      <c r="AK16" s="123" t="s">
        <v>100</v>
      </c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5"/>
      <c r="BA16" s="126" t="s">
        <v>207</v>
      </c>
      <c r="BB16" s="127"/>
      <c r="BC16" s="128"/>
      <c r="BD16" s="126" t="s">
        <v>1903</v>
      </c>
      <c r="BE16" s="127"/>
      <c r="BF16" s="128"/>
      <c r="BJ16" s="23" t="str">
        <f t="shared" ref="BJ16:BJ17" si="7">IF(AK16&lt;&gt;"なし",AK16,"{}")</f>
        <v>{"output_ym": "出力年月"}</v>
      </c>
      <c r="BK16" s="23" t="s">
        <v>106</v>
      </c>
      <c r="BL16" s="23" t="str">
        <f t="shared" si="2"/>
        <v>ID0523-02 = sql/job/valid/ID0523-02.sql</v>
      </c>
      <c r="BM16" s="23" t="str">
        <f t="shared" ref="BM16:BM17" si="8">B16&amp;" = {""id"":"""&amp;B16&amp;""", ""name"":"""&amp;F16&amp;""", ""params"":"&amp;BJ16&amp;", ""files"":"&amp;BK16&amp;IF(BA16&lt;&gt;"-",", ""thread"":"""&amp;BA16&amp;"""","")&amp;IF(BD16&lt;&gt;"-",", ""memory"":"""&amp;BD16&amp;"""","")&amp;"}"</f>
        <v>ID0523-02 = {"id":"ID0523-02", "name":"DPC調査データDB読込結果作成SQL（DPC調査データ_入院EF統合ファイル分）", "params":{"output_ym": "出力年月"}, "files":{}, "memory":"1GB"}</v>
      </c>
    </row>
    <row r="17" spans="2:65" ht="51.75" customHeight="1" x14ac:dyDescent="0.15">
      <c r="B17" s="117" t="s">
        <v>298</v>
      </c>
      <c r="C17" s="118"/>
      <c r="D17" s="118"/>
      <c r="E17" s="119"/>
      <c r="F17" s="120" t="s">
        <v>313</v>
      </c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2"/>
      <c r="R17" s="123" t="str">
        <f t="shared" si="6"/>
        <v>取込対象年月におけるDPC調査データ_外来EF統合ファイルテーブルの施設、患者ごとのレコード数を格納するSQL</v>
      </c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5"/>
      <c r="AK17" s="123" t="s">
        <v>100</v>
      </c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5"/>
      <c r="BA17" s="126" t="s">
        <v>207</v>
      </c>
      <c r="BB17" s="127"/>
      <c r="BC17" s="128"/>
      <c r="BD17" s="126" t="s">
        <v>1903</v>
      </c>
      <c r="BE17" s="127"/>
      <c r="BF17" s="128"/>
      <c r="BJ17" s="23" t="str">
        <f t="shared" si="7"/>
        <v>{"output_ym": "出力年月"}</v>
      </c>
      <c r="BK17" s="23" t="s">
        <v>106</v>
      </c>
      <c r="BL17" s="23" t="str">
        <f t="shared" si="2"/>
        <v>ID0523-03 = sql/job/valid/ID0523-03.sql</v>
      </c>
      <c r="BM17" s="23" t="str">
        <f t="shared" si="8"/>
        <v>ID0523-03 = {"id":"ID0523-03", "name":"DPC調査データDB読込結果作成SQL（DPC調査データ_外来EF統合ファイル分）", "params":{"output_ym": "出力年月"}, "files":{}, "memory":"1GB"}</v>
      </c>
    </row>
    <row r="18" spans="2:65" ht="51.75" customHeight="1" x14ac:dyDescent="0.15">
      <c r="B18" s="117" t="s">
        <v>299</v>
      </c>
      <c r="C18" s="118"/>
      <c r="D18" s="118"/>
      <c r="E18" s="119"/>
      <c r="F18" s="120" t="s">
        <v>314</v>
      </c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2"/>
      <c r="R18" s="123" t="str">
        <f t="shared" si="6"/>
        <v>取込対象年月におけるDPC調査データ_Hファイルテーブルの施設、患者ごとのレコード数を格納するSQL</v>
      </c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5"/>
      <c r="AK18" s="123" t="s">
        <v>100</v>
      </c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5"/>
      <c r="BA18" s="126" t="s">
        <v>207</v>
      </c>
      <c r="BB18" s="127"/>
      <c r="BC18" s="128"/>
      <c r="BD18" s="126" t="s">
        <v>1903</v>
      </c>
      <c r="BE18" s="127"/>
      <c r="BF18" s="128"/>
      <c r="BJ18" s="23" t="str">
        <f t="shared" ref="BJ18:BJ21" si="9">IF(AK18&lt;&gt;"なし",AK18,"{}")</f>
        <v>{"output_ym": "出力年月"}</v>
      </c>
      <c r="BK18" s="23" t="s">
        <v>106</v>
      </c>
      <c r="BL18" s="23" t="str">
        <f t="shared" si="2"/>
        <v>ID0523-04 = sql/job/valid/ID0523-04.sql</v>
      </c>
      <c r="BM18" s="23" t="str">
        <f t="shared" ref="BM18:BM21" si="10">B18&amp;" = {""id"":"""&amp;B18&amp;""", ""name"":"""&amp;F18&amp;""", ""params"":"&amp;BJ18&amp;", ""files"":"&amp;BK18&amp;IF(BA18&lt;&gt;"-",", ""thread"":"""&amp;BA18&amp;"""","")&amp;IF(BD18&lt;&gt;"-",", ""memory"":"""&amp;BD18&amp;"""","")&amp;"}"</f>
        <v>ID0523-04 = {"id":"ID0523-04", "name":"DPC調査データDB読込結果作成SQL（DPC調査データ_Hファイル分）", "params":{"output_ym": "出力年月"}, "files":{}, "memory":"1GB"}</v>
      </c>
    </row>
    <row r="19" spans="2:65" ht="51.75" customHeight="1" x14ac:dyDescent="0.15">
      <c r="B19" s="117" t="s">
        <v>300</v>
      </c>
      <c r="C19" s="118"/>
      <c r="D19" s="118"/>
      <c r="E19" s="119"/>
      <c r="F19" s="120" t="s">
        <v>315</v>
      </c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2"/>
      <c r="R19" s="123" t="str">
        <f t="shared" si="6"/>
        <v>取込対象年月におけるDPC調査データ_様式1テーブルの施設、患者ごとのレコード数を格納するSQL</v>
      </c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5"/>
      <c r="AK19" s="123" t="s">
        <v>100</v>
      </c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5"/>
      <c r="BA19" s="126" t="s">
        <v>207</v>
      </c>
      <c r="BB19" s="127"/>
      <c r="BC19" s="128"/>
      <c r="BD19" s="126" t="s">
        <v>1903</v>
      </c>
      <c r="BE19" s="127"/>
      <c r="BF19" s="128"/>
      <c r="BJ19" s="23" t="str">
        <f t="shared" si="9"/>
        <v>{"output_ym": "出力年月"}</v>
      </c>
      <c r="BK19" s="23" t="s">
        <v>106</v>
      </c>
      <c r="BL19" s="23" t="str">
        <f t="shared" si="2"/>
        <v>ID0523-05 = sql/job/valid/ID0523-05.sql</v>
      </c>
      <c r="BM19" s="23" t="str">
        <f t="shared" si="10"/>
        <v>ID0523-05 = {"id":"ID0523-05", "name":"DPC調査データDB読込結果作成SQL（DPC調査データ_様式1分）", "params":{"output_ym": "出力年月"}, "files":{}, "memory":"1GB"}</v>
      </c>
    </row>
    <row r="20" spans="2:65" ht="51.75" customHeight="1" x14ac:dyDescent="0.15">
      <c r="B20" s="117" t="s">
        <v>301</v>
      </c>
      <c r="C20" s="118"/>
      <c r="D20" s="118"/>
      <c r="E20" s="119"/>
      <c r="F20" s="120" t="s">
        <v>316</v>
      </c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2"/>
      <c r="R20" s="123" t="str">
        <f t="shared" si="6"/>
        <v>取込対象年月におけるDPC調査データ_様式1_患者プロファイル/褥瘡テーブルの施設、患者ごとのレコード数を格納するSQL</v>
      </c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5"/>
      <c r="AK20" s="123" t="s">
        <v>100</v>
      </c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5"/>
      <c r="BA20" s="126" t="s">
        <v>207</v>
      </c>
      <c r="BB20" s="127"/>
      <c r="BC20" s="128"/>
      <c r="BD20" s="126" t="s">
        <v>1903</v>
      </c>
      <c r="BE20" s="127"/>
      <c r="BF20" s="128"/>
      <c r="BJ20" s="23" t="str">
        <f t="shared" si="9"/>
        <v>{"output_ym": "出力年月"}</v>
      </c>
      <c r="BK20" s="23" t="s">
        <v>106</v>
      </c>
      <c r="BL20" s="23" t="str">
        <f t="shared" si="2"/>
        <v>ID0523-06 = sql/job/valid/ID0523-06.sql</v>
      </c>
      <c r="BM20" s="23" t="str">
        <f t="shared" si="10"/>
        <v>ID0523-06 = {"id":"ID0523-06", "name":"DPC調査データDB読込結果作成SQL（DPC調査データ_様式1_患者プロファイル/褥瘡分）", "params":{"output_ym": "出力年月"}, "files":{}, "memory":"1GB"}</v>
      </c>
    </row>
    <row r="21" spans="2:65" ht="51.75" customHeight="1" x14ac:dyDescent="0.15">
      <c r="B21" s="117" t="s">
        <v>302</v>
      </c>
      <c r="C21" s="118"/>
      <c r="D21" s="118"/>
      <c r="E21" s="119"/>
      <c r="F21" s="120" t="s">
        <v>317</v>
      </c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2"/>
      <c r="R21" s="123" t="str">
        <f t="shared" si="6"/>
        <v>取込対象年月におけるDPC調査データ_様式1_診断情報/併存症テーブルの施設、患者ごとのレコード数を格納するSQL</v>
      </c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5"/>
      <c r="AK21" s="123" t="s">
        <v>100</v>
      </c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5"/>
      <c r="BA21" s="126" t="s">
        <v>207</v>
      </c>
      <c r="BB21" s="127"/>
      <c r="BC21" s="128"/>
      <c r="BD21" s="126" t="s">
        <v>1903</v>
      </c>
      <c r="BE21" s="127"/>
      <c r="BF21" s="128"/>
      <c r="BJ21" s="23" t="str">
        <f t="shared" si="9"/>
        <v>{"output_ym": "出力年月"}</v>
      </c>
      <c r="BK21" s="23" t="s">
        <v>106</v>
      </c>
      <c r="BL21" s="23" t="str">
        <f t="shared" si="2"/>
        <v>ID0523-07 = sql/job/valid/ID0523-07.sql</v>
      </c>
      <c r="BM21" s="23" t="str">
        <f t="shared" si="10"/>
        <v>ID0523-07 = {"id":"ID0523-07", "name":"DPC調査データDB読込結果作成SQL（DPC調査データ_様式1_診断情報/併存症分）", "params":{"output_ym": "出力年月"}, "files":{}, "memory":"1GB"}</v>
      </c>
    </row>
    <row r="22" spans="2:65" ht="51.75" customHeight="1" x14ac:dyDescent="0.15">
      <c r="B22" s="117" t="s">
        <v>303</v>
      </c>
      <c r="C22" s="118"/>
      <c r="D22" s="118"/>
      <c r="E22" s="119"/>
      <c r="F22" s="120" t="s">
        <v>318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2"/>
      <c r="R22" s="123" t="str">
        <f t="shared" si="6"/>
        <v>取込対象年月におけるDPC調査データ_様式1_診断情報/続発症テーブルの施設、患者ごとのレコード数を格納するSQL</v>
      </c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5"/>
      <c r="AK22" s="123" t="s">
        <v>100</v>
      </c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5"/>
      <c r="BA22" s="126" t="s">
        <v>207</v>
      </c>
      <c r="BB22" s="127"/>
      <c r="BC22" s="128"/>
      <c r="BD22" s="126" t="s">
        <v>1903</v>
      </c>
      <c r="BE22" s="127"/>
      <c r="BF22" s="128"/>
      <c r="BJ22" s="23" t="str">
        <f t="shared" ref="BJ22:BJ25" si="11">IF(AK22&lt;&gt;"なし",AK22,"{}")</f>
        <v>{"output_ym": "出力年月"}</v>
      </c>
      <c r="BK22" s="23" t="s">
        <v>106</v>
      </c>
      <c r="BL22" s="23" t="str">
        <f t="shared" si="2"/>
        <v>ID0523-08 = sql/job/valid/ID0523-08.sql</v>
      </c>
      <c r="BM22" s="23" t="str">
        <f t="shared" ref="BM22:BM25" si="12">B22&amp;" = {""id"":"""&amp;B22&amp;""", ""name"":"""&amp;F22&amp;""", ""params"":"&amp;BJ22&amp;", ""files"":"&amp;BK22&amp;IF(BA22&lt;&gt;"-",", ""thread"":"""&amp;BA22&amp;"""","")&amp;IF(BD22&lt;&gt;"-",", ""memory"":"""&amp;BD22&amp;"""","")&amp;"}"</f>
        <v>ID0523-08 = {"id":"ID0523-08", "name":"DPC調査データDB読込結果作成SQL（DPC調査データ_様式1_診断情報/続発症分）", "params":{"output_ym": "出力年月"}, "files":{}, "memory":"1GB"}</v>
      </c>
    </row>
    <row r="23" spans="2:65" ht="51.75" customHeight="1" x14ac:dyDescent="0.15">
      <c r="B23" s="117" t="s">
        <v>304</v>
      </c>
      <c r="C23" s="118"/>
      <c r="D23" s="118"/>
      <c r="E23" s="119"/>
      <c r="F23" s="120" t="s">
        <v>319</v>
      </c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2"/>
      <c r="R23" s="123" t="str">
        <f t="shared" si="6"/>
        <v>取込対象年月におけるDPC調査データ_様式1_手術情報テーブルの施設、患者ごとのレコード数を格納するSQL</v>
      </c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5"/>
      <c r="AK23" s="123" t="s">
        <v>100</v>
      </c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5"/>
      <c r="BA23" s="126" t="s">
        <v>207</v>
      </c>
      <c r="BB23" s="127"/>
      <c r="BC23" s="128"/>
      <c r="BD23" s="126" t="s">
        <v>1903</v>
      </c>
      <c r="BE23" s="127"/>
      <c r="BF23" s="128"/>
      <c r="BJ23" s="23" t="str">
        <f t="shared" si="11"/>
        <v>{"output_ym": "出力年月"}</v>
      </c>
      <c r="BK23" s="23" t="s">
        <v>106</v>
      </c>
      <c r="BL23" s="23" t="str">
        <f t="shared" si="2"/>
        <v>ID0523-09 = sql/job/valid/ID0523-09.sql</v>
      </c>
      <c r="BM23" s="23" t="str">
        <f t="shared" si="12"/>
        <v>ID0523-09 = {"id":"ID0523-09", "name":"DPC調査データDB読込結果作成SQL（DPC調査データ_様式1_手術情報分）", "params":{"output_ym": "出力年月"}, "files":{}, "memory":"1GB"}</v>
      </c>
    </row>
    <row r="24" spans="2:65" ht="51.75" customHeight="1" x14ac:dyDescent="0.15">
      <c r="B24" s="117" t="s">
        <v>305</v>
      </c>
      <c r="C24" s="118"/>
      <c r="D24" s="118"/>
      <c r="E24" s="119"/>
      <c r="F24" s="120" t="s">
        <v>320</v>
      </c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2"/>
      <c r="R24" s="123" t="str">
        <f t="shared" si="6"/>
        <v>取込対象年月におけるDPC調査データ_様式1_FIMテーブルの施設、患者ごとのレコード数を格納するSQL</v>
      </c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5"/>
      <c r="AK24" s="123" t="s">
        <v>100</v>
      </c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5"/>
      <c r="BA24" s="126" t="s">
        <v>207</v>
      </c>
      <c r="BB24" s="127"/>
      <c r="BC24" s="128"/>
      <c r="BD24" s="126" t="s">
        <v>1903</v>
      </c>
      <c r="BE24" s="127"/>
      <c r="BF24" s="128"/>
      <c r="BJ24" s="23" t="str">
        <f t="shared" si="11"/>
        <v>{"output_ym": "出力年月"}</v>
      </c>
      <c r="BK24" s="23" t="s">
        <v>106</v>
      </c>
      <c r="BL24" s="23" t="str">
        <f t="shared" si="2"/>
        <v>ID0523-10 = sql/job/valid/ID0523-10.sql</v>
      </c>
      <c r="BM24" s="23" t="str">
        <f t="shared" si="12"/>
        <v>ID0523-10 = {"id":"ID0523-10", "name":"DPC調査データDB読込結果作成SQL（DPC調査データ_様式1_FIM分）", "params":{"output_ym": "出力年月"}, "files":{}, "memory":"1GB"}</v>
      </c>
    </row>
    <row r="25" spans="2:65" ht="51.75" customHeight="1" x14ac:dyDescent="0.15">
      <c r="B25" s="117" t="s">
        <v>306</v>
      </c>
      <c r="C25" s="118"/>
      <c r="D25" s="118"/>
      <c r="E25" s="119"/>
      <c r="F25" s="120" t="s">
        <v>321</v>
      </c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2"/>
      <c r="R25" s="123" t="str">
        <f t="shared" si="6"/>
        <v>取込対象年月におけるDPC調査データ_様式1_SOFAスコア/特定集中治療室テーブルの施設、患者ごとのレコード数を格納するSQL</v>
      </c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5"/>
      <c r="AK25" s="123" t="s">
        <v>100</v>
      </c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5"/>
      <c r="BA25" s="126" t="s">
        <v>207</v>
      </c>
      <c r="BB25" s="127"/>
      <c r="BC25" s="128"/>
      <c r="BD25" s="126" t="s">
        <v>1903</v>
      </c>
      <c r="BE25" s="127"/>
      <c r="BF25" s="128"/>
      <c r="BJ25" s="23" t="str">
        <f t="shared" si="11"/>
        <v>{"output_ym": "出力年月"}</v>
      </c>
      <c r="BK25" s="23" t="s">
        <v>106</v>
      </c>
      <c r="BL25" s="23" t="str">
        <f t="shared" si="2"/>
        <v>ID0523-11 = sql/job/valid/ID0523-11.sql</v>
      </c>
      <c r="BM25" s="23" t="str">
        <f t="shared" si="12"/>
        <v>ID0523-11 = {"id":"ID0523-11", "name":"DPC調査データDB読込結果作成SQL（DPC調査データ_様式1_SOFAスコア/特定集中治療室分）", "params":{"output_ym": "出力年月"}, "files":{}, "memory":"1GB"}</v>
      </c>
    </row>
    <row r="26" spans="2:65" ht="51.75" customHeight="1" x14ac:dyDescent="0.15">
      <c r="B26" s="117" t="s">
        <v>307</v>
      </c>
      <c r="C26" s="118"/>
      <c r="D26" s="118"/>
      <c r="E26" s="119"/>
      <c r="F26" s="120" t="s">
        <v>322</v>
      </c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2"/>
      <c r="R26" s="123" t="str">
        <f t="shared" si="6"/>
        <v>取込対象年月におけるDPC調査データ_様式1_SOFAスコア/敗血症テーブルの施設、患者ごとのレコード数を格納するSQL</v>
      </c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5"/>
      <c r="AK26" s="123" t="s">
        <v>100</v>
      </c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5"/>
      <c r="BA26" s="126" t="s">
        <v>207</v>
      </c>
      <c r="BB26" s="127"/>
      <c r="BC26" s="128"/>
      <c r="BD26" s="126" t="s">
        <v>1903</v>
      </c>
      <c r="BE26" s="127"/>
      <c r="BF26" s="128"/>
      <c r="BJ26" s="23" t="str">
        <f t="shared" ref="BJ26:BJ27" si="13">IF(AK26&lt;&gt;"なし",AK26,"{}")</f>
        <v>{"output_ym": "出力年月"}</v>
      </c>
      <c r="BK26" s="23" t="s">
        <v>106</v>
      </c>
      <c r="BL26" s="23" t="str">
        <f t="shared" si="2"/>
        <v>ID0523-12 = sql/job/valid/ID0523-12.sql</v>
      </c>
      <c r="BM26" s="23" t="str">
        <f t="shared" ref="BM26:BM27" si="14">B26&amp;" = {""id"":"""&amp;B26&amp;""", ""name"":"""&amp;F26&amp;""", ""params"":"&amp;BJ26&amp;", ""files"":"&amp;BK26&amp;IF(BA26&lt;&gt;"-",", ""thread"":"""&amp;BA26&amp;"""","")&amp;IF(BD26&lt;&gt;"-",", ""memory"":"""&amp;BD26&amp;"""","")&amp;"}"</f>
        <v>ID0523-12 = {"id":"ID0523-12", "name":"DPC調査データDB読込結果作成SQL（DPC調査データ_様式1_SOFAスコア/敗血症分）", "params":{"output_ym": "出力年月"}, "files":{}, "memory":"1GB"}</v>
      </c>
    </row>
    <row r="27" spans="2:65" ht="51.75" customHeight="1" x14ac:dyDescent="0.15">
      <c r="B27" s="117" t="s">
        <v>308</v>
      </c>
      <c r="C27" s="118"/>
      <c r="D27" s="118"/>
      <c r="E27" s="119"/>
      <c r="F27" s="120" t="s">
        <v>323</v>
      </c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2"/>
      <c r="R27" s="123" t="str">
        <f t="shared" si="6"/>
        <v>取込対象年月におけるDPC調査データ_様式1_pSOFAスコア/特定集中治療室テーブルの施設、患者ごとのレコード数を格納するSQL</v>
      </c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5"/>
      <c r="AK27" s="123" t="s">
        <v>100</v>
      </c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5"/>
      <c r="BA27" s="126" t="s">
        <v>207</v>
      </c>
      <c r="BB27" s="127"/>
      <c r="BC27" s="128"/>
      <c r="BD27" s="126" t="s">
        <v>1903</v>
      </c>
      <c r="BE27" s="127"/>
      <c r="BF27" s="128"/>
      <c r="BJ27" s="23" t="str">
        <f t="shared" si="13"/>
        <v>{"output_ym": "出力年月"}</v>
      </c>
      <c r="BK27" s="23" t="s">
        <v>106</v>
      </c>
      <c r="BL27" s="23" t="str">
        <f t="shared" si="2"/>
        <v>ID0523-13 = sql/job/valid/ID0523-13.sql</v>
      </c>
      <c r="BM27" s="23" t="str">
        <f t="shared" si="14"/>
        <v>ID0523-13 = {"id":"ID0523-13", "name":"DPC調査データDB読込結果作成SQL（DPC調査データ_様式1_pSOFAスコア/特定集中治療室分）", "params":{"output_ym": "出力年月"}, "files":{}, "memory":"1GB"}</v>
      </c>
    </row>
    <row r="28" spans="2:65" ht="51.75" customHeight="1" x14ac:dyDescent="0.15">
      <c r="B28" s="117" t="s">
        <v>309</v>
      </c>
      <c r="C28" s="118"/>
      <c r="D28" s="118"/>
      <c r="E28" s="119"/>
      <c r="F28" s="120" t="s">
        <v>324</v>
      </c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2"/>
      <c r="R28" s="123" t="str">
        <f t="shared" si="6"/>
        <v>取込対象年月におけるDPC調査データ_様式1_pSOFAスコア/敗血症テーブルの施設、患者ごとのレコード数を格納するSQL</v>
      </c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5"/>
      <c r="AK28" s="123" t="s">
        <v>100</v>
      </c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5"/>
      <c r="BA28" s="126" t="s">
        <v>207</v>
      </c>
      <c r="BB28" s="127"/>
      <c r="BC28" s="128"/>
      <c r="BD28" s="126" t="s">
        <v>1903</v>
      </c>
      <c r="BE28" s="127"/>
      <c r="BF28" s="128"/>
      <c r="BJ28" s="23" t="str">
        <f t="shared" ref="BJ28:BJ45" si="15">IF(AK28&lt;&gt;"なし",AK28,"{}")</f>
        <v>{"output_ym": "出力年月"}</v>
      </c>
      <c r="BK28" s="23" t="s">
        <v>106</v>
      </c>
      <c r="BL28" s="23" t="str">
        <f t="shared" si="2"/>
        <v>ID0523-14 = sql/job/valid/ID0523-14.sql</v>
      </c>
      <c r="BM28" s="23" t="str">
        <f t="shared" ref="BM28:BM45" si="16">B28&amp;" = {""id"":"""&amp;B28&amp;""", ""name"":"""&amp;F28&amp;""", ""params"":"&amp;BJ28&amp;", ""files"":"&amp;BK28&amp;IF(BA28&lt;&gt;"-",", ""thread"":"""&amp;BA28&amp;"""","")&amp;IF(BD28&lt;&gt;"-",", ""memory"":"""&amp;BD28&amp;"""","")&amp;"}"</f>
        <v>ID0523-14 = {"id":"ID0523-14", "name":"DPC調査データDB読込結果作成SQL（DPC調査データ_様式1_pSOFAスコア/敗血症分）", "params":{"output_ym": "出力年月"}, "files":{}, "memory":"1GB"}</v>
      </c>
    </row>
    <row r="29" spans="2:65" ht="51.75" customHeight="1" x14ac:dyDescent="0.15">
      <c r="B29" s="117" t="s">
        <v>278</v>
      </c>
      <c r="C29" s="118"/>
      <c r="D29" s="118"/>
      <c r="E29" s="119"/>
      <c r="F29" s="120" t="s">
        <v>342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2"/>
      <c r="R29" s="123" t="str">
        <f>"取込対象年月における"&amp;SUBSTITUTE(SUBSTITUTE(F29,"医科レセプトデータDB読込結果作成SQL（",""),"分）","")&amp;"テーブルの施設、患者ごとのレコード数を格納するSQL"</f>
        <v>取込対象年月における医科レセプト_医療機関情報レコードテーブルの施設、患者ごとのレコード数を格納するSQL</v>
      </c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5"/>
      <c r="AK29" s="123" t="s">
        <v>100</v>
      </c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5"/>
      <c r="BA29" s="126" t="s">
        <v>207</v>
      </c>
      <c r="BB29" s="127"/>
      <c r="BC29" s="128"/>
      <c r="BD29" s="126" t="s">
        <v>1903</v>
      </c>
      <c r="BE29" s="127"/>
      <c r="BF29" s="128"/>
      <c r="BJ29" s="23" t="str">
        <f t="shared" si="15"/>
        <v>{"output_ym": "出力年月"}</v>
      </c>
      <c r="BK29" s="23" t="s">
        <v>106</v>
      </c>
      <c r="BL29" s="23" t="str">
        <f t="shared" si="2"/>
        <v>ID0524-01 = sql/job/valid/ID0524-01.sql</v>
      </c>
      <c r="BM29" s="23" t="str">
        <f t="shared" si="16"/>
        <v>ID0524-01 = {"id":"ID0524-01", "name":"医科レセプトデータDB読込結果作成SQL（医科レセプト_医療機関情報レコード分）", "params":{"output_ym": "出力年月"}, "files":{}, "memory":"1GB"}</v>
      </c>
    </row>
    <row r="30" spans="2:65" ht="51.75" customHeight="1" x14ac:dyDescent="0.15">
      <c r="B30" s="117" t="s">
        <v>279</v>
      </c>
      <c r="C30" s="118"/>
      <c r="D30" s="118"/>
      <c r="E30" s="119"/>
      <c r="F30" s="120" t="s">
        <v>325</v>
      </c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2"/>
      <c r="R30" s="123" t="str">
        <f t="shared" ref="R30:R46" si="17">"取込対象年月における"&amp;SUBSTITUTE(SUBSTITUTE(F30,"医科レセプトデータDB読込結果作成SQL（",""),"分）","")&amp;"テーブルの施設、患者ごとのレコード数を格納するSQL"</f>
        <v>取込対象年月における医科レセプト_レセプト共通レコードテーブルの施設、患者ごとのレコード数を格納するSQL</v>
      </c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5"/>
      <c r="AK30" s="123" t="s">
        <v>100</v>
      </c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5"/>
      <c r="BA30" s="126" t="s">
        <v>207</v>
      </c>
      <c r="BB30" s="127"/>
      <c r="BC30" s="128"/>
      <c r="BD30" s="126" t="s">
        <v>1903</v>
      </c>
      <c r="BE30" s="127"/>
      <c r="BF30" s="128"/>
      <c r="BJ30" s="23" t="str">
        <f t="shared" si="15"/>
        <v>{"output_ym": "出力年月"}</v>
      </c>
      <c r="BK30" s="23" t="s">
        <v>106</v>
      </c>
      <c r="BL30" s="23" t="str">
        <f t="shared" si="2"/>
        <v>ID0524-02 = sql/job/valid/ID0524-02.sql</v>
      </c>
      <c r="BM30" s="23" t="str">
        <f t="shared" si="16"/>
        <v>ID0524-02 = {"id":"ID0524-02", "name":"医科レセプトデータDB読込結果作成SQL（医科レセプト_レセプト共通レコード分）", "params":{"output_ym": "出力年月"}, "files":{}, "memory":"1GB"}</v>
      </c>
    </row>
    <row r="31" spans="2:65" ht="51.75" customHeight="1" x14ac:dyDescent="0.15">
      <c r="B31" s="117" t="s">
        <v>280</v>
      </c>
      <c r="C31" s="118"/>
      <c r="D31" s="118"/>
      <c r="E31" s="119"/>
      <c r="F31" s="120" t="s">
        <v>326</v>
      </c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2"/>
      <c r="R31" s="123" t="str">
        <f t="shared" si="17"/>
        <v>取込対象年月における医科レセプト_保険者レコードテーブルの施設、患者ごとのレコード数を格納するSQL</v>
      </c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5"/>
      <c r="AK31" s="123" t="s">
        <v>100</v>
      </c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5"/>
      <c r="BA31" s="126" t="s">
        <v>207</v>
      </c>
      <c r="BB31" s="127"/>
      <c r="BC31" s="128"/>
      <c r="BD31" s="126" t="s">
        <v>1903</v>
      </c>
      <c r="BE31" s="127"/>
      <c r="BF31" s="128"/>
      <c r="BJ31" s="23" t="str">
        <f t="shared" si="15"/>
        <v>{"output_ym": "出力年月"}</v>
      </c>
      <c r="BK31" s="23" t="s">
        <v>106</v>
      </c>
      <c r="BL31" s="23" t="str">
        <f t="shared" si="2"/>
        <v>ID0524-03 = sql/job/valid/ID0524-03.sql</v>
      </c>
      <c r="BM31" s="23" t="str">
        <f t="shared" si="16"/>
        <v>ID0524-03 = {"id":"ID0524-03", "name":"医科レセプトデータDB読込結果作成SQL（医科レセプト_保険者レコード分）", "params":{"output_ym": "出力年月"}, "files":{}, "memory":"1GB"}</v>
      </c>
    </row>
    <row r="32" spans="2:65" ht="51.75" customHeight="1" x14ac:dyDescent="0.15">
      <c r="B32" s="117" t="s">
        <v>281</v>
      </c>
      <c r="C32" s="118"/>
      <c r="D32" s="118"/>
      <c r="E32" s="119"/>
      <c r="F32" s="120" t="s">
        <v>327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2"/>
      <c r="R32" s="123" t="str">
        <f t="shared" si="17"/>
        <v>取込対象年月における医科レセプト_公費レコードテーブルの施設、患者ごとのレコード数を格納するSQL</v>
      </c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5"/>
      <c r="AK32" s="123" t="s">
        <v>100</v>
      </c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5"/>
      <c r="BA32" s="126" t="s">
        <v>207</v>
      </c>
      <c r="BB32" s="127"/>
      <c r="BC32" s="128"/>
      <c r="BD32" s="126" t="s">
        <v>1903</v>
      </c>
      <c r="BE32" s="127"/>
      <c r="BF32" s="128"/>
      <c r="BJ32" s="23" t="str">
        <f t="shared" si="15"/>
        <v>{"output_ym": "出力年月"}</v>
      </c>
      <c r="BK32" s="23" t="s">
        <v>106</v>
      </c>
      <c r="BL32" s="23" t="str">
        <f t="shared" si="2"/>
        <v>ID0524-04 = sql/job/valid/ID0524-04.sql</v>
      </c>
      <c r="BM32" s="23" t="str">
        <f t="shared" si="16"/>
        <v>ID0524-04 = {"id":"ID0524-04", "name":"医科レセプトデータDB読込結果作成SQL（医科レセプト_公費レコード分）", "params":{"output_ym": "出力年月"}, "files":{}, "memory":"1GB"}</v>
      </c>
    </row>
    <row r="33" spans="2:65" ht="51.75" customHeight="1" x14ac:dyDescent="0.15">
      <c r="B33" s="117" t="s">
        <v>282</v>
      </c>
      <c r="C33" s="118"/>
      <c r="D33" s="118"/>
      <c r="E33" s="119"/>
      <c r="F33" s="120" t="s">
        <v>328</v>
      </c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2"/>
      <c r="R33" s="123" t="str">
        <f t="shared" si="17"/>
        <v>取込対象年月における医科レセプト_包括評価対象外理由レコードテーブルの施設、患者ごとのレコード数を格納するSQL</v>
      </c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5"/>
      <c r="AK33" s="123" t="s">
        <v>100</v>
      </c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5"/>
      <c r="BA33" s="126" t="s">
        <v>207</v>
      </c>
      <c r="BB33" s="127"/>
      <c r="BC33" s="128"/>
      <c r="BD33" s="126" t="s">
        <v>1903</v>
      </c>
      <c r="BE33" s="127"/>
      <c r="BF33" s="128"/>
      <c r="BJ33" s="23" t="str">
        <f t="shared" si="15"/>
        <v>{"output_ym": "出力年月"}</v>
      </c>
      <c r="BK33" s="23" t="s">
        <v>106</v>
      </c>
      <c r="BL33" s="23" t="str">
        <f t="shared" si="2"/>
        <v>ID0524-05 = sql/job/valid/ID0524-05.sql</v>
      </c>
      <c r="BM33" s="23" t="str">
        <f t="shared" si="16"/>
        <v>ID0524-05 = {"id":"ID0524-05", "name":"医科レセプトデータDB読込結果作成SQL（医科レセプト_包括評価対象外理由レコード分）", "params":{"output_ym": "出力年月"}, "files":{}, "memory":"1GB"}</v>
      </c>
    </row>
    <row r="34" spans="2:65" ht="51.75" customHeight="1" x14ac:dyDescent="0.15">
      <c r="B34" s="117" t="s">
        <v>283</v>
      </c>
      <c r="C34" s="118"/>
      <c r="D34" s="118"/>
      <c r="E34" s="119"/>
      <c r="F34" s="120" t="s">
        <v>329</v>
      </c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2"/>
      <c r="R34" s="123" t="str">
        <f t="shared" si="17"/>
        <v>取込対象年月における医科レセプト_傷病名レコードテーブルの施設、患者ごとのレコード数を格納するSQL</v>
      </c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5"/>
      <c r="AK34" s="123" t="s">
        <v>100</v>
      </c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5"/>
      <c r="BA34" s="126" t="s">
        <v>207</v>
      </c>
      <c r="BB34" s="127"/>
      <c r="BC34" s="128"/>
      <c r="BD34" s="126" t="s">
        <v>1903</v>
      </c>
      <c r="BE34" s="127"/>
      <c r="BF34" s="128"/>
      <c r="BJ34" s="23" t="str">
        <f t="shared" si="15"/>
        <v>{"output_ym": "出力年月"}</v>
      </c>
      <c r="BK34" s="23" t="s">
        <v>106</v>
      </c>
      <c r="BL34" s="23" t="str">
        <f t="shared" si="2"/>
        <v>ID0524-06 = sql/job/valid/ID0524-06.sql</v>
      </c>
      <c r="BM34" s="23" t="str">
        <f t="shared" si="16"/>
        <v>ID0524-06 = {"id":"ID0524-06", "name":"医科レセプトデータDB読込結果作成SQL（医科レセプト_傷病名レコード分）", "params":{"output_ym": "出力年月"}, "files":{}, "memory":"1GB"}</v>
      </c>
    </row>
    <row r="35" spans="2:65" ht="51.75" customHeight="1" x14ac:dyDescent="0.15">
      <c r="B35" s="117" t="s">
        <v>284</v>
      </c>
      <c r="C35" s="118"/>
      <c r="D35" s="118"/>
      <c r="E35" s="119"/>
      <c r="F35" s="120" t="s">
        <v>330</v>
      </c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2"/>
      <c r="R35" s="123" t="str">
        <f t="shared" si="17"/>
        <v>取込対象年月における医科レセプト_診療行為レコードテーブルの施設、患者ごとのレコード数を格納するSQL</v>
      </c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5"/>
      <c r="AK35" s="123" t="s">
        <v>100</v>
      </c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5"/>
      <c r="BA35" s="126" t="s">
        <v>207</v>
      </c>
      <c r="BB35" s="127"/>
      <c r="BC35" s="128"/>
      <c r="BD35" s="126" t="s">
        <v>1903</v>
      </c>
      <c r="BE35" s="127"/>
      <c r="BF35" s="128"/>
      <c r="BJ35" s="23" t="str">
        <f t="shared" si="15"/>
        <v>{"output_ym": "出力年月"}</v>
      </c>
      <c r="BK35" s="23" t="s">
        <v>106</v>
      </c>
      <c r="BL35" s="23" t="str">
        <f t="shared" si="2"/>
        <v>ID0524-07 = sql/job/valid/ID0524-07.sql</v>
      </c>
      <c r="BM35" s="23" t="str">
        <f t="shared" si="16"/>
        <v>ID0524-07 = {"id":"ID0524-07", "name":"医科レセプトデータDB読込結果作成SQL（医科レセプト_診療行為レコード分）", "params":{"output_ym": "出力年月"}, "files":{}, "memory":"1GB"}</v>
      </c>
    </row>
    <row r="36" spans="2:65" ht="51.75" customHeight="1" x14ac:dyDescent="0.15">
      <c r="B36" s="117" t="s">
        <v>285</v>
      </c>
      <c r="C36" s="118"/>
      <c r="D36" s="118"/>
      <c r="E36" s="119"/>
      <c r="F36" s="120" t="s">
        <v>331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2"/>
      <c r="R36" s="123" t="str">
        <f t="shared" si="17"/>
        <v>取込対象年月における医科レセプト_診療行為レコード_算定日情報テーブルの施設、患者ごとのレコード数を格納するSQL</v>
      </c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5"/>
      <c r="AK36" s="123" t="s">
        <v>100</v>
      </c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5"/>
      <c r="BA36" s="126" t="s">
        <v>207</v>
      </c>
      <c r="BB36" s="127"/>
      <c r="BC36" s="128"/>
      <c r="BD36" s="126" t="s">
        <v>1903</v>
      </c>
      <c r="BE36" s="127"/>
      <c r="BF36" s="128"/>
      <c r="BJ36" s="23" t="str">
        <f t="shared" si="15"/>
        <v>{"output_ym": "出力年月"}</v>
      </c>
      <c r="BK36" s="23" t="s">
        <v>106</v>
      </c>
      <c r="BL36" s="23" t="str">
        <f t="shared" si="2"/>
        <v>ID0524-08 = sql/job/valid/ID0524-08.sql</v>
      </c>
      <c r="BM36" s="23" t="str">
        <f t="shared" si="16"/>
        <v>ID0524-08 = {"id":"ID0524-08", "name":"医科レセプトデータDB読込結果作成SQL（医科レセプト_診療行為レコード_算定日情報分）", "params":{"output_ym": "出力年月"}, "files":{}, "memory":"1GB"}</v>
      </c>
    </row>
    <row r="37" spans="2:65" ht="51.75" customHeight="1" x14ac:dyDescent="0.15">
      <c r="B37" s="117" t="s">
        <v>286</v>
      </c>
      <c r="C37" s="118"/>
      <c r="D37" s="118"/>
      <c r="E37" s="119"/>
      <c r="F37" s="120" t="s">
        <v>332</v>
      </c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2"/>
      <c r="R37" s="123" t="str">
        <f t="shared" si="17"/>
        <v>取込対象年月における医科レセプト_医薬品レコードテーブルの施設、患者ごとのレコード数を格納するSQL</v>
      </c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5"/>
      <c r="AK37" s="123" t="s">
        <v>100</v>
      </c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5"/>
      <c r="BA37" s="126" t="s">
        <v>207</v>
      </c>
      <c r="BB37" s="127"/>
      <c r="BC37" s="128"/>
      <c r="BD37" s="126" t="s">
        <v>1903</v>
      </c>
      <c r="BE37" s="127"/>
      <c r="BF37" s="128"/>
      <c r="BJ37" s="23" t="str">
        <f t="shared" si="15"/>
        <v>{"output_ym": "出力年月"}</v>
      </c>
      <c r="BK37" s="23" t="s">
        <v>106</v>
      </c>
      <c r="BL37" s="23" t="str">
        <f t="shared" si="2"/>
        <v>ID0524-09 = sql/job/valid/ID0524-09.sql</v>
      </c>
      <c r="BM37" s="23" t="str">
        <f t="shared" si="16"/>
        <v>ID0524-09 = {"id":"ID0524-09", "name":"医科レセプトデータDB読込結果作成SQL（医科レセプト_医薬品レコード分）", "params":{"output_ym": "出力年月"}, "files":{}, "memory":"1GB"}</v>
      </c>
    </row>
    <row r="38" spans="2:65" ht="51.75" customHeight="1" x14ac:dyDescent="0.15">
      <c r="B38" s="117" t="s">
        <v>287</v>
      </c>
      <c r="C38" s="118"/>
      <c r="D38" s="118"/>
      <c r="E38" s="119"/>
      <c r="F38" s="120" t="s">
        <v>333</v>
      </c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2"/>
      <c r="R38" s="123" t="str">
        <f t="shared" si="17"/>
        <v>取込対象年月における医科レセプト_医薬品レコード_算定日情報テーブルの施設、患者ごとのレコード数を格納するSQL</v>
      </c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5"/>
      <c r="AK38" s="123" t="s">
        <v>100</v>
      </c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5"/>
      <c r="BA38" s="126" t="s">
        <v>207</v>
      </c>
      <c r="BB38" s="127"/>
      <c r="BC38" s="128"/>
      <c r="BD38" s="126" t="s">
        <v>1903</v>
      </c>
      <c r="BE38" s="127"/>
      <c r="BF38" s="128"/>
      <c r="BJ38" s="23" t="str">
        <f t="shared" si="15"/>
        <v>{"output_ym": "出力年月"}</v>
      </c>
      <c r="BK38" s="23" t="s">
        <v>106</v>
      </c>
      <c r="BL38" s="23" t="str">
        <f t="shared" ref="BL38:BL73" si="18">B38&amp;" = sql/job/valid/"&amp;B38&amp;".sql"</f>
        <v>ID0524-10 = sql/job/valid/ID0524-10.sql</v>
      </c>
      <c r="BM38" s="23" t="str">
        <f t="shared" si="16"/>
        <v>ID0524-10 = {"id":"ID0524-10", "name":"医科レセプトデータDB読込結果作成SQL（医科レセプト_医薬品レコード_算定日情報分）", "params":{"output_ym": "出力年月"}, "files":{}, "memory":"1GB"}</v>
      </c>
    </row>
    <row r="39" spans="2:65" ht="51.75" customHeight="1" x14ac:dyDescent="0.15">
      <c r="B39" s="117" t="s">
        <v>288</v>
      </c>
      <c r="C39" s="118"/>
      <c r="D39" s="118"/>
      <c r="E39" s="119"/>
      <c r="F39" s="120" t="s">
        <v>334</v>
      </c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2"/>
      <c r="R39" s="123" t="str">
        <f t="shared" si="17"/>
        <v>取込対象年月における医科レセプト_特定器材レコードテーブルの施設、患者ごとのレコード数を格納するSQL</v>
      </c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5"/>
      <c r="AK39" s="123" t="s">
        <v>100</v>
      </c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5"/>
      <c r="BA39" s="126" t="s">
        <v>207</v>
      </c>
      <c r="BB39" s="127"/>
      <c r="BC39" s="128"/>
      <c r="BD39" s="126" t="s">
        <v>1903</v>
      </c>
      <c r="BE39" s="127"/>
      <c r="BF39" s="128"/>
      <c r="BJ39" s="23" t="str">
        <f t="shared" si="15"/>
        <v>{"output_ym": "出力年月"}</v>
      </c>
      <c r="BK39" s="23" t="s">
        <v>106</v>
      </c>
      <c r="BL39" s="23" t="str">
        <f t="shared" si="18"/>
        <v>ID0524-11 = sql/job/valid/ID0524-11.sql</v>
      </c>
      <c r="BM39" s="23" t="str">
        <f t="shared" si="16"/>
        <v>ID0524-11 = {"id":"ID0524-11", "name":"医科レセプトデータDB読込結果作成SQL（医科レセプト_特定器材レコード分）", "params":{"output_ym": "出力年月"}, "files":{}, "memory":"1GB"}</v>
      </c>
    </row>
    <row r="40" spans="2:65" ht="51.75" customHeight="1" x14ac:dyDescent="0.15">
      <c r="B40" s="117" t="s">
        <v>289</v>
      </c>
      <c r="C40" s="118"/>
      <c r="D40" s="118"/>
      <c r="E40" s="119"/>
      <c r="F40" s="120" t="s">
        <v>335</v>
      </c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2"/>
      <c r="R40" s="123" t="str">
        <f t="shared" si="17"/>
        <v>取込対象年月における医科レセプト_特定器材レコード_算定日情報テーブルの施設、患者ごとのレコード数を格納するSQL</v>
      </c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5"/>
      <c r="AK40" s="123" t="s">
        <v>100</v>
      </c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5"/>
      <c r="BA40" s="126" t="s">
        <v>207</v>
      </c>
      <c r="BB40" s="127"/>
      <c r="BC40" s="128"/>
      <c r="BD40" s="126" t="s">
        <v>1903</v>
      </c>
      <c r="BE40" s="127"/>
      <c r="BF40" s="128"/>
      <c r="BJ40" s="23" t="str">
        <f t="shared" si="15"/>
        <v>{"output_ym": "出力年月"}</v>
      </c>
      <c r="BK40" s="23" t="s">
        <v>106</v>
      </c>
      <c r="BL40" s="23" t="str">
        <f t="shared" si="18"/>
        <v>ID0524-12 = sql/job/valid/ID0524-12.sql</v>
      </c>
      <c r="BM40" s="23" t="str">
        <f t="shared" si="16"/>
        <v>ID0524-12 = {"id":"ID0524-12", "name":"医科レセプトデータDB読込結果作成SQL（医科レセプト_特定器材レコード_算定日情報分）", "params":{"output_ym": "出力年月"}, "files":{}, "memory":"1GB"}</v>
      </c>
    </row>
    <row r="41" spans="2:65" ht="51.75" customHeight="1" x14ac:dyDescent="0.15">
      <c r="B41" s="117" t="s">
        <v>290</v>
      </c>
      <c r="C41" s="118"/>
      <c r="D41" s="118"/>
      <c r="E41" s="119"/>
      <c r="F41" s="120" t="s">
        <v>336</v>
      </c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2"/>
      <c r="R41" s="123" t="str">
        <f t="shared" si="17"/>
        <v>取込対象年月における医科レセプト_コメントレコードテーブルの施設、患者ごとのレコード数を格納するSQL</v>
      </c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5"/>
      <c r="AK41" s="123" t="s">
        <v>100</v>
      </c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5"/>
      <c r="BA41" s="126" t="s">
        <v>207</v>
      </c>
      <c r="BB41" s="127"/>
      <c r="BC41" s="128"/>
      <c r="BD41" s="126" t="s">
        <v>1903</v>
      </c>
      <c r="BE41" s="127"/>
      <c r="BF41" s="128"/>
      <c r="BJ41" s="23" t="str">
        <f t="shared" si="15"/>
        <v>{"output_ym": "出力年月"}</v>
      </c>
      <c r="BK41" s="23" t="s">
        <v>106</v>
      </c>
      <c r="BL41" s="23" t="str">
        <f t="shared" si="18"/>
        <v>ID0524-13 = sql/job/valid/ID0524-13.sql</v>
      </c>
      <c r="BM41" s="23" t="str">
        <f t="shared" si="16"/>
        <v>ID0524-13 = {"id":"ID0524-13", "name":"医科レセプトデータDB読込結果作成SQL（医科レセプト_コメントレコード分）", "params":{"output_ym": "出力年月"}, "files":{}, "memory":"1GB"}</v>
      </c>
    </row>
    <row r="42" spans="2:65" ht="51.75" customHeight="1" x14ac:dyDescent="0.15">
      <c r="B42" s="117" t="s">
        <v>291</v>
      </c>
      <c r="C42" s="118"/>
      <c r="D42" s="118"/>
      <c r="E42" s="119"/>
      <c r="F42" s="120" t="s">
        <v>337</v>
      </c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2"/>
      <c r="R42" s="123" t="str">
        <f t="shared" si="17"/>
        <v>取込対象年月における医科レセプト_症状詳記レコードテーブルの施設、患者ごとのレコード数を格納するSQL</v>
      </c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5"/>
      <c r="AK42" s="123" t="s">
        <v>100</v>
      </c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5"/>
      <c r="BA42" s="126" t="s">
        <v>207</v>
      </c>
      <c r="BB42" s="127"/>
      <c r="BC42" s="128"/>
      <c r="BD42" s="126" t="s">
        <v>1903</v>
      </c>
      <c r="BE42" s="127"/>
      <c r="BF42" s="128"/>
      <c r="BJ42" s="23" t="str">
        <f t="shared" si="15"/>
        <v>{"output_ym": "出力年月"}</v>
      </c>
      <c r="BK42" s="23" t="s">
        <v>106</v>
      </c>
      <c r="BL42" s="23" t="str">
        <f t="shared" si="18"/>
        <v>ID0524-14 = sql/job/valid/ID0524-14.sql</v>
      </c>
      <c r="BM42" s="23" t="str">
        <f t="shared" si="16"/>
        <v>ID0524-14 = {"id":"ID0524-14", "name":"医科レセプトデータDB読込結果作成SQL（医科レセプト_症状詳記レコード分）", "params":{"output_ym": "出力年月"}, "files":{}, "memory":"1GB"}</v>
      </c>
    </row>
    <row r="43" spans="2:65" ht="51.75" customHeight="1" x14ac:dyDescent="0.15">
      <c r="B43" s="117" t="s">
        <v>292</v>
      </c>
      <c r="C43" s="118"/>
      <c r="D43" s="118"/>
      <c r="E43" s="119"/>
      <c r="F43" s="120" t="s">
        <v>338</v>
      </c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2"/>
      <c r="R43" s="123" t="str">
        <f t="shared" si="17"/>
        <v>取込対象年月における医科レセプト_臓器提供医療機関情報レコードテーブルの施設、患者ごとのレコード数を格納するSQL</v>
      </c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5"/>
      <c r="AK43" s="123" t="s">
        <v>100</v>
      </c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5"/>
      <c r="BA43" s="126" t="s">
        <v>207</v>
      </c>
      <c r="BB43" s="127"/>
      <c r="BC43" s="128"/>
      <c r="BD43" s="126" t="s">
        <v>1903</v>
      </c>
      <c r="BE43" s="127"/>
      <c r="BF43" s="128"/>
      <c r="BJ43" s="23" t="str">
        <f t="shared" si="15"/>
        <v>{"output_ym": "出力年月"}</v>
      </c>
      <c r="BK43" s="23" t="s">
        <v>106</v>
      </c>
      <c r="BL43" s="23" t="str">
        <f t="shared" si="18"/>
        <v>ID0524-15 = sql/job/valid/ID0524-15.sql</v>
      </c>
      <c r="BM43" s="23" t="str">
        <f t="shared" si="16"/>
        <v>ID0524-15 = {"id":"ID0524-15", "name":"医科レセプトデータDB読込結果作成SQL（医科レセプト_臓器提供医療機関情報レコード分）", "params":{"output_ym": "出力年月"}, "files":{}, "memory":"1GB"}</v>
      </c>
    </row>
    <row r="44" spans="2:65" ht="51.75" customHeight="1" x14ac:dyDescent="0.15">
      <c r="B44" s="117" t="s">
        <v>293</v>
      </c>
      <c r="C44" s="118"/>
      <c r="D44" s="118"/>
      <c r="E44" s="119"/>
      <c r="F44" s="120" t="s">
        <v>339</v>
      </c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2"/>
      <c r="R44" s="123" t="str">
        <f t="shared" si="17"/>
        <v>取込対象年月における医科レセプト_臓器提供者レセプト情報レコードテーブルの施設、患者ごとのレコード数を格納するSQL</v>
      </c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5"/>
      <c r="AK44" s="123" t="s">
        <v>100</v>
      </c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5"/>
      <c r="BA44" s="126" t="s">
        <v>207</v>
      </c>
      <c r="BB44" s="127"/>
      <c r="BC44" s="128"/>
      <c r="BD44" s="126" t="s">
        <v>1903</v>
      </c>
      <c r="BE44" s="127"/>
      <c r="BF44" s="128"/>
      <c r="BJ44" s="23" t="str">
        <f t="shared" si="15"/>
        <v>{"output_ym": "出力年月"}</v>
      </c>
      <c r="BK44" s="23" t="s">
        <v>106</v>
      </c>
      <c r="BL44" s="23" t="str">
        <f t="shared" si="18"/>
        <v>ID0524-16 = sql/job/valid/ID0524-16.sql</v>
      </c>
      <c r="BM44" s="23" t="str">
        <f t="shared" si="16"/>
        <v>ID0524-16 = {"id":"ID0524-16", "name":"医科レセプトデータDB読込結果作成SQL（医科レセプト_臓器提供者レセプト情報レコード分）", "params":{"output_ym": "出力年月"}, "files":{}, "memory":"1GB"}</v>
      </c>
    </row>
    <row r="45" spans="2:65" ht="51.75" customHeight="1" x14ac:dyDescent="0.15">
      <c r="B45" s="117" t="s">
        <v>294</v>
      </c>
      <c r="C45" s="118"/>
      <c r="D45" s="118"/>
      <c r="E45" s="119"/>
      <c r="F45" s="120" t="s">
        <v>340</v>
      </c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2"/>
      <c r="R45" s="123" t="str">
        <f t="shared" si="17"/>
        <v>取込対象年月における医科レセプト_臓器提供者請求情報レコードテーブルの施設、患者ごとのレコード数を格納するSQL</v>
      </c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5"/>
      <c r="AK45" s="123" t="s">
        <v>100</v>
      </c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5"/>
      <c r="BA45" s="126" t="s">
        <v>207</v>
      </c>
      <c r="BB45" s="127"/>
      <c r="BC45" s="128"/>
      <c r="BD45" s="126" t="s">
        <v>1903</v>
      </c>
      <c r="BE45" s="127"/>
      <c r="BF45" s="128"/>
      <c r="BJ45" s="23" t="str">
        <f t="shared" si="15"/>
        <v>{"output_ym": "出力年月"}</v>
      </c>
      <c r="BK45" s="23" t="s">
        <v>106</v>
      </c>
      <c r="BL45" s="23" t="str">
        <f t="shared" si="18"/>
        <v>ID0524-17 = sql/job/valid/ID0524-17.sql</v>
      </c>
      <c r="BM45" s="23" t="str">
        <f t="shared" si="16"/>
        <v>ID0524-17 = {"id":"ID0524-17", "name":"医科レセプトデータDB読込結果作成SQL（医科レセプト_臓器提供者請求情報レコード分）", "params":{"output_ym": "出力年月"}, "files":{}, "memory":"1GB"}</v>
      </c>
    </row>
    <row r="46" spans="2:65" ht="51.75" customHeight="1" x14ac:dyDescent="0.15">
      <c r="B46" s="117" t="s">
        <v>295</v>
      </c>
      <c r="C46" s="118"/>
      <c r="D46" s="118"/>
      <c r="E46" s="119"/>
      <c r="F46" s="120" t="s">
        <v>341</v>
      </c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2"/>
      <c r="R46" s="123" t="str">
        <f t="shared" si="17"/>
        <v>取込対象年月における医科レセプト_診療報酬請求書レコードテーブルの施設、患者ごとのレコード数を格納するSQL</v>
      </c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5"/>
      <c r="AK46" s="123" t="s">
        <v>100</v>
      </c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5"/>
      <c r="BA46" s="126" t="s">
        <v>207</v>
      </c>
      <c r="BB46" s="127"/>
      <c r="BC46" s="128"/>
      <c r="BD46" s="126" t="s">
        <v>1903</v>
      </c>
      <c r="BE46" s="127"/>
      <c r="BF46" s="128"/>
      <c r="BJ46" s="23" t="str">
        <f t="shared" ref="BJ46:BJ71" si="19">IF(AK46&lt;&gt;"なし",AK46,"{}")</f>
        <v>{"output_ym": "出力年月"}</v>
      </c>
      <c r="BK46" s="23" t="s">
        <v>106</v>
      </c>
      <c r="BL46" s="23" t="str">
        <f t="shared" si="18"/>
        <v>ID0524-18 = sql/job/valid/ID0524-18.sql</v>
      </c>
      <c r="BM46" s="23" t="str">
        <f t="shared" ref="BM46:BM71" si="20">B46&amp;" = {""id"":"""&amp;B46&amp;""", ""name"":"""&amp;F46&amp;""", ""params"":"&amp;BJ46&amp;", ""files"":"&amp;BK46&amp;IF(BA46&lt;&gt;"-",", ""thread"":"""&amp;BA46&amp;"""","")&amp;IF(BD46&lt;&gt;"-",", ""memory"":"""&amp;BD46&amp;"""","")&amp;"}"</f>
        <v>ID0524-18 = {"id":"ID0524-18", "name":"医科レセプトデータDB読込結果作成SQL（医科レセプト_診療報酬請求書レコード分）", "params":{"output_ym": "出力年月"}, "files":{}, "memory":"1GB"}</v>
      </c>
    </row>
    <row r="47" spans="2:65" ht="51.75" customHeight="1" x14ac:dyDescent="0.15">
      <c r="B47" s="117" t="s">
        <v>343</v>
      </c>
      <c r="C47" s="118"/>
      <c r="D47" s="118"/>
      <c r="E47" s="119"/>
      <c r="F47" s="120" t="s">
        <v>369</v>
      </c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2"/>
      <c r="R47" s="123" t="str">
        <f>"取込対象年月における"&amp;SUBSTITUTE(SUBSTITUTE(F47,"DPCレセプトデータDB読込結果作成SQL（",""),"分）","")&amp;"テーブルの施設、患者ごとのレコード数を格納するSQL"</f>
        <v>取込対象年月におけるDPCレセプト_医療機関情報レコードテーブルの施設、患者ごとのレコード数を格納するSQL</v>
      </c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5"/>
      <c r="AK47" s="123" t="s">
        <v>100</v>
      </c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5"/>
      <c r="BA47" s="126" t="s">
        <v>207</v>
      </c>
      <c r="BB47" s="127"/>
      <c r="BC47" s="128"/>
      <c r="BD47" s="126" t="s">
        <v>1903</v>
      </c>
      <c r="BE47" s="127"/>
      <c r="BF47" s="128"/>
      <c r="BJ47" s="23" t="str">
        <f t="shared" si="19"/>
        <v>{"output_ym": "出力年月"}</v>
      </c>
      <c r="BK47" s="23" t="s">
        <v>106</v>
      </c>
      <c r="BL47" s="23" t="str">
        <f t="shared" si="18"/>
        <v>ID0524-51 = sql/job/valid/ID0524-51.sql</v>
      </c>
      <c r="BM47" s="23" t="str">
        <f t="shared" si="20"/>
        <v>ID0524-51 = {"id":"ID0524-51", "name":"DPCレセプトデータDB読込結果作成SQL（DPCレセプト_医療機関情報レコード分）", "params":{"output_ym": "出力年月"}, "files":{}, "memory":"1GB"}</v>
      </c>
    </row>
    <row r="48" spans="2:65" ht="51.75" customHeight="1" x14ac:dyDescent="0.15">
      <c r="B48" s="117" t="s">
        <v>344</v>
      </c>
      <c r="C48" s="118"/>
      <c r="D48" s="118"/>
      <c r="E48" s="119"/>
      <c r="F48" s="120" t="s">
        <v>370</v>
      </c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2"/>
      <c r="R48" s="123" t="str">
        <f t="shared" ref="R48:R72" si="21">"取込対象年月における"&amp;SUBSTITUTE(SUBSTITUTE(F48,"DPCレセプトデータDB読込結果作成SQL（",""),"分）","")&amp;"テーブルの施設、患者ごとのレコード数を格納するSQL"</f>
        <v>取込対象年月におけるDPCレセプト_レセプト共通レコードテーブルの施設、患者ごとのレコード数を格納するSQL</v>
      </c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5"/>
      <c r="AK48" s="123" t="s">
        <v>100</v>
      </c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5"/>
      <c r="BA48" s="126" t="s">
        <v>207</v>
      </c>
      <c r="BB48" s="127"/>
      <c r="BC48" s="128"/>
      <c r="BD48" s="126" t="s">
        <v>1903</v>
      </c>
      <c r="BE48" s="127"/>
      <c r="BF48" s="128"/>
      <c r="BJ48" s="23" t="str">
        <f t="shared" si="19"/>
        <v>{"output_ym": "出力年月"}</v>
      </c>
      <c r="BK48" s="23" t="s">
        <v>106</v>
      </c>
      <c r="BL48" s="23" t="str">
        <f t="shared" si="18"/>
        <v>ID0524-52 = sql/job/valid/ID0524-52.sql</v>
      </c>
      <c r="BM48" s="23" t="str">
        <f t="shared" si="20"/>
        <v>ID0524-52 = {"id":"ID0524-52", "name":"DPCレセプトデータDB読込結果作成SQL（DPCレセプト_レセプト共通レコード分）", "params":{"output_ym": "出力年月"}, "files":{}, "memory":"1GB"}</v>
      </c>
    </row>
    <row r="49" spans="2:65" ht="51.75" customHeight="1" x14ac:dyDescent="0.15">
      <c r="B49" s="117" t="s">
        <v>345</v>
      </c>
      <c r="C49" s="118"/>
      <c r="D49" s="118"/>
      <c r="E49" s="119"/>
      <c r="F49" s="120" t="s">
        <v>371</v>
      </c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  <c r="R49" s="123" t="str">
        <f t="shared" si="21"/>
        <v>取込対象年月におけるDPCレセプト_保険者レコードテーブルの施設、患者ごとのレコード数を格納するSQL</v>
      </c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5"/>
      <c r="AK49" s="123" t="s">
        <v>100</v>
      </c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5"/>
      <c r="BA49" s="126" t="s">
        <v>207</v>
      </c>
      <c r="BB49" s="127"/>
      <c r="BC49" s="128"/>
      <c r="BD49" s="126" t="s">
        <v>1903</v>
      </c>
      <c r="BE49" s="127"/>
      <c r="BF49" s="128"/>
      <c r="BJ49" s="23" t="str">
        <f t="shared" si="19"/>
        <v>{"output_ym": "出力年月"}</v>
      </c>
      <c r="BK49" s="23" t="s">
        <v>106</v>
      </c>
      <c r="BL49" s="23" t="str">
        <f t="shared" si="18"/>
        <v>ID0524-53 = sql/job/valid/ID0524-53.sql</v>
      </c>
      <c r="BM49" s="23" t="str">
        <f t="shared" si="20"/>
        <v>ID0524-53 = {"id":"ID0524-53", "name":"DPCレセプトデータDB読込結果作成SQL（DPCレセプト_保険者レコード分）", "params":{"output_ym": "出力年月"}, "files":{}, "memory":"1GB"}</v>
      </c>
    </row>
    <row r="50" spans="2:65" ht="51.75" customHeight="1" x14ac:dyDescent="0.15">
      <c r="B50" s="117" t="s">
        <v>346</v>
      </c>
      <c r="C50" s="118"/>
      <c r="D50" s="118"/>
      <c r="E50" s="119"/>
      <c r="F50" s="120" t="s">
        <v>372</v>
      </c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2"/>
      <c r="R50" s="123" t="str">
        <f t="shared" si="21"/>
        <v>取込対象年月におけるDPCレセプト_公費レコードテーブルの施設、患者ごとのレコード数を格納するSQL</v>
      </c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5"/>
      <c r="AK50" s="123" t="s">
        <v>100</v>
      </c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5"/>
      <c r="BA50" s="126" t="s">
        <v>207</v>
      </c>
      <c r="BB50" s="127"/>
      <c r="BC50" s="128"/>
      <c r="BD50" s="126" t="s">
        <v>1903</v>
      </c>
      <c r="BE50" s="127"/>
      <c r="BF50" s="128"/>
      <c r="BJ50" s="23" t="str">
        <f t="shared" si="19"/>
        <v>{"output_ym": "出力年月"}</v>
      </c>
      <c r="BK50" s="23" t="s">
        <v>106</v>
      </c>
      <c r="BL50" s="23" t="str">
        <f t="shared" si="18"/>
        <v>ID0524-54 = sql/job/valid/ID0524-54.sql</v>
      </c>
      <c r="BM50" s="23" t="str">
        <f t="shared" si="20"/>
        <v>ID0524-54 = {"id":"ID0524-54", "name":"DPCレセプトデータDB読込結果作成SQL（DPCレセプト_公費レコード分）", "params":{"output_ym": "出力年月"}, "files":{}, "memory":"1GB"}</v>
      </c>
    </row>
    <row r="51" spans="2:65" ht="51.75" customHeight="1" x14ac:dyDescent="0.15">
      <c r="B51" s="117" t="s">
        <v>347</v>
      </c>
      <c r="C51" s="118"/>
      <c r="D51" s="118"/>
      <c r="E51" s="119"/>
      <c r="F51" s="120" t="s">
        <v>373</v>
      </c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2"/>
      <c r="R51" s="123" t="str">
        <f t="shared" si="21"/>
        <v>取込対象年月におけるDPCレセプト_包括評価対象外理由レコードテーブルの施設、患者ごとのレコード数を格納するSQL</v>
      </c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5"/>
      <c r="AK51" s="123" t="s">
        <v>100</v>
      </c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5"/>
      <c r="BA51" s="126" t="s">
        <v>207</v>
      </c>
      <c r="BB51" s="127"/>
      <c r="BC51" s="128"/>
      <c r="BD51" s="126" t="s">
        <v>1903</v>
      </c>
      <c r="BE51" s="127"/>
      <c r="BF51" s="128"/>
      <c r="BJ51" s="23" t="str">
        <f t="shared" si="19"/>
        <v>{"output_ym": "出力年月"}</v>
      </c>
      <c r="BK51" s="23" t="s">
        <v>106</v>
      </c>
      <c r="BL51" s="23" t="str">
        <f t="shared" si="18"/>
        <v>ID0524-55 = sql/job/valid/ID0524-55.sql</v>
      </c>
      <c r="BM51" s="23" t="str">
        <f t="shared" si="20"/>
        <v>ID0524-55 = {"id":"ID0524-55", "name":"DPCレセプトデータDB読込結果作成SQL（DPCレセプト_包括評価対象外理由レコード分）", "params":{"output_ym": "出力年月"}, "files":{}, "memory":"1GB"}</v>
      </c>
    </row>
    <row r="52" spans="2:65" ht="51.75" customHeight="1" x14ac:dyDescent="0.15">
      <c r="B52" s="117" t="s">
        <v>348</v>
      </c>
      <c r="C52" s="118"/>
      <c r="D52" s="118"/>
      <c r="E52" s="119"/>
      <c r="F52" s="120" t="s">
        <v>374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2"/>
      <c r="R52" s="123" t="str">
        <f t="shared" si="21"/>
        <v>取込対象年月におけるDPCレセプト_コメントレコードテーブルの施設、患者ごとのレコード数を格納するSQL</v>
      </c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5"/>
      <c r="AK52" s="123" t="s">
        <v>100</v>
      </c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5"/>
      <c r="BA52" s="126" t="s">
        <v>207</v>
      </c>
      <c r="BB52" s="127"/>
      <c r="BC52" s="128"/>
      <c r="BD52" s="126" t="s">
        <v>1903</v>
      </c>
      <c r="BE52" s="127"/>
      <c r="BF52" s="128"/>
      <c r="BJ52" s="23" t="str">
        <f t="shared" si="19"/>
        <v>{"output_ym": "出力年月"}</v>
      </c>
      <c r="BK52" s="23" t="s">
        <v>106</v>
      </c>
      <c r="BL52" s="23" t="str">
        <f t="shared" si="18"/>
        <v>ID0524-56 = sql/job/valid/ID0524-56.sql</v>
      </c>
      <c r="BM52" s="23" t="str">
        <f t="shared" si="20"/>
        <v>ID0524-56 = {"id":"ID0524-56", "name":"DPCレセプトデータDB読込結果作成SQL（DPCレセプト_コメントレコード分）", "params":{"output_ym": "出力年月"}, "files":{}, "memory":"1GB"}</v>
      </c>
    </row>
    <row r="53" spans="2:65" ht="51.75" customHeight="1" x14ac:dyDescent="0.15">
      <c r="B53" s="117" t="s">
        <v>349</v>
      </c>
      <c r="C53" s="118"/>
      <c r="D53" s="118"/>
      <c r="E53" s="119"/>
      <c r="F53" s="120" t="s">
        <v>375</v>
      </c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2"/>
      <c r="R53" s="123" t="str">
        <f t="shared" si="21"/>
        <v>取込対象年月におけるDPCレセプト_症状詳記レコードテーブルの施設、患者ごとのレコード数を格納するSQL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5"/>
      <c r="AK53" s="123" t="s">
        <v>100</v>
      </c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5"/>
      <c r="BA53" s="126" t="s">
        <v>207</v>
      </c>
      <c r="BB53" s="127"/>
      <c r="BC53" s="128"/>
      <c r="BD53" s="126" t="s">
        <v>1903</v>
      </c>
      <c r="BE53" s="127"/>
      <c r="BF53" s="128"/>
      <c r="BJ53" s="23" t="str">
        <f t="shared" si="19"/>
        <v>{"output_ym": "出力年月"}</v>
      </c>
      <c r="BK53" s="23" t="s">
        <v>106</v>
      </c>
      <c r="BL53" s="23" t="str">
        <f t="shared" si="18"/>
        <v>ID0524-57 = sql/job/valid/ID0524-57.sql</v>
      </c>
      <c r="BM53" s="23" t="str">
        <f t="shared" si="20"/>
        <v>ID0524-57 = {"id":"ID0524-57", "name":"DPCレセプトデータDB読込結果作成SQL（DPCレセプト_症状詳記レコード分）", "params":{"output_ym": "出力年月"}, "files":{}, "memory":"1GB"}</v>
      </c>
    </row>
    <row r="54" spans="2:65" ht="51.75" customHeight="1" x14ac:dyDescent="0.15">
      <c r="B54" s="117" t="s">
        <v>350</v>
      </c>
      <c r="C54" s="118"/>
      <c r="D54" s="118"/>
      <c r="E54" s="119"/>
      <c r="F54" s="120" t="s">
        <v>376</v>
      </c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2"/>
      <c r="R54" s="123" t="str">
        <f t="shared" si="21"/>
        <v>取込対象年月におけるDPCレセプト_診断群分類レコードテーブルの施設、患者ごとのレコード数を格納するSQL</v>
      </c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5"/>
      <c r="AK54" s="123" t="s">
        <v>100</v>
      </c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5"/>
      <c r="BA54" s="126" t="s">
        <v>207</v>
      </c>
      <c r="BB54" s="127"/>
      <c r="BC54" s="128"/>
      <c r="BD54" s="126" t="s">
        <v>1903</v>
      </c>
      <c r="BE54" s="127"/>
      <c r="BF54" s="128"/>
      <c r="BJ54" s="23" t="str">
        <f t="shared" si="19"/>
        <v>{"output_ym": "出力年月"}</v>
      </c>
      <c r="BK54" s="23" t="s">
        <v>106</v>
      </c>
      <c r="BL54" s="23" t="str">
        <f t="shared" si="18"/>
        <v>ID0524-58 = sql/job/valid/ID0524-58.sql</v>
      </c>
      <c r="BM54" s="23" t="str">
        <f t="shared" si="20"/>
        <v>ID0524-58 = {"id":"ID0524-58", "name":"DPCレセプトデータDB読込結果作成SQL（DPCレセプト_診断群分類レコード分）", "params":{"output_ym": "出力年月"}, "files":{}, "memory":"1GB"}</v>
      </c>
    </row>
    <row r="55" spans="2:65" ht="51.75" customHeight="1" x14ac:dyDescent="0.15">
      <c r="B55" s="117" t="s">
        <v>351</v>
      </c>
      <c r="C55" s="118"/>
      <c r="D55" s="118"/>
      <c r="E55" s="119"/>
      <c r="F55" s="120" t="s">
        <v>377</v>
      </c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2"/>
      <c r="R55" s="123" t="str">
        <f t="shared" si="21"/>
        <v>取込対象年月におけるDPCレセプト_傷病レコードテーブルの施設、患者ごとのレコード数を格納するSQL</v>
      </c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5"/>
      <c r="AK55" s="123" t="s">
        <v>100</v>
      </c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5"/>
      <c r="BA55" s="126" t="s">
        <v>207</v>
      </c>
      <c r="BB55" s="127"/>
      <c r="BC55" s="128"/>
      <c r="BD55" s="126" t="s">
        <v>1903</v>
      </c>
      <c r="BE55" s="127"/>
      <c r="BF55" s="128"/>
      <c r="BJ55" s="23" t="str">
        <f t="shared" si="19"/>
        <v>{"output_ym": "出力年月"}</v>
      </c>
      <c r="BK55" s="23" t="s">
        <v>106</v>
      </c>
      <c r="BL55" s="23" t="str">
        <f t="shared" si="18"/>
        <v>ID0524-59 = sql/job/valid/ID0524-59.sql</v>
      </c>
      <c r="BM55" s="23" t="str">
        <f t="shared" si="20"/>
        <v>ID0524-59 = {"id":"ID0524-59", "name":"DPCレセプトデータDB読込結果作成SQL（DPCレセプト_傷病レコード分）", "params":{"output_ym": "出力年月"}, "files":{}, "memory":"1GB"}</v>
      </c>
    </row>
    <row r="56" spans="2:65" ht="51.75" customHeight="1" x14ac:dyDescent="0.15">
      <c r="B56" s="117" t="s">
        <v>352</v>
      </c>
      <c r="C56" s="118"/>
      <c r="D56" s="118"/>
      <c r="E56" s="119"/>
      <c r="F56" s="120" t="s">
        <v>378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2"/>
      <c r="R56" s="123" t="str">
        <f t="shared" si="21"/>
        <v>取込対象年月におけるDPCレセプト_傷病名レコードテーブルの施設、患者ごとのレコード数を格納するSQL</v>
      </c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5"/>
      <c r="AK56" s="123" t="s">
        <v>100</v>
      </c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5"/>
      <c r="BA56" s="126" t="s">
        <v>207</v>
      </c>
      <c r="BB56" s="127"/>
      <c r="BC56" s="128"/>
      <c r="BD56" s="126" t="s">
        <v>1903</v>
      </c>
      <c r="BE56" s="127"/>
      <c r="BF56" s="128"/>
      <c r="BJ56" s="23" t="str">
        <f t="shared" si="19"/>
        <v>{"output_ym": "出力年月"}</v>
      </c>
      <c r="BK56" s="23" t="s">
        <v>106</v>
      </c>
      <c r="BL56" s="23" t="str">
        <f t="shared" si="18"/>
        <v>ID0524-60 = sql/job/valid/ID0524-60.sql</v>
      </c>
      <c r="BM56" s="23" t="str">
        <f t="shared" si="20"/>
        <v>ID0524-60 = {"id":"ID0524-60", "name":"DPCレセプトデータDB読込結果作成SQL（DPCレセプト_傷病名レコード分）", "params":{"output_ym": "出力年月"}, "files":{}, "memory":"1GB"}</v>
      </c>
    </row>
    <row r="57" spans="2:65" ht="51.75" customHeight="1" x14ac:dyDescent="0.15">
      <c r="B57" s="117" t="s">
        <v>353</v>
      </c>
      <c r="C57" s="118"/>
      <c r="D57" s="118"/>
      <c r="E57" s="119"/>
      <c r="F57" s="120" t="s">
        <v>379</v>
      </c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2"/>
      <c r="R57" s="123" t="str">
        <f t="shared" si="21"/>
        <v>取込対象年月におけるDPCレセプト_患者基礎レコードテーブルの施設、患者ごとのレコード数を格納するSQL</v>
      </c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5"/>
      <c r="AK57" s="123" t="s">
        <v>100</v>
      </c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5"/>
      <c r="BA57" s="126" t="s">
        <v>207</v>
      </c>
      <c r="BB57" s="127"/>
      <c r="BC57" s="128"/>
      <c r="BD57" s="126" t="s">
        <v>1903</v>
      </c>
      <c r="BE57" s="127"/>
      <c r="BF57" s="128"/>
      <c r="BJ57" s="23" t="str">
        <f t="shared" si="19"/>
        <v>{"output_ym": "出力年月"}</v>
      </c>
      <c r="BK57" s="23" t="s">
        <v>106</v>
      </c>
      <c r="BL57" s="23" t="str">
        <f t="shared" si="18"/>
        <v>ID0524-61 = sql/job/valid/ID0524-61.sql</v>
      </c>
      <c r="BM57" s="23" t="str">
        <f t="shared" si="20"/>
        <v>ID0524-61 = {"id":"ID0524-61", "name":"DPCレセプトデータDB読込結果作成SQL（DPCレセプト_患者基礎レコード分）", "params":{"output_ym": "出力年月"}, "files":{}, "memory":"1GB"}</v>
      </c>
    </row>
    <row r="58" spans="2:65" ht="51.75" customHeight="1" x14ac:dyDescent="0.15">
      <c r="B58" s="117" t="s">
        <v>354</v>
      </c>
      <c r="C58" s="118"/>
      <c r="D58" s="118"/>
      <c r="E58" s="119"/>
      <c r="F58" s="120" t="s">
        <v>380</v>
      </c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2"/>
      <c r="R58" s="123" t="str">
        <f t="shared" si="21"/>
        <v>取込対象年月におけるDPCレセプト_診療関連レコードテーブルの施設、患者ごとのレコード数を格納するSQL</v>
      </c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5"/>
      <c r="AK58" s="123" t="s">
        <v>100</v>
      </c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5"/>
      <c r="BA58" s="126" t="s">
        <v>207</v>
      </c>
      <c r="BB58" s="127"/>
      <c r="BC58" s="128"/>
      <c r="BD58" s="126" t="s">
        <v>1903</v>
      </c>
      <c r="BE58" s="127"/>
      <c r="BF58" s="128"/>
      <c r="BJ58" s="23" t="str">
        <f t="shared" si="19"/>
        <v>{"output_ym": "出力年月"}</v>
      </c>
      <c r="BK58" s="23" t="s">
        <v>106</v>
      </c>
      <c r="BL58" s="23" t="str">
        <f t="shared" si="18"/>
        <v>ID0524-62 = sql/job/valid/ID0524-62.sql</v>
      </c>
      <c r="BM58" s="23" t="str">
        <f t="shared" si="20"/>
        <v>ID0524-62 = {"id":"ID0524-62", "name":"DPCレセプトデータDB読込結果作成SQL（DPCレセプト_診療関連レコード分）", "params":{"output_ym": "出力年月"}, "files":{}, "memory":"1GB"}</v>
      </c>
    </row>
    <row r="59" spans="2:65" ht="51.75" customHeight="1" x14ac:dyDescent="0.15">
      <c r="B59" s="117" t="s">
        <v>355</v>
      </c>
      <c r="C59" s="118"/>
      <c r="D59" s="118"/>
      <c r="E59" s="119"/>
      <c r="F59" s="120" t="s">
        <v>381</v>
      </c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2"/>
      <c r="R59" s="123" t="str">
        <f t="shared" si="21"/>
        <v>取込対象年月におけるDPCレセプト_外泊レコードテーブルの施設、患者ごとのレコード数を格納するSQL</v>
      </c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5"/>
      <c r="AK59" s="123" t="s">
        <v>100</v>
      </c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5"/>
      <c r="BA59" s="126" t="s">
        <v>207</v>
      </c>
      <c r="BB59" s="127"/>
      <c r="BC59" s="128"/>
      <c r="BD59" s="126" t="s">
        <v>1903</v>
      </c>
      <c r="BE59" s="127"/>
      <c r="BF59" s="128"/>
      <c r="BJ59" s="23" t="str">
        <f t="shared" si="19"/>
        <v>{"output_ym": "出力年月"}</v>
      </c>
      <c r="BK59" s="23" t="s">
        <v>106</v>
      </c>
      <c r="BL59" s="23" t="str">
        <f t="shared" si="18"/>
        <v>ID0524-63 = sql/job/valid/ID0524-63.sql</v>
      </c>
      <c r="BM59" s="23" t="str">
        <f t="shared" si="20"/>
        <v>ID0524-63 = {"id":"ID0524-63", "name":"DPCレセプトデータDB読込結果作成SQL（DPCレセプト_外泊レコード分）", "params":{"output_ym": "出力年月"}, "files":{}, "memory":"1GB"}</v>
      </c>
    </row>
    <row r="60" spans="2:65" ht="51.75" customHeight="1" x14ac:dyDescent="0.15">
      <c r="B60" s="117" t="s">
        <v>356</v>
      </c>
      <c r="C60" s="118"/>
      <c r="D60" s="118"/>
      <c r="E60" s="119"/>
      <c r="F60" s="120" t="s">
        <v>382</v>
      </c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2"/>
      <c r="R60" s="123" t="str">
        <f t="shared" si="21"/>
        <v>取込対象年月におけるDPCレセプト_包括評価レコードテーブルの施設、患者ごとのレコード数を格納するSQL</v>
      </c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5"/>
      <c r="AK60" s="123" t="s">
        <v>100</v>
      </c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5"/>
      <c r="BA60" s="126" t="s">
        <v>207</v>
      </c>
      <c r="BB60" s="127"/>
      <c r="BC60" s="128"/>
      <c r="BD60" s="126" t="s">
        <v>1903</v>
      </c>
      <c r="BE60" s="127"/>
      <c r="BF60" s="128"/>
      <c r="BJ60" s="23" t="str">
        <f t="shared" si="19"/>
        <v>{"output_ym": "出力年月"}</v>
      </c>
      <c r="BK60" s="23" t="s">
        <v>106</v>
      </c>
      <c r="BL60" s="23" t="str">
        <f t="shared" si="18"/>
        <v>ID0524-64 = sql/job/valid/ID0524-64.sql</v>
      </c>
      <c r="BM60" s="23" t="str">
        <f t="shared" si="20"/>
        <v>ID0524-64 = {"id":"ID0524-64", "name":"DPCレセプトデータDB読込結果作成SQL（DPCレセプト_包括評価レコード分）", "params":{"output_ym": "出力年月"}, "files":{}, "memory":"1GB"}</v>
      </c>
    </row>
    <row r="61" spans="2:65" ht="51.75" customHeight="1" x14ac:dyDescent="0.15">
      <c r="B61" s="117" t="s">
        <v>357</v>
      </c>
      <c r="C61" s="118"/>
      <c r="D61" s="118"/>
      <c r="E61" s="119"/>
      <c r="F61" s="120" t="s">
        <v>383</v>
      </c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2"/>
      <c r="R61" s="123" t="str">
        <f t="shared" si="21"/>
        <v>取込対象年月におけるDPCレセプト_合計調整レコードテーブルの施設、患者ごとのレコード数を格納するSQL</v>
      </c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5"/>
      <c r="AK61" s="123" t="s">
        <v>100</v>
      </c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5"/>
      <c r="BA61" s="126" t="s">
        <v>207</v>
      </c>
      <c r="BB61" s="127"/>
      <c r="BC61" s="128"/>
      <c r="BD61" s="126" t="s">
        <v>1903</v>
      </c>
      <c r="BE61" s="127"/>
      <c r="BF61" s="128"/>
      <c r="BJ61" s="23" t="str">
        <f t="shared" si="19"/>
        <v>{"output_ym": "出力年月"}</v>
      </c>
      <c r="BK61" s="23" t="s">
        <v>106</v>
      </c>
      <c r="BL61" s="23" t="str">
        <f t="shared" si="18"/>
        <v>ID0524-65 = sql/job/valid/ID0524-65.sql</v>
      </c>
      <c r="BM61" s="23" t="str">
        <f t="shared" si="20"/>
        <v>ID0524-65 = {"id":"ID0524-65", "name":"DPCレセプトデータDB読込結果作成SQL（DPCレセプト_合計調整レコード分）", "params":{"output_ym": "出力年月"}, "files":{}, "memory":"1GB"}</v>
      </c>
    </row>
    <row r="62" spans="2:65" ht="51.75" customHeight="1" x14ac:dyDescent="0.15">
      <c r="B62" s="117" t="s">
        <v>358</v>
      </c>
      <c r="C62" s="118"/>
      <c r="D62" s="118"/>
      <c r="E62" s="119"/>
      <c r="F62" s="120" t="s">
        <v>384</v>
      </c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2"/>
      <c r="R62" s="123" t="str">
        <f t="shared" si="21"/>
        <v>取込対象年月におけるDPCレセプト_診療行為レコードテーブルの施設、患者ごとのレコード数を格納するSQL</v>
      </c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5"/>
      <c r="AK62" s="123" t="s">
        <v>100</v>
      </c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5"/>
      <c r="BA62" s="126" t="s">
        <v>207</v>
      </c>
      <c r="BB62" s="127"/>
      <c r="BC62" s="128"/>
      <c r="BD62" s="126" t="s">
        <v>1903</v>
      </c>
      <c r="BE62" s="127"/>
      <c r="BF62" s="128"/>
      <c r="BJ62" s="23" t="str">
        <f t="shared" si="19"/>
        <v>{"output_ym": "出力年月"}</v>
      </c>
      <c r="BK62" s="23" t="s">
        <v>106</v>
      </c>
      <c r="BL62" s="23" t="str">
        <f t="shared" si="18"/>
        <v>ID0524-66 = sql/job/valid/ID0524-66.sql</v>
      </c>
      <c r="BM62" s="23" t="str">
        <f t="shared" si="20"/>
        <v>ID0524-66 = {"id":"ID0524-66", "name":"DPCレセプトデータDB読込結果作成SQL（DPCレセプト_診療行為レコード分）", "params":{"output_ym": "出力年月"}, "files":{}, "memory":"1GB"}</v>
      </c>
    </row>
    <row r="63" spans="2:65" ht="51.75" customHeight="1" x14ac:dyDescent="0.15">
      <c r="B63" s="117" t="s">
        <v>359</v>
      </c>
      <c r="C63" s="118"/>
      <c r="D63" s="118"/>
      <c r="E63" s="119"/>
      <c r="F63" s="120" t="s">
        <v>385</v>
      </c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2"/>
      <c r="R63" s="123" t="str">
        <f t="shared" si="21"/>
        <v>取込対象年月におけるDPCレセプト_診療行為レコード_算定日情報テーブルの施設、患者ごとのレコード数を格納するSQL</v>
      </c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5"/>
      <c r="AK63" s="123" t="s">
        <v>100</v>
      </c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5"/>
      <c r="BA63" s="126" t="s">
        <v>207</v>
      </c>
      <c r="BB63" s="127"/>
      <c r="BC63" s="128"/>
      <c r="BD63" s="126" t="s">
        <v>1903</v>
      </c>
      <c r="BE63" s="127"/>
      <c r="BF63" s="128"/>
      <c r="BJ63" s="23" t="str">
        <f t="shared" si="19"/>
        <v>{"output_ym": "出力年月"}</v>
      </c>
      <c r="BK63" s="23" t="s">
        <v>106</v>
      </c>
      <c r="BL63" s="23" t="str">
        <f t="shared" si="18"/>
        <v>ID0524-67 = sql/job/valid/ID0524-67.sql</v>
      </c>
      <c r="BM63" s="23" t="str">
        <f t="shared" si="20"/>
        <v>ID0524-67 = {"id":"ID0524-67", "name":"DPCレセプトデータDB読込結果作成SQL（DPCレセプト_診療行為レコード_算定日情報分）", "params":{"output_ym": "出力年月"}, "files":{}, "memory":"1GB"}</v>
      </c>
    </row>
    <row r="64" spans="2:65" ht="51.75" customHeight="1" x14ac:dyDescent="0.15">
      <c r="B64" s="117" t="s">
        <v>360</v>
      </c>
      <c r="C64" s="118"/>
      <c r="D64" s="118"/>
      <c r="E64" s="119"/>
      <c r="F64" s="120" t="s">
        <v>386</v>
      </c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2"/>
      <c r="R64" s="123" t="str">
        <f t="shared" si="21"/>
        <v>取込対象年月におけるDPCレセプト_医薬品レコードテーブルの施設、患者ごとのレコード数を格納するSQL</v>
      </c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5"/>
      <c r="AK64" s="123" t="s">
        <v>100</v>
      </c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5"/>
      <c r="BA64" s="126" t="s">
        <v>207</v>
      </c>
      <c r="BB64" s="127"/>
      <c r="BC64" s="128"/>
      <c r="BD64" s="126" t="s">
        <v>1903</v>
      </c>
      <c r="BE64" s="127"/>
      <c r="BF64" s="128"/>
      <c r="BJ64" s="23" t="str">
        <f t="shared" si="19"/>
        <v>{"output_ym": "出力年月"}</v>
      </c>
      <c r="BK64" s="23" t="s">
        <v>106</v>
      </c>
      <c r="BL64" s="23" t="str">
        <f t="shared" si="18"/>
        <v>ID0524-68 = sql/job/valid/ID0524-68.sql</v>
      </c>
      <c r="BM64" s="23" t="str">
        <f t="shared" si="20"/>
        <v>ID0524-68 = {"id":"ID0524-68", "name":"DPCレセプトデータDB読込結果作成SQL（DPCレセプト_医薬品レコード分）", "params":{"output_ym": "出力年月"}, "files":{}, "memory":"1GB"}</v>
      </c>
    </row>
    <row r="65" spans="2:65" ht="51.75" customHeight="1" x14ac:dyDescent="0.15">
      <c r="B65" s="117" t="s">
        <v>361</v>
      </c>
      <c r="C65" s="118"/>
      <c r="D65" s="118"/>
      <c r="E65" s="119"/>
      <c r="F65" s="120" t="s">
        <v>387</v>
      </c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2"/>
      <c r="R65" s="123" t="str">
        <f t="shared" si="21"/>
        <v>取込対象年月におけるDPCレセプト_医薬品レコード_算定日情報テーブルの施設、患者ごとのレコード数を格納するSQL</v>
      </c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5"/>
      <c r="AK65" s="123" t="s">
        <v>100</v>
      </c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5"/>
      <c r="BA65" s="126" t="s">
        <v>207</v>
      </c>
      <c r="BB65" s="127"/>
      <c r="BC65" s="128"/>
      <c r="BD65" s="126" t="s">
        <v>1903</v>
      </c>
      <c r="BE65" s="127"/>
      <c r="BF65" s="128"/>
      <c r="BJ65" s="23" t="str">
        <f t="shared" si="19"/>
        <v>{"output_ym": "出力年月"}</v>
      </c>
      <c r="BK65" s="23" t="s">
        <v>106</v>
      </c>
      <c r="BL65" s="23" t="str">
        <f t="shared" si="18"/>
        <v>ID0524-69 = sql/job/valid/ID0524-69.sql</v>
      </c>
      <c r="BM65" s="23" t="str">
        <f t="shared" si="20"/>
        <v>ID0524-69 = {"id":"ID0524-69", "name":"DPCレセプトデータDB読込結果作成SQL（DPCレセプト_医薬品レコード_算定日情報分）", "params":{"output_ym": "出力年月"}, "files":{}, "memory":"1GB"}</v>
      </c>
    </row>
    <row r="66" spans="2:65" ht="51.75" customHeight="1" x14ac:dyDescent="0.15">
      <c r="B66" s="117" t="s">
        <v>362</v>
      </c>
      <c r="C66" s="118"/>
      <c r="D66" s="118"/>
      <c r="E66" s="119"/>
      <c r="F66" s="120" t="s">
        <v>388</v>
      </c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2"/>
      <c r="R66" s="123" t="str">
        <f t="shared" si="21"/>
        <v>取込対象年月におけるDPCレセプト_特定器材レコードテーブルの施設、患者ごとのレコード数を格納するSQL</v>
      </c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5"/>
      <c r="AK66" s="123" t="s">
        <v>100</v>
      </c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5"/>
      <c r="BA66" s="126" t="s">
        <v>207</v>
      </c>
      <c r="BB66" s="127"/>
      <c r="BC66" s="128"/>
      <c r="BD66" s="126" t="s">
        <v>1903</v>
      </c>
      <c r="BE66" s="127"/>
      <c r="BF66" s="128"/>
      <c r="BJ66" s="23" t="str">
        <f t="shared" si="19"/>
        <v>{"output_ym": "出力年月"}</v>
      </c>
      <c r="BK66" s="23" t="s">
        <v>106</v>
      </c>
      <c r="BL66" s="23" t="str">
        <f t="shared" si="18"/>
        <v>ID0524-70 = sql/job/valid/ID0524-70.sql</v>
      </c>
      <c r="BM66" s="23" t="str">
        <f t="shared" si="20"/>
        <v>ID0524-70 = {"id":"ID0524-70", "name":"DPCレセプトデータDB読込結果作成SQL（DPCレセプト_特定器材レコード分）", "params":{"output_ym": "出力年月"}, "files":{}, "memory":"1GB"}</v>
      </c>
    </row>
    <row r="67" spans="2:65" ht="51.75" customHeight="1" x14ac:dyDescent="0.15">
      <c r="B67" s="117" t="s">
        <v>363</v>
      </c>
      <c r="C67" s="118"/>
      <c r="D67" s="118"/>
      <c r="E67" s="119"/>
      <c r="F67" s="120" t="s">
        <v>389</v>
      </c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2"/>
      <c r="R67" s="123" t="str">
        <f t="shared" si="21"/>
        <v>取込対象年月におけるDPCレセプト_特定器材レコード_算定日情報テーブルの施設、患者ごとのレコード数を格納するSQL</v>
      </c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5"/>
      <c r="AK67" s="123" t="s">
        <v>100</v>
      </c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5"/>
      <c r="BA67" s="126" t="s">
        <v>207</v>
      </c>
      <c r="BB67" s="127"/>
      <c r="BC67" s="128"/>
      <c r="BD67" s="126" t="s">
        <v>1903</v>
      </c>
      <c r="BE67" s="127"/>
      <c r="BF67" s="128"/>
      <c r="BJ67" s="23" t="str">
        <f t="shared" si="19"/>
        <v>{"output_ym": "出力年月"}</v>
      </c>
      <c r="BK67" s="23" t="s">
        <v>106</v>
      </c>
      <c r="BL67" s="23" t="str">
        <f t="shared" si="18"/>
        <v>ID0524-71 = sql/job/valid/ID0524-71.sql</v>
      </c>
      <c r="BM67" s="23" t="str">
        <f t="shared" si="20"/>
        <v>ID0524-71 = {"id":"ID0524-71", "name":"DPCレセプトデータDB読込結果作成SQL（DPCレセプト_特定器材レコード_算定日情報分）", "params":{"output_ym": "出力年月"}, "files":{}, "memory":"1GB"}</v>
      </c>
    </row>
    <row r="68" spans="2:65" ht="51.75" customHeight="1" x14ac:dyDescent="0.15">
      <c r="B68" s="117" t="s">
        <v>364</v>
      </c>
      <c r="C68" s="118"/>
      <c r="D68" s="118"/>
      <c r="E68" s="119"/>
      <c r="F68" s="120" t="s">
        <v>390</v>
      </c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2"/>
      <c r="R68" s="123" t="str">
        <f t="shared" si="21"/>
        <v>取込対象年月におけるDPCレセプト_コーディングデータレコードテーブルの施設、患者ごとのレコード数を格納するSQL</v>
      </c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5"/>
      <c r="AK68" s="123" t="s">
        <v>100</v>
      </c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5"/>
      <c r="BA68" s="126" t="s">
        <v>207</v>
      </c>
      <c r="BB68" s="127"/>
      <c r="BC68" s="128"/>
      <c r="BD68" s="126" t="s">
        <v>1903</v>
      </c>
      <c r="BE68" s="127"/>
      <c r="BF68" s="128"/>
      <c r="BJ68" s="23" t="str">
        <f t="shared" si="19"/>
        <v>{"output_ym": "出力年月"}</v>
      </c>
      <c r="BK68" s="23" t="s">
        <v>106</v>
      </c>
      <c r="BL68" s="23" t="str">
        <f t="shared" si="18"/>
        <v>ID0524-72 = sql/job/valid/ID0524-72.sql</v>
      </c>
      <c r="BM68" s="23" t="str">
        <f t="shared" si="20"/>
        <v>ID0524-72 = {"id":"ID0524-72", "name":"DPCレセプトデータDB読込結果作成SQL（DPCレセプト_コーディングデータレコード分）", "params":{"output_ym": "出力年月"}, "files":{}, "memory":"1GB"}</v>
      </c>
    </row>
    <row r="69" spans="2:65" ht="51.75" customHeight="1" x14ac:dyDescent="0.15">
      <c r="B69" s="117" t="s">
        <v>365</v>
      </c>
      <c r="C69" s="118"/>
      <c r="D69" s="118"/>
      <c r="E69" s="119"/>
      <c r="F69" s="120" t="s">
        <v>391</v>
      </c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2"/>
      <c r="R69" s="123" t="str">
        <f t="shared" si="21"/>
        <v>取込対象年月におけるDPCレセプト_臓器提供医療機関情報レコードテーブルの施設、患者ごとのレコード数を格納するSQL</v>
      </c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5"/>
      <c r="AK69" s="123" t="s">
        <v>100</v>
      </c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5"/>
      <c r="BA69" s="126" t="s">
        <v>207</v>
      </c>
      <c r="BB69" s="127"/>
      <c r="BC69" s="128"/>
      <c r="BD69" s="126" t="s">
        <v>1903</v>
      </c>
      <c r="BE69" s="127"/>
      <c r="BF69" s="128"/>
      <c r="BJ69" s="23" t="str">
        <f t="shared" si="19"/>
        <v>{"output_ym": "出力年月"}</v>
      </c>
      <c r="BK69" s="23" t="s">
        <v>106</v>
      </c>
      <c r="BL69" s="23" t="str">
        <f t="shared" si="18"/>
        <v>ID0524-73 = sql/job/valid/ID0524-73.sql</v>
      </c>
      <c r="BM69" s="23" t="str">
        <f t="shared" si="20"/>
        <v>ID0524-73 = {"id":"ID0524-73", "name":"DPCレセプトデータDB読込結果作成SQL（DPCレセプト_臓器提供医療機関情報レコード分）", "params":{"output_ym": "出力年月"}, "files":{}, "memory":"1GB"}</v>
      </c>
    </row>
    <row r="70" spans="2:65" ht="51.75" customHeight="1" x14ac:dyDescent="0.15">
      <c r="B70" s="117" t="s">
        <v>366</v>
      </c>
      <c r="C70" s="118"/>
      <c r="D70" s="118"/>
      <c r="E70" s="119"/>
      <c r="F70" s="120" t="s">
        <v>392</v>
      </c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2"/>
      <c r="R70" s="123" t="str">
        <f t="shared" si="21"/>
        <v>取込対象年月におけるDPCレセプト_臓器提供者レセプト情報レコードテーブルの施設、患者ごとのレコード数を格納するSQL</v>
      </c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5"/>
      <c r="AK70" s="123" t="s">
        <v>100</v>
      </c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5"/>
      <c r="BA70" s="126" t="s">
        <v>207</v>
      </c>
      <c r="BB70" s="127"/>
      <c r="BC70" s="128"/>
      <c r="BD70" s="126" t="s">
        <v>1903</v>
      </c>
      <c r="BE70" s="127"/>
      <c r="BF70" s="128"/>
      <c r="BJ70" s="23" t="str">
        <f t="shared" si="19"/>
        <v>{"output_ym": "出力年月"}</v>
      </c>
      <c r="BK70" s="23" t="s">
        <v>106</v>
      </c>
      <c r="BL70" s="23" t="str">
        <f t="shared" si="18"/>
        <v>ID0524-74 = sql/job/valid/ID0524-74.sql</v>
      </c>
      <c r="BM70" s="23" t="str">
        <f t="shared" si="20"/>
        <v>ID0524-74 = {"id":"ID0524-74", "name":"DPCレセプトデータDB読込結果作成SQL（DPCレセプト_臓器提供者レセプト情報レコード分）", "params":{"output_ym": "出力年月"}, "files":{}, "memory":"1GB"}</v>
      </c>
    </row>
    <row r="71" spans="2:65" ht="51.75" customHeight="1" x14ac:dyDescent="0.15">
      <c r="B71" s="117" t="s">
        <v>367</v>
      </c>
      <c r="C71" s="118"/>
      <c r="D71" s="118"/>
      <c r="E71" s="119"/>
      <c r="F71" s="120" t="s">
        <v>393</v>
      </c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2"/>
      <c r="R71" s="123" t="str">
        <f t="shared" si="21"/>
        <v>取込対象年月におけるDPCレセプト_臓器提供者請求情報レコードテーブルの施設、患者ごとのレコード数を格納するSQL</v>
      </c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5"/>
      <c r="AK71" s="123" t="s">
        <v>100</v>
      </c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5"/>
      <c r="BA71" s="126" t="s">
        <v>207</v>
      </c>
      <c r="BB71" s="127"/>
      <c r="BC71" s="128"/>
      <c r="BD71" s="126" t="s">
        <v>1903</v>
      </c>
      <c r="BE71" s="127"/>
      <c r="BF71" s="128"/>
      <c r="BJ71" s="23" t="str">
        <f t="shared" si="19"/>
        <v>{"output_ym": "出力年月"}</v>
      </c>
      <c r="BK71" s="23" t="s">
        <v>106</v>
      </c>
      <c r="BL71" s="23" t="str">
        <f t="shared" si="18"/>
        <v>ID0524-75 = sql/job/valid/ID0524-75.sql</v>
      </c>
      <c r="BM71" s="23" t="str">
        <f t="shared" si="20"/>
        <v>ID0524-75 = {"id":"ID0524-75", "name":"DPCレセプトデータDB読込結果作成SQL（DPCレセプト_臓器提供者請求情報レコード分）", "params":{"output_ym": "出力年月"}, "files":{}, "memory":"1GB"}</v>
      </c>
    </row>
    <row r="72" spans="2:65" ht="51.75" customHeight="1" x14ac:dyDescent="0.15">
      <c r="B72" s="117" t="s">
        <v>368</v>
      </c>
      <c r="C72" s="118"/>
      <c r="D72" s="118"/>
      <c r="E72" s="119"/>
      <c r="F72" s="120" t="s">
        <v>394</v>
      </c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2"/>
      <c r="R72" s="123" t="str">
        <f t="shared" si="21"/>
        <v>取込対象年月におけるDPCレセプト_診療報酬請求書レコードテーブルの施設、患者ごとのレコード数を格納するSQL</v>
      </c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5"/>
      <c r="AK72" s="123" t="s">
        <v>100</v>
      </c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5"/>
      <c r="BA72" s="126" t="s">
        <v>207</v>
      </c>
      <c r="BB72" s="127"/>
      <c r="BC72" s="128"/>
      <c r="BD72" s="126" t="s">
        <v>1903</v>
      </c>
      <c r="BE72" s="127"/>
      <c r="BF72" s="128"/>
      <c r="BJ72" s="23" t="str">
        <f t="shared" ref="BJ72" si="22">IF(AK72&lt;&gt;"なし",AK72,"{}")</f>
        <v>{"output_ym": "出力年月"}</v>
      </c>
      <c r="BK72" s="23" t="s">
        <v>106</v>
      </c>
      <c r="BL72" s="23" t="str">
        <f t="shared" si="18"/>
        <v>ID0524-76 = sql/job/valid/ID0524-76.sql</v>
      </c>
      <c r="BM72" s="23" t="str">
        <f t="shared" ref="BM72" si="23">B72&amp;" = {""id"":"""&amp;B72&amp;""", ""name"":"""&amp;F72&amp;""", ""params"":"&amp;BJ72&amp;", ""files"":"&amp;BK72&amp;IF(BA72&lt;&gt;"-",", ""thread"":"""&amp;BA72&amp;"""","")&amp;IF(BD72&lt;&gt;"-",", ""memory"":"""&amp;BD72&amp;"""","")&amp;"}"</f>
        <v>ID0524-76 = {"id":"ID0524-76", "name":"DPCレセプトデータDB読込結果作成SQL（DPCレセプト_診療報酬請求書レコード分）", "params":{"output_ym": "出力年月"}, "files":{}, "memory":"1GB"}</v>
      </c>
    </row>
    <row r="73" spans="2:65" ht="34.5" customHeight="1" x14ac:dyDescent="0.15">
      <c r="B73" s="117" t="s">
        <v>244</v>
      </c>
      <c r="C73" s="118"/>
      <c r="D73" s="118"/>
      <c r="E73" s="119"/>
      <c r="F73" s="120" t="s">
        <v>245</v>
      </c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2"/>
      <c r="R73" s="123" t="str">
        <f>"ファイルとDBを比較した結果、"&amp;SUBSTITUTE(SUBSTITUTE(F73,"作成SQL",""),"バリデーション結果_","")&amp;"を格納するSQL"</f>
        <v>ファイルとDBを比較した結果、未存在レコード（MML分）を格納するSQL</v>
      </c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5"/>
      <c r="AK73" s="123" t="s">
        <v>19</v>
      </c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5"/>
      <c r="BA73" s="126" t="s">
        <v>207</v>
      </c>
      <c r="BB73" s="127"/>
      <c r="BC73" s="128"/>
      <c r="BD73" s="126" t="s">
        <v>1903</v>
      </c>
      <c r="BE73" s="127"/>
      <c r="BF73" s="128"/>
      <c r="BJ73" s="23" t="str">
        <f t="shared" si="1"/>
        <v>{}</v>
      </c>
      <c r="BK73" s="23" t="s">
        <v>106</v>
      </c>
      <c r="BL73" s="23" t="str">
        <f t="shared" si="18"/>
        <v>ID0531-01 = sql/job/valid/ID0531-01.sql</v>
      </c>
      <c r="BM73" s="23" t="str">
        <f t="shared" si="3"/>
        <v>ID0531-01 = {"id":"ID0531-01", "name":"バリデーション結果_未存在レコード作成SQL（MML分）", "params":{}, "files":{}, "memory":"1GB"}</v>
      </c>
    </row>
    <row r="74" spans="2:65" ht="34.5" customHeight="1" x14ac:dyDescent="0.15">
      <c r="B74" s="117" t="s">
        <v>246</v>
      </c>
      <c r="C74" s="118"/>
      <c r="D74" s="118"/>
      <c r="E74" s="119"/>
      <c r="F74" s="120" t="s">
        <v>249</v>
      </c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2"/>
      <c r="R74" s="123" t="str">
        <f t="shared" ref="R74:R80" si="24">"ファイルとDBを比較した結果、"&amp;SUBSTITUTE(SUBSTITUTE(F74,"作成SQL",""),"バリデーション結果_","")&amp;"を格納するSQL"</f>
        <v>ファイルとDBを比較した結果、未存在レコード（DPC調査データ分）を格納するSQL</v>
      </c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5"/>
      <c r="AK74" s="123" t="s">
        <v>19</v>
      </c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5"/>
      <c r="BA74" s="126" t="s">
        <v>207</v>
      </c>
      <c r="BB74" s="127"/>
      <c r="BC74" s="128"/>
      <c r="BD74" s="126" t="s">
        <v>1903</v>
      </c>
      <c r="BE74" s="127"/>
      <c r="BF74" s="128"/>
      <c r="BJ74" s="23" t="str">
        <f t="shared" si="1"/>
        <v>{}</v>
      </c>
      <c r="BK74" s="23" t="s">
        <v>106</v>
      </c>
      <c r="BL74" s="23" t="str">
        <f t="shared" ref="BL74:BL80" si="25">B74&amp;" = sql/job/valid/"&amp;B74&amp;".sql"</f>
        <v>ID0531-02 = sql/job/valid/ID0531-02.sql</v>
      </c>
      <c r="BM74" s="23" t="str">
        <f t="shared" si="3"/>
        <v>ID0531-02 = {"id":"ID0531-02", "name":"バリデーション結果_未存在レコード作成SQL（DPC調査データ分）", "params":{}, "files":{}, "memory":"1GB"}</v>
      </c>
    </row>
    <row r="75" spans="2:65" ht="34.5" customHeight="1" x14ac:dyDescent="0.15">
      <c r="B75" s="117" t="s">
        <v>247</v>
      </c>
      <c r="C75" s="118"/>
      <c r="D75" s="118"/>
      <c r="E75" s="119"/>
      <c r="F75" s="120" t="s">
        <v>250</v>
      </c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2"/>
      <c r="R75" s="123" t="str">
        <f t="shared" si="24"/>
        <v>ファイルとDBを比較した結果、未存在レコード（医科レセプト分）を格納するSQL</v>
      </c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5"/>
      <c r="AK75" s="123" t="s">
        <v>19</v>
      </c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5"/>
      <c r="BA75" s="126" t="s">
        <v>207</v>
      </c>
      <c r="BB75" s="127"/>
      <c r="BC75" s="128"/>
      <c r="BD75" s="126" t="s">
        <v>1903</v>
      </c>
      <c r="BE75" s="127"/>
      <c r="BF75" s="128"/>
      <c r="BJ75" s="23" t="str">
        <f t="shared" si="1"/>
        <v>{}</v>
      </c>
      <c r="BK75" s="23" t="s">
        <v>106</v>
      </c>
      <c r="BL75" s="23" t="str">
        <f t="shared" si="25"/>
        <v>ID0531-03 = sql/job/valid/ID0531-03.sql</v>
      </c>
      <c r="BM75" s="23" t="str">
        <f t="shared" si="3"/>
        <v>ID0531-03 = {"id":"ID0531-03", "name":"バリデーション結果_未存在レコード作成SQL（医科レセプト分）", "params":{}, "files":{}, "memory":"1GB"}</v>
      </c>
    </row>
    <row r="76" spans="2:65" ht="34.5" customHeight="1" x14ac:dyDescent="0.15">
      <c r="B76" s="117" t="s">
        <v>248</v>
      </c>
      <c r="C76" s="118"/>
      <c r="D76" s="118"/>
      <c r="E76" s="119"/>
      <c r="F76" s="120" t="s">
        <v>251</v>
      </c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2"/>
      <c r="R76" s="123" t="str">
        <f t="shared" si="24"/>
        <v>ファイルとDBを比較した結果、未存在レコード（DPCレセプト分）を格納するSQL</v>
      </c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5"/>
      <c r="AK76" s="123" t="s">
        <v>19</v>
      </c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5"/>
      <c r="BA76" s="126" t="s">
        <v>207</v>
      </c>
      <c r="BB76" s="127"/>
      <c r="BC76" s="128"/>
      <c r="BD76" s="126" t="s">
        <v>1903</v>
      </c>
      <c r="BE76" s="127"/>
      <c r="BF76" s="128"/>
      <c r="BJ76" s="23" t="str">
        <f t="shared" si="1"/>
        <v>{}</v>
      </c>
      <c r="BK76" s="23" t="s">
        <v>106</v>
      </c>
      <c r="BL76" s="23" t="str">
        <f t="shared" si="25"/>
        <v>ID0531-04 = sql/job/valid/ID0531-04.sql</v>
      </c>
      <c r="BM76" s="23" t="str">
        <f t="shared" si="3"/>
        <v>ID0531-04 = {"id":"ID0531-04", "name":"バリデーション結果_未存在レコード作成SQL（DPCレセプト分）", "params":{}, "files":{}, "memory":"1GB"}</v>
      </c>
    </row>
    <row r="77" spans="2:65" ht="34.5" customHeight="1" x14ac:dyDescent="0.15">
      <c r="B77" s="117" t="s">
        <v>252</v>
      </c>
      <c r="C77" s="118"/>
      <c r="D77" s="118"/>
      <c r="E77" s="119"/>
      <c r="F77" s="120" t="s">
        <v>256</v>
      </c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2"/>
      <c r="R77" s="123" t="str">
        <f t="shared" si="24"/>
        <v>ファイルとDBを比較した結果、件数不一致レコード（MML分）を格納するSQL</v>
      </c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5"/>
      <c r="AK77" s="123" t="s">
        <v>19</v>
      </c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5"/>
      <c r="BA77" s="126" t="s">
        <v>207</v>
      </c>
      <c r="BB77" s="127"/>
      <c r="BC77" s="128"/>
      <c r="BD77" s="126" t="s">
        <v>1903</v>
      </c>
      <c r="BE77" s="127"/>
      <c r="BF77" s="128"/>
      <c r="BJ77" s="23" t="str">
        <f t="shared" si="1"/>
        <v>{}</v>
      </c>
      <c r="BK77" s="23" t="s">
        <v>106</v>
      </c>
      <c r="BL77" s="23" t="str">
        <f t="shared" si="25"/>
        <v>ID0531-05 = sql/job/valid/ID0531-05.sql</v>
      </c>
      <c r="BM77" s="23" t="str">
        <f t="shared" si="3"/>
        <v>ID0531-05 = {"id":"ID0531-05", "name":"バリデーション結果_件数不一致レコード作成SQL（MML分）", "params":{}, "files":{}, "memory":"1GB"}</v>
      </c>
    </row>
    <row r="78" spans="2:65" ht="34.5" customHeight="1" x14ac:dyDescent="0.15">
      <c r="B78" s="117" t="s">
        <v>253</v>
      </c>
      <c r="C78" s="118"/>
      <c r="D78" s="118"/>
      <c r="E78" s="119"/>
      <c r="F78" s="120" t="s">
        <v>257</v>
      </c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2"/>
      <c r="R78" s="123" t="str">
        <f t="shared" si="24"/>
        <v>ファイルとDBを比較した結果、件数不一致レコード（DPC調査データ分）を格納するSQL</v>
      </c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5"/>
      <c r="AK78" s="123" t="s">
        <v>19</v>
      </c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5"/>
      <c r="BA78" s="126" t="s">
        <v>207</v>
      </c>
      <c r="BB78" s="127"/>
      <c r="BC78" s="128"/>
      <c r="BD78" s="126" t="s">
        <v>1903</v>
      </c>
      <c r="BE78" s="127"/>
      <c r="BF78" s="128"/>
      <c r="BJ78" s="23" t="str">
        <f t="shared" si="1"/>
        <v>{}</v>
      </c>
      <c r="BK78" s="23" t="s">
        <v>106</v>
      </c>
      <c r="BL78" s="23" t="str">
        <f t="shared" si="25"/>
        <v>ID0531-06 = sql/job/valid/ID0531-06.sql</v>
      </c>
      <c r="BM78" s="23" t="str">
        <f t="shared" si="3"/>
        <v>ID0531-06 = {"id":"ID0531-06", "name":"バリデーション結果_件数不一致レコード作成SQL（DPC調査データ分）", "params":{}, "files":{}, "memory":"1GB"}</v>
      </c>
    </row>
    <row r="79" spans="2:65" ht="34.5" customHeight="1" x14ac:dyDescent="0.15">
      <c r="B79" s="117" t="s">
        <v>254</v>
      </c>
      <c r="C79" s="118"/>
      <c r="D79" s="118"/>
      <c r="E79" s="119"/>
      <c r="F79" s="120" t="s">
        <v>258</v>
      </c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2"/>
      <c r="R79" s="123" t="str">
        <f t="shared" si="24"/>
        <v>ファイルとDBを比較した結果、件数不一致レコード（医科レセプト分）を格納するSQL</v>
      </c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5"/>
      <c r="AK79" s="123" t="s">
        <v>19</v>
      </c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5"/>
      <c r="BA79" s="126" t="s">
        <v>207</v>
      </c>
      <c r="BB79" s="127"/>
      <c r="BC79" s="128"/>
      <c r="BD79" s="126" t="s">
        <v>1903</v>
      </c>
      <c r="BE79" s="127"/>
      <c r="BF79" s="128"/>
      <c r="BJ79" s="23" t="str">
        <f t="shared" si="1"/>
        <v>{}</v>
      </c>
      <c r="BK79" s="23" t="s">
        <v>106</v>
      </c>
      <c r="BL79" s="23" t="str">
        <f t="shared" si="25"/>
        <v>ID0531-07 = sql/job/valid/ID0531-07.sql</v>
      </c>
      <c r="BM79" s="23" t="str">
        <f t="shared" si="3"/>
        <v>ID0531-07 = {"id":"ID0531-07", "name":"バリデーション結果_件数不一致レコード作成SQL（医科レセプト分）", "params":{}, "files":{}, "memory":"1GB"}</v>
      </c>
    </row>
    <row r="80" spans="2:65" ht="34.5" customHeight="1" x14ac:dyDescent="0.15">
      <c r="B80" s="117" t="s">
        <v>255</v>
      </c>
      <c r="C80" s="118"/>
      <c r="D80" s="118"/>
      <c r="E80" s="119"/>
      <c r="F80" s="120" t="s">
        <v>259</v>
      </c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2"/>
      <c r="R80" s="123" t="str">
        <f t="shared" si="24"/>
        <v>ファイルとDBを比較した結果、件数不一致レコード（DPCレセプト分）を格納するSQL</v>
      </c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5"/>
      <c r="AK80" s="123" t="s">
        <v>19</v>
      </c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5"/>
      <c r="BA80" s="126" t="s">
        <v>207</v>
      </c>
      <c r="BB80" s="127"/>
      <c r="BC80" s="128"/>
      <c r="BD80" s="126" t="s">
        <v>1903</v>
      </c>
      <c r="BE80" s="127"/>
      <c r="BF80" s="128"/>
      <c r="BJ80" s="23" t="str">
        <f t="shared" si="1"/>
        <v>{}</v>
      </c>
      <c r="BK80" s="23" t="s">
        <v>106</v>
      </c>
      <c r="BL80" s="23" t="str">
        <f t="shared" si="25"/>
        <v>ID0531-08 = sql/job/valid/ID0531-08.sql</v>
      </c>
      <c r="BM80" s="23" t="str">
        <f t="shared" si="3"/>
        <v>ID0531-08 = {"id":"ID0531-08", "name":"バリデーション結果_件数不一致レコード作成SQL（DPCレセプト分）", "params":{}, "files":{}, "memory":"1GB"}</v>
      </c>
    </row>
    <row r="81" spans="2:58" ht="15" customHeight="1" x14ac:dyDescent="0.15">
      <c r="B81" s="21"/>
      <c r="C81" s="31"/>
      <c r="D81" s="31"/>
      <c r="E81" s="32"/>
      <c r="F81" s="111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3"/>
      <c r="R81" s="22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114"/>
      <c r="AL81" s="115"/>
      <c r="AM81" s="115"/>
      <c r="AN81" s="115"/>
      <c r="AO81" s="115"/>
      <c r="AP81" s="115"/>
      <c r="AQ81" s="115"/>
      <c r="AR81" s="115"/>
      <c r="AS81" s="115"/>
      <c r="AT81" s="115"/>
      <c r="AU81" s="115"/>
      <c r="AV81" s="115"/>
      <c r="AW81" s="115"/>
      <c r="AX81" s="115"/>
      <c r="AY81" s="115"/>
      <c r="AZ81" s="116"/>
      <c r="BA81" s="138"/>
      <c r="BB81" s="139"/>
      <c r="BC81" s="140"/>
      <c r="BD81" s="138"/>
      <c r="BE81" s="139"/>
      <c r="BF81" s="140"/>
    </row>
    <row r="82" spans="2:58" ht="15" customHeight="1" x14ac:dyDescent="0.15">
      <c r="B82" s="21"/>
      <c r="C82" s="31"/>
      <c r="D82" s="31"/>
      <c r="E82" s="32"/>
      <c r="F82" s="111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3"/>
      <c r="R82" s="22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114"/>
      <c r="AL82" s="115"/>
      <c r="AM82" s="115"/>
      <c r="AN82" s="115"/>
      <c r="AO82" s="115"/>
      <c r="AP82" s="115"/>
      <c r="AQ82" s="115"/>
      <c r="AR82" s="115"/>
      <c r="AS82" s="115"/>
      <c r="AT82" s="115"/>
      <c r="AU82" s="115"/>
      <c r="AV82" s="115"/>
      <c r="AW82" s="115"/>
      <c r="AX82" s="115"/>
      <c r="AY82" s="115"/>
      <c r="AZ82" s="116"/>
      <c r="BA82" s="138"/>
      <c r="BB82" s="139"/>
      <c r="BC82" s="140"/>
      <c r="BD82" s="138"/>
      <c r="BE82" s="139"/>
      <c r="BF82" s="140"/>
    </row>
  </sheetData>
  <mergeCells count="469">
    <mergeCell ref="B15:E15"/>
    <mergeCell ref="F15:Q15"/>
    <mergeCell ref="R15:AJ15"/>
    <mergeCell ref="AK15:AZ15"/>
    <mergeCell ref="BA15:BC15"/>
    <mergeCell ref="BD15:BF15"/>
    <mergeCell ref="AJ2:AO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6:E6"/>
    <mergeCell ref="F6:Q6"/>
    <mergeCell ref="R6:AJ6"/>
    <mergeCell ref="AK6:AZ6"/>
    <mergeCell ref="BA6:BC6"/>
    <mergeCell ref="BD6:BF6"/>
    <mergeCell ref="R11:AJ11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27:E27"/>
    <mergeCell ref="F27:Q27"/>
    <mergeCell ref="R27:AJ27"/>
    <mergeCell ref="AK27:AZ27"/>
    <mergeCell ref="BA27:BC27"/>
    <mergeCell ref="BD27:BF27"/>
    <mergeCell ref="B22:E22"/>
    <mergeCell ref="F22:Q22"/>
    <mergeCell ref="R22:AJ22"/>
    <mergeCell ref="AK22:AZ22"/>
    <mergeCell ref="BA22:BC22"/>
    <mergeCell ref="BD22:BF22"/>
    <mergeCell ref="B23:E23"/>
    <mergeCell ref="F23:Q23"/>
    <mergeCell ref="R23:AJ23"/>
    <mergeCell ref="AK23:AZ23"/>
    <mergeCell ref="BA23:BC23"/>
    <mergeCell ref="BD23:BF23"/>
    <mergeCell ref="B24:E24"/>
    <mergeCell ref="F24:Q24"/>
    <mergeCell ref="R24:AJ24"/>
    <mergeCell ref="AK24:AZ24"/>
    <mergeCell ref="BA24:BC24"/>
    <mergeCell ref="BD24:BF24"/>
    <mergeCell ref="B29:E29"/>
    <mergeCell ref="F43:Q43"/>
    <mergeCell ref="R29:AJ29"/>
    <mergeCell ref="AK29:AZ29"/>
    <mergeCell ref="BA29:BC29"/>
    <mergeCell ref="BD29:BF29"/>
    <mergeCell ref="B28:E28"/>
    <mergeCell ref="R28:AJ28"/>
    <mergeCell ref="AK28:AZ28"/>
    <mergeCell ref="BA28:BC28"/>
    <mergeCell ref="BD28:BF28"/>
    <mergeCell ref="F28:Q28"/>
    <mergeCell ref="B31:E31"/>
    <mergeCell ref="BD39:BF39"/>
    <mergeCell ref="B38:E38"/>
    <mergeCell ref="F38:Q38"/>
    <mergeCell ref="R38:AJ38"/>
    <mergeCell ref="AK38:AZ38"/>
    <mergeCell ref="BA38:BC38"/>
    <mergeCell ref="BD38:BF38"/>
    <mergeCell ref="B41:E41"/>
    <mergeCell ref="F41:Q41"/>
    <mergeCell ref="R41:AJ41"/>
    <mergeCell ref="AK41:AZ41"/>
    <mergeCell ref="F45:Q45"/>
    <mergeCell ref="R31:AJ31"/>
    <mergeCell ref="AK31:AZ31"/>
    <mergeCell ref="BA31:BC31"/>
    <mergeCell ref="BD31:BF31"/>
    <mergeCell ref="B30:E30"/>
    <mergeCell ref="F44:Q44"/>
    <mergeCell ref="R30:AJ30"/>
    <mergeCell ref="AK30:AZ30"/>
    <mergeCell ref="BA30:BC30"/>
    <mergeCell ref="BD30:BF30"/>
    <mergeCell ref="B33:E33"/>
    <mergeCell ref="R33:AJ33"/>
    <mergeCell ref="AK33:AZ33"/>
    <mergeCell ref="BA33:BC33"/>
    <mergeCell ref="BD33:BF33"/>
    <mergeCell ref="B32:E32"/>
    <mergeCell ref="BA36:BC36"/>
    <mergeCell ref="BD36:BF36"/>
    <mergeCell ref="B39:E39"/>
    <mergeCell ref="F39:Q39"/>
    <mergeCell ref="R39:AJ39"/>
    <mergeCell ref="AK39:AZ39"/>
    <mergeCell ref="BA39:BC39"/>
    <mergeCell ref="F46:Q46"/>
    <mergeCell ref="R32:AJ32"/>
    <mergeCell ref="AK32:AZ32"/>
    <mergeCell ref="BA32:BC32"/>
    <mergeCell ref="BD32:BF32"/>
    <mergeCell ref="B35:E35"/>
    <mergeCell ref="R35:AJ35"/>
    <mergeCell ref="AK35:AZ35"/>
    <mergeCell ref="BA35:BC35"/>
    <mergeCell ref="BD35:BF35"/>
    <mergeCell ref="B34:E34"/>
    <mergeCell ref="R34:AJ34"/>
    <mergeCell ref="AK34:AZ34"/>
    <mergeCell ref="BA34:BC34"/>
    <mergeCell ref="BD34:BF34"/>
    <mergeCell ref="B37:E37"/>
    <mergeCell ref="F37:Q37"/>
    <mergeCell ref="R37:AJ37"/>
    <mergeCell ref="AK37:AZ37"/>
    <mergeCell ref="BA37:BC37"/>
    <mergeCell ref="BD37:BF37"/>
    <mergeCell ref="B36:E36"/>
    <mergeCell ref="R36:AJ36"/>
    <mergeCell ref="AK36:AZ36"/>
    <mergeCell ref="BA41:BC41"/>
    <mergeCell ref="BD41:BF41"/>
    <mergeCell ref="B40:E40"/>
    <mergeCell ref="F40:Q40"/>
    <mergeCell ref="R40:AJ40"/>
    <mergeCell ref="AK40:AZ40"/>
    <mergeCell ref="BA40:BC40"/>
    <mergeCell ref="BD40:BF40"/>
    <mergeCell ref="B42:E42"/>
    <mergeCell ref="R42:AJ42"/>
    <mergeCell ref="AK42:AZ42"/>
    <mergeCell ref="BA42:BC42"/>
    <mergeCell ref="BD42:BF42"/>
    <mergeCell ref="BA62:BC62"/>
    <mergeCell ref="BD62:BF62"/>
    <mergeCell ref="B63:E63"/>
    <mergeCell ref="F63:Q63"/>
    <mergeCell ref="B43:E43"/>
    <mergeCell ref="R43:AJ43"/>
    <mergeCell ref="AK43:AZ43"/>
    <mergeCell ref="BA43:BC43"/>
    <mergeCell ref="BD43:BF43"/>
    <mergeCell ref="B62:E62"/>
    <mergeCell ref="F62:Q62"/>
    <mergeCell ref="R62:AJ62"/>
    <mergeCell ref="AK62:AZ62"/>
    <mergeCell ref="B44:E44"/>
    <mergeCell ref="R44:AJ44"/>
    <mergeCell ref="AK44:AZ44"/>
    <mergeCell ref="BA44:BC44"/>
    <mergeCell ref="BD44:BF44"/>
    <mergeCell ref="R61:AJ61"/>
    <mergeCell ref="AK61:AZ61"/>
    <mergeCell ref="BA61:BC61"/>
    <mergeCell ref="BD61:BF61"/>
    <mergeCell ref="B45:E45"/>
    <mergeCell ref="R45:AJ45"/>
    <mergeCell ref="AK45:AZ45"/>
    <mergeCell ref="BA45:BC45"/>
    <mergeCell ref="BD45:BF45"/>
    <mergeCell ref="BA60:BC60"/>
    <mergeCell ref="BD60:BF60"/>
    <mergeCell ref="B61:E61"/>
    <mergeCell ref="F61:Q61"/>
    <mergeCell ref="B46:E46"/>
    <mergeCell ref="R46:AJ46"/>
    <mergeCell ref="AK46:AZ46"/>
    <mergeCell ref="BA46:BC46"/>
    <mergeCell ref="BD46:BF46"/>
    <mergeCell ref="B60:E60"/>
    <mergeCell ref="F60:Q60"/>
    <mergeCell ref="R60:AJ60"/>
    <mergeCell ref="AK60:AZ60"/>
    <mergeCell ref="B47:E47"/>
    <mergeCell ref="R47:AJ47"/>
    <mergeCell ref="AK47:AZ47"/>
    <mergeCell ref="BA47:BC47"/>
    <mergeCell ref="BD47:BF47"/>
    <mergeCell ref="R59:AJ59"/>
    <mergeCell ref="AK59:AZ59"/>
    <mergeCell ref="BA59:BC59"/>
    <mergeCell ref="BD59:BF59"/>
    <mergeCell ref="B48:E48"/>
    <mergeCell ref="R48:AJ48"/>
    <mergeCell ref="AK48:AZ48"/>
    <mergeCell ref="BA48:BC48"/>
    <mergeCell ref="BD48:BF48"/>
    <mergeCell ref="BA58:BC58"/>
    <mergeCell ref="BD58:BF58"/>
    <mergeCell ref="B59:E59"/>
    <mergeCell ref="F59:Q59"/>
    <mergeCell ref="B49:E49"/>
    <mergeCell ref="R49:AJ49"/>
    <mergeCell ref="AK49:AZ49"/>
    <mergeCell ref="BA49:BC49"/>
    <mergeCell ref="BD49:BF49"/>
    <mergeCell ref="B58:E58"/>
    <mergeCell ref="F58:Q58"/>
    <mergeCell ref="R58:AJ58"/>
    <mergeCell ref="AK58:AZ58"/>
    <mergeCell ref="B57:E57"/>
    <mergeCell ref="F57:Q57"/>
    <mergeCell ref="B50:E50"/>
    <mergeCell ref="R50:AJ50"/>
    <mergeCell ref="AK50:AZ50"/>
    <mergeCell ref="F56:Q56"/>
    <mergeCell ref="R56:AJ56"/>
    <mergeCell ref="AK56:AZ56"/>
    <mergeCell ref="B51:E51"/>
    <mergeCell ref="R51:AJ51"/>
    <mergeCell ref="AK51:AZ51"/>
    <mergeCell ref="BA51:BC51"/>
    <mergeCell ref="BD51:BF51"/>
    <mergeCell ref="BA56:BC56"/>
    <mergeCell ref="BD56:BF56"/>
    <mergeCell ref="BA53:BC53"/>
    <mergeCell ref="BD53:BF53"/>
    <mergeCell ref="F53:Q53"/>
    <mergeCell ref="AK55:AZ55"/>
    <mergeCell ref="BA55:BC55"/>
    <mergeCell ref="BD55:BF55"/>
    <mergeCell ref="B52:E52"/>
    <mergeCell ref="B7:E7"/>
    <mergeCell ref="F7:Q7"/>
    <mergeCell ref="R7:AJ7"/>
    <mergeCell ref="AK7:AZ7"/>
    <mergeCell ref="BA7:BC7"/>
    <mergeCell ref="BD7:BF7"/>
    <mergeCell ref="B9:E9"/>
    <mergeCell ref="F9:Q9"/>
    <mergeCell ref="R9:AJ9"/>
    <mergeCell ref="AK9:AZ9"/>
    <mergeCell ref="BA9:BC9"/>
    <mergeCell ref="BD9:BF9"/>
    <mergeCell ref="B8:E8"/>
    <mergeCell ref="F8:Q8"/>
    <mergeCell ref="R8:AJ8"/>
    <mergeCell ref="AK8:AZ8"/>
    <mergeCell ref="BA8:BC8"/>
    <mergeCell ref="BD8:BF8"/>
    <mergeCell ref="AK11:AZ11"/>
    <mergeCell ref="BA11:BC11"/>
    <mergeCell ref="BD11:BF11"/>
    <mergeCell ref="B10:E10"/>
    <mergeCell ref="F10:Q10"/>
    <mergeCell ref="R10:AJ10"/>
    <mergeCell ref="AK10:AZ10"/>
    <mergeCell ref="BA10:BC10"/>
    <mergeCell ref="BD10:BF10"/>
    <mergeCell ref="B11:E11"/>
    <mergeCell ref="F11:Q11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A12:BC12"/>
    <mergeCell ref="BD12:BF12"/>
    <mergeCell ref="B73:E73"/>
    <mergeCell ref="F73:Q73"/>
    <mergeCell ref="R73:AJ73"/>
    <mergeCell ref="AK73:AZ73"/>
    <mergeCell ref="BA73:BC73"/>
    <mergeCell ref="BD73:BF73"/>
    <mergeCell ref="B14:E14"/>
    <mergeCell ref="F14:Q14"/>
    <mergeCell ref="R14:AJ14"/>
    <mergeCell ref="AK14:AZ14"/>
    <mergeCell ref="BA14:BC14"/>
    <mergeCell ref="BD14:BF14"/>
    <mergeCell ref="B54:E54"/>
    <mergeCell ref="R54:AJ54"/>
    <mergeCell ref="AK54:AZ54"/>
    <mergeCell ref="BA54:BC54"/>
    <mergeCell ref="BD54:BF54"/>
    <mergeCell ref="F54:Q54"/>
    <mergeCell ref="B55:E55"/>
    <mergeCell ref="F55:Q55"/>
    <mergeCell ref="R55:AJ55"/>
    <mergeCell ref="B53:E53"/>
    <mergeCell ref="R53:AJ53"/>
    <mergeCell ref="AK53:AZ53"/>
    <mergeCell ref="BA76:BC76"/>
    <mergeCell ref="BD76:BF76"/>
    <mergeCell ref="B75:E75"/>
    <mergeCell ref="F75:Q75"/>
    <mergeCell ref="R75:AJ75"/>
    <mergeCell ref="AK75:AZ75"/>
    <mergeCell ref="BA75:BC75"/>
    <mergeCell ref="BD75:BF75"/>
    <mergeCell ref="B74:E74"/>
    <mergeCell ref="F74:Q74"/>
    <mergeCell ref="R74:AJ74"/>
    <mergeCell ref="AK74:AZ74"/>
    <mergeCell ref="BA74:BC74"/>
    <mergeCell ref="BD74:BF74"/>
    <mergeCell ref="B80:E80"/>
    <mergeCell ref="F80:Q80"/>
    <mergeCell ref="R80:AJ80"/>
    <mergeCell ref="AK80:AZ80"/>
    <mergeCell ref="BA80:BC80"/>
    <mergeCell ref="BD80:BF80"/>
    <mergeCell ref="B79:E79"/>
    <mergeCell ref="F79:Q79"/>
    <mergeCell ref="R79:AJ79"/>
    <mergeCell ref="AK79:AZ79"/>
    <mergeCell ref="BA79:BC79"/>
    <mergeCell ref="BD79:BF79"/>
    <mergeCell ref="B78:E78"/>
    <mergeCell ref="F78:Q78"/>
    <mergeCell ref="R78:AJ78"/>
    <mergeCell ref="AK78:AZ78"/>
    <mergeCell ref="BA78:BC78"/>
    <mergeCell ref="BD78:BF78"/>
    <mergeCell ref="B25:E25"/>
    <mergeCell ref="F25:Q25"/>
    <mergeCell ref="R25:AJ25"/>
    <mergeCell ref="AK25:AZ25"/>
    <mergeCell ref="BA25:BC25"/>
    <mergeCell ref="BD25:BF25"/>
    <mergeCell ref="F47:Q47"/>
    <mergeCell ref="F48:Q48"/>
    <mergeCell ref="F49:Q49"/>
    <mergeCell ref="F50:Q50"/>
    <mergeCell ref="F51:Q51"/>
    <mergeCell ref="F52:Q52"/>
    <mergeCell ref="F29:Q29"/>
    <mergeCell ref="F30:Q30"/>
    <mergeCell ref="F31:Q31"/>
    <mergeCell ref="F32:Q32"/>
    <mergeCell ref="F33:Q33"/>
    <mergeCell ref="F34:Q34"/>
    <mergeCell ref="F81:Q81"/>
    <mergeCell ref="AK81:AZ81"/>
    <mergeCell ref="BA81:BC81"/>
    <mergeCell ref="BD81:BF81"/>
    <mergeCell ref="F82:Q82"/>
    <mergeCell ref="AK82:AZ82"/>
    <mergeCell ref="BA82:BC82"/>
    <mergeCell ref="BD82:BF82"/>
    <mergeCell ref="B26:E26"/>
    <mergeCell ref="F26:Q26"/>
    <mergeCell ref="R26:AJ26"/>
    <mergeCell ref="AK26:AZ26"/>
    <mergeCell ref="BA26:BC26"/>
    <mergeCell ref="BD26:BF26"/>
    <mergeCell ref="B77:E77"/>
    <mergeCell ref="F77:Q77"/>
    <mergeCell ref="R77:AJ77"/>
    <mergeCell ref="AK77:AZ77"/>
    <mergeCell ref="BA77:BC77"/>
    <mergeCell ref="BD77:BF77"/>
    <mergeCell ref="B76:E76"/>
    <mergeCell ref="F76:Q76"/>
    <mergeCell ref="R76:AJ76"/>
    <mergeCell ref="AK76:AZ76"/>
    <mergeCell ref="F35:Q35"/>
    <mergeCell ref="F36:Q36"/>
    <mergeCell ref="F42:Q42"/>
    <mergeCell ref="R63:AJ63"/>
    <mergeCell ref="AK63:AZ63"/>
    <mergeCell ref="BA63:BC63"/>
    <mergeCell ref="BD63:BF63"/>
    <mergeCell ref="B64:E64"/>
    <mergeCell ref="F64:Q64"/>
    <mergeCell ref="R64:AJ64"/>
    <mergeCell ref="AK64:AZ64"/>
    <mergeCell ref="BA64:BC64"/>
    <mergeCell ref="BD64:BF64"/>
    <mergeCell ref="R52:AJ52"/>
    <mergeCell ref="AK52:AZ52"/>
    <mergeCell ref="BA52:BC52"/>
    <mergeCell ref="BD52:BF52"/>
    <mergeCell ref="BA50:BC50"/>
    <mergeCell ref="BD50:BF50"/>
    <mergeCell ref="R57:AJ57"/>
    <mergeCell ref="AK57:AZ57"/>
    <mergeCell ref="BA57:BC57"/>
    <mergeCell ref="BD57:BF57"/>
    <mergeCell ref="B56:E56"/>
    <mergeCell ref="B66:E66"/>
    <mergeCell ref="F66:Q66"/>
    <mergeCell ref="R66:AJ66"/>
    <mergeCell ref="AK66:AZ66"/>
    <mergeCell ref="BA66:BC66"/>
    <mergeCell ref="BD66:BF66"/>
    <mergeCell ref="B65:E65"/>
    <mergeCell ref="F65:Q65"/>
    <mergeCell ref="R65:AJ65"/>
    <mergeCell ref="AK65:AZ65"/>
    <mergeCell ref="BA65:BC65"/>
    <mergeCell ref="BD65:BF65"/>
    <mergeCell ref="B68:E68"/>
    <mergeCell ref="F68:Q68"/>
    <mergeCell ref="R68:AJ68"/>
    <mergeCell ref="AK68:AZ68"/>
    <mergeCell ref="BA68:BC68"/>
    <mergeCell ref="BD68:BF68"/>
    <mergeCell ref="B67:E67"/>
    <mergeCell ref="F67:Q67"/>
    <mergeCell ref="R67:AJ67"/>
    <mergeCell ref="AK67:AZ67"/>
    <mergeCell ref="BA67:BC67"/>
    <mergeCell ref="BD67:BF67"/>
    <mergeCell ref="B70:E70"/>
    <mergeCell ref="F70:Q70"/>
    <mergeCell ref="R70:AJ70"/>
    <mergeCell ref="AK70:AZ70"/>
    <mergeCell ref="BA70:BC70"/>
    <mergeCell ref="BD70:BF70"/>
    <mergeCell ref="B69:E69"/>
    <mergeCell ref="F69:Q69"/>
    <mergeCell ref="R69:AJ69"/>
    <mergeCell ref="AK69:AZ69"/>
    <mergeCell ref="BA69:BC69"/>
    <mergeCell ref="BD69:BF69"/>
    <mergeCell ref="B72:E72"/>
    <mergeCell ref="F72:Q72"/>
    <mergeCell ref="R72:AJ72"/>
    <mergeCell ref="AK72:AZ72"/>
    <mergeCell ref="BA72:BC72"/>
    <mergeCell ref="BD72:BF72"/>
    <mergeCell ref="B71:E71"/>
    <mergeCell ref="F71:Q71"/>
    <mergeCell ref="R71:AJ71"/>
    <mergeCell ref="AK71:AZ71"/>
    <mergeCell ref="BA71:BC71"/>
    <mergeCell ref="BD71:BF7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BM11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56" t="s">
        <v>631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65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44244</v>
      </c>
      <c r="X2" s="148"/>
      <c r="Y2" s="148"/>
      <c r="Z2" s="148"/>
      <c r="AA2" s="148"/>
      <c r="AB2" s="149"/>
      <c r="AC2" s="44"/>
      <c r="AD2" s="44"/>
      <c r="AE2" s="44"/>
      <c r="AF2" s="44"/>
      <c r="AG2" s="44"/>
      <c r="AH2" s="44"/>
      <c r="AI2" s="44"/>
      <c r="AJ2" s="147"/>
      <c r="AK2" s="148"/>
      <c r="AL2" s="148"/>
      <c r="AM2" s="148"/>
      <c r="AN2" s="148"/>
      <c r="AO2" s="149"/>
    </row>
    <row r="3" spans="2:65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51.75" customHeight="1" x14ac:dyDescent="0.15">
      <c r="B6" s="108" t="s">
        <v>632</v>
      </c>
      <c r="C6" s="109"/>
      <c r="D6" s="109"/>
      <c r="E6" s="110"/>
      <c r="F6" s="111" t="s">
        <v>633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634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19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102" t="s">
        <v>207</v>
      </c>
      <c r="BB6" s="103"/>
      <c r="BC6" s="104"/>
      <c r="BD6" s="102" t="s">
        <v>1903</v>
      </c>
      <c r="BE6" s="103"/>
      <c r="BF6" s="104"/>
      <c r="BJ6" s="23" t="str">
        <f t="shared" ref="BJ6:BJ9" si="0">IF(AK6&lt;&gt;"なし",AK6,"{}")</f>
        <v>{}</v>
      </c>
      <c r="BK6" s="23" t="s">
        <v>106</v>
      </c>
      <c r="BL6" s="23" t="str">
        <f>B6&amp;" = sql/job/analize/"&amp;B6&amp;".sql"</f>
        <v>ID0801-01 = sql/job/analize/ID0801-01.sql</v>
      </c>
      <c r="BM6" s="23" t="str">
        <f t="shared" ref="BM6:BM9" si="1">B6&amp;" = {""id"":"""&amp;B6&amp;""", ""name"":"""&amp;F6&amp;""", ""params"":"&amp;BJ6&amp;", ""files"":"&amp;BK6&amp;IF(BA6&lt;&gt;"-",", ""thread"":"""&amp;BA6&amp;"""","")&amp;IF(BD6&lt;&gt;"-",", ""memory"":"""&amp;BD6&amp;"""","")&amp;"}"</f>
        <v>ID0801-01 = {"id":"ID0801-01", "name":"検体検査別検査値換算SQL", "params":{}, "files":{}, "memory":"1GB"}</v>
      </c>
    </row>
    <row r="7" spans="2:65" ht="51.75" customHeight="1" x14ac:dyDescent="0.15">
      <c r="B7" s="108" t="s">
        <v>635</v>
      </c>
      <c r="C7" s="109"/>
      <c r="D7" s="109"/>
      <c r="E7" s="110"/>
      <c r="F7" s="111" t="s">
        <v>636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762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19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102" t="s">
        <v>207</v>
      </c>
      <c r="BB7" s="103"/>
      <c r="BC7" s="104"/>
      <c r="BD7" s="102" t="s">
        <v>1903</v>
      </c>
      <c r="BE7" s="103"/>
      <c r="BF7" s="104"/>
      <c r="BJ7" s="23" t="str">
        <f t="shared" si="0"/>
        <v>{}</v>
      </c>
      <c r="BK7" s="23" t="s">
        <v>106</v>
      </c>
      <c r="BL7" s="23" t="str">
        <f>B7&amp;" = sql/job/analize/"&amp;B7&amp;".sql"</f>
        <v>RD0802-01 = sql/job/analize/RD0802-01.sql</v>
      </c>
      <c r="BM7" s="23" t="str">
        <f t="shared" si="1"/>
        <v>RD0802-01 = {"id":"RD0802-01", "name":"検体検査別検査名・単位一覧取得SQL", "params":{}, "files":{}, "memory":"1GB"}</v>
      </c>
    </row>
    <row r="8" spans="2:65" ht="51.75" customHeight="1" x14ac:dyDescent="0.15">
      <c r="B8" s="108" t="s">
        <v>637</v>
      </c>
      <c r="C8" s="109"/>
      <c r="D8" s="109"/>
      <c r="E8" s="110"/>
      <c r="F8" s="111" t="s">
        <v>638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14" t="s">
        <v>639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793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102" t="s">
        <v>207</v>
      </c>
      <c r="BB8" s="103"/>
      <c r="BC8" s="104"/>
      <c r="BD8" s="102" t="s">
        <v>207</v>
      </c>
      <c r="BE8" s="103"/>
      <c r="BF8" s="104"/>
      <c r="BJ8" s="23" t="str">
        <f t="shared" si="0"/>
        <v>{"group_no": "グループNo", "item_code": "検体材料コード"}</v>
      </c>
      <c r="BK8" s="23" t="s">
        <v>106</v>
      </c>
      <c r="BL8" s="23" t="str">
        <f>B8&amp;" = sql/job/analize/"&amp;B8&amp;".sql"</f>
        <v>RD0802-02 = sql/job/analize/RD0802-02.sql</v>
      </c>
      <c r="BM8" s="23" t="str">
        <f t="shared" si="1"/>
        <v>RD0802-02 = {"id":"RD0802-02", "name":"検査値取得SQL", "params":{"group_no": "グループNo", "item_code": "検体材料コード"}, "files":{}}</v>
      </c>
    </row>
    <row r="9" spans="2:65" ht="51.75" customHeight="1" x14ac:dyDescent="0.15">
      <c r="B9" s="108" t="s">
        <v>760</v>
      </c>
      <c r="C9" s="109"/>
      <c r="D9" s="109"/>
      <c r="E9" s="110"/>
      <c r="F9" s="111" t="s">
        <v>761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14" t="s">
        <v>763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19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102" t="s">
        <v>207</v>
      </c>
      <c r="BB9" s="103"/>
      <c r="BC9" s="104"/>
      <c r="BD9" s="102" t="s">
        <v>207</v>
      </c>
      <c r="BE9" s="103"/>
      <c r="BF9" s="104"/>
      <c r="BJ9" s="23" t="str">
        <f t="shared" si="0"/>
        <v>{}</v>
      </c>
      <c r="BK9" s="23" t="s">
        <v>106</v>
      </c>
      <c r="BL9" s="23" t="str">
        <f>B9&amp;" = sql/job/analize/"&amp;B9&amp;".sql"</f>
        <v>RD0804-01 = sql/job/analize/RD0804-01.sql</v>
      </c>
      <c r="BM9" s="23" t="str">
        <f t="shared" si="1"/>
        <v>RD0804-01 = {"id":"RD0804-01", "name":"形態素解析対象データ取得SQL", "params":{}, "files":{}}</v>
      </c>
    </row>
    <row r="10" spans="2:65" ht="15" customHeight="1" x14ac:dyDescent="0.15">
      <c r="B10" s="21"/>
      <c r="C10" s="31"/>
      <c r="D10" s="31"/>
      <c r="E10" s="32"/>
      <c r="F10" s="111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22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114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138"/>
      <c r="BB10" s="139"/>
      <c r="BC10" s="140"/>
      <c r="BD10" s="138"/>
      <c r="BE10" s="139"/>
      <c r="BF10" s="140"/>
    </row>
    <row r="11" spans="2:65" ht="15" customHeight="1" x14ac:dyDescent="0.15">
      <c r="B11" s="21"/>
      <c r="C11" s="31"/>
      <c r="D11" s="31"/>
      <c r="E11" s="32"/>
      <c r="F11" s="111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22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114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  <c r="BA11" s="138"/>
      <c r="BB11" s="139"/>
      <c r="BC11" s="140"/>
      <c r="BD11" s="138"/>
      <c r="BE11" s="139"/>
      <c r="BF11" s="140"/>
    </row>
  </sheetData>
  <mergeCells count="43">
    <mergeCell ref="AJ2:AO3"/>
    <mergeCell ref="B6:E6"/>
    <mergeCell ref="F6:Q6"/>
    <mergeCell ref="R6:AJ6"/>
    <mergeCell ref="AK6:AZ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D6:BF6"/>
    <mergeCell ref="B7:E7"/>
    <mergeCell ref="F7:Q7"/>
    <mergeCell ref="R7:AJ7"/>
    <mergeCell ref="AK7:AZ7"/>
    <mergeCell ref="BA7:BC7"/>
    <mergeCell ref="BD7:BF7"/>
    <mergeCell ref="BA6:BC6"/>
    <mergeCell ref="BD9:BF9"/>
    <mergeCell ref="B8:E8"/>
    <mergeCell ref="F8:Q8"/>
    <mergeCell ref="R8:AJ8"/>
    <mergeCell ref="AK8:AZ8"/>
    <mergeCell ref="BA8:BC8"/>
    <mergeCell ref="BD8:BF8"/>
    <mergeCell ref="B9:E9"/>
    <mergeCell ref="F9:Q9"/>
    <mergeCell ref="R9:AJ9"/>
    <mergeCell ref="AK9:AZ9"/>
    <mergeCell ref="BA9:BC9"/>
    <mergeCell ref="F10:Q10"/>
    <mergeCell ref="AK10:AZ10"/>
    <mergeCell ref="BA10:BC10"/>
    <mergeCell ref="BD10:BF10"/>
    <mergeCell ref="F11:Q11"/>
    <mergeCell ref="AK11:AZ11"/>
    <mergeCell ref="BA11:BC11"/>
    <mergeCell ref="BD11:BF1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BM27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56" t="s">
        <v>1795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65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44509</v>
      </c>
      <c r="X2" s="148"/>
      <c r="Y2" s="148"/>
      <c r="Z2" s="148"/>
      <c r="AA2" s="148"/>
      <c r="AB2" s="149"/>
      <c r="AC2" s="44"/>
      <c r="AD2" s="44"/>
      <c r="AE2" s="44"/>
      <c r="AF2" s="44"/>
      <c r="AG2" s="44"/>
      <c r="AH2" s="44"/>
      <c r="AI2" s="44"/>
      <c r="AJ2" s="147"/>
      <c r="AK2" s="148"/>
      <c r="AL2" s="148"/>
      <c r="AM2" s="148"/>
      <c r="AN2" s="148"/>
      <c r="AO2" s="149"/>
    </row>
    <row r="3" spans="2:65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70.5" customHeight="1" x14ac:dyDescent="0.15">
      <c r="B6" s="182" t="s">
        <v>1725</v>
      </c>
      <c r="C6" s="183"/>
      <c r="D6" s="183"/>
      <c r="E6" s="184"/>
      <c r="F6" s="185" t="s">
        <v>1726</v>
      </c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7"/>
      <c r="R6" s="114" t="s">
        <v>1727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19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102" t="s">
        <v>207</v>
      </c>
      <c r="BB6" s="103"/>
      <c r="BC6" s="104"/>
      <c r="BD6" s="102" t="s">
        <v>1903</v>
      </c>
      <c r="BE6" s="103"/>
      <c r="BF6" s="104"/>
      <c r="BJ6" s="23" t="str">
        <f t="shared" ref="BJ6:BJ9" si="0">IF(AK6&lt;&gt;"なし",AK6,"{}")</f>
        <v>{}</v>
      </c>
      <c r="BK6" s="23" t="s">
        <v>106</v>
      </c>
      <c r="BL6" s="23" t="str">
        <f t="shared" ref="BL6:BL27" si="1">B6&amp;" = sql/job/analize/"&amp;B6&amp;".sql"</f>
        <v>ID1001-01 = sql/job/analize/ID1001-01.sql</v>
      </c>
      <c r="BM6" s="23" t="str">
        <f t="shared" ref="BM6:BM9" si="2">B6&amp;" = {""id"":"""&amp;B6&amp;""", ""name"":"""&amp;F6&amp;""", ""params"":"&amp;BJ6&amp;", ""files"":"&amp;BK6&amp;IF(BA6&lt;&gt;"-",", ""thread"":"""&amp;BA6&amp;"""","")&amp;IF(BD6&lt;&gt;"-",", ""memory"":"""&amp;BD6&amp;"""","")&amp;"}"</f>
        <v>ID1001-01 = {"id":"ID1001-01", "name":"処理対象患者基本データ_DPC作成SQL", "params":{}, "files":{}, "memory":"1GB"}</v>
      </c>
    </row>
    <row r="7" spans="2:65" ht="70.5" customHeight="1" x14ac:dyDescent="0.15">
      <c r="B7" s="182" t="s">
        <v>1728</v>
      </c>
      <c r="C7" s="183"/>
      <c r="D7" s="183"/>
      <c r="E7" s="184"/>
      <c r="F7" s="185" t="s">
        <v>1729</v>
      </c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7"/>
      <c r="R7" s="114" t="s">
        <v>1730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19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102" t="s">
        <v>207</v>
      </c>
      <c r="BB7" s="103"/>
      <c r="BC7" s="104"/>
      <c r="BD7" s="102" t="s">
        <v>1903</v>
      </c>
      <c r="BE7" s="103"/>
      <c r="BF7" s="104"/>
      <c r="BJ7" s="23" t="str">
        <f t="shared" si="0"/>
        <v>{}</v>
      </c>
      <c r="BK7" s="23" t="s">
        <v>106</v>
      </c>
      <c r="BL7" s="23" t="str">
        <f t="shared" si="1"/>
        <v>ID1001-02 = sql/job/analize/ID1001-02.sql</v>
      </c>
      <c r="BM7" s="23" t="str">
        <f t="shared" si="2"/>
        <v>ID1001-02 = {"id":"ID1001-02", "name":"処理対象入院EF統合ファイル作成SQL", "params":{}, "files":{}, "memory":"1GB"}</v>
      </c>
    </row>
    <row r="8" spans="2:65" ht="70.5" customHeight="1" x14ac:dyDescent="0.15">
      <c r="B8" s="182" t="s">
        <v>1731</v>
      </c>
      <c r="C8" s="183"/>
      <c r="D8" s="183"/>
      <c r="E8" s="184"/>
      <c r="F8" s="185" t="s">
        <v>1732</v>
      </c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7"/>
      <c r="R8" s="114" t="s">
        <v>1733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19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102" t="s">
        <v>207</v>
      </c>
      <c r="BB8" s="103"/>
      <c r="BC8" s="104"/>
      <c r="BD8" s="102" t="s">
        <v>1903</v>
      </c>
      <c r="BE8" s="103"/>
      <c r="BF8" s="104"/>
      <c r="BJ8" s="23" t="str">
        <f t="shared" si="0"/>
        <v>{}</v>
      </c>
      <c r="BK8" s="23" t="s">
        <v>106</v>
      </c>
      <c r="BL8" s="23" t="str">
        <f t="shared" si="1"/>
        <v>ID1001-03 = sql/job/analize/ID1001-03.sql</v>
      </c>
      <c r="BM8" s="23" t="str">
        <f t="shared" si="2"/>
        <v>ID1001-03 = {"id":"ID1001-03", "name":"処理対象外来EF統合ファイル作成SQL", "params":{}, "files":{}, "memory":"1GB"}</v>
      </c>
    </row>
    <row r="9" spans="2:65" ht="51.75" customHeight="1" x14ac:dyDescent="0.15">
      <c r="B9" s="182" t="s">
        <v>1734</v>
      </c>
      <c r="C9" s="183"/>
      <c r="D9" s="183"/>
      <c r="E9" s="184"/>
      <c r="F9" s="185" t="s">
        <v>1735</v>
      </c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7"/>
      <c r="R9" s="114" t="s">
        <v>1736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19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102" t="s">
        <v>207</v>
      </c>
      <c r="BB9" s="103"/>
      <c r="BC9" s="104"/>
      <c r="BD9" s="102" t="s">
        <v>1903</v>
      </c>
      <c r="BE9" s="103"/>
      <c r="BF9" s="104"/>
      <c r="BJ9" s="23" t="str">
        <f t="shared" si="0"/>
        <v>{}</v>
      </c>
      <c r="BK9" s="23" t="s">
        <v>106</v>
      </c>
      <c r="BL9" s="23" t="str">
        <f t="shared" si="1"/>
        <v>ID1001-04 = sql/job/analize/ID1001-04.sql</v>
      </c>
      <c r="BM9" s="23" t="str">
        <f t="shared" si="2"/>
        <v>ID1001-04 = {"id":"ID1001-04", "name":"処理対象疾患データ作成SQL", "params":{}, "files":{}, "memory":"1GB"}</v>
      </c>
    </row>
    <row r="10" spans="2:65" ht="90" customHeight="1" x14ac:dyDescent="0.15">
      <c r="B10" s="182" t="s">
        <v>1737</v>
      </c>
      <c r="C10" s="183"/>
      <c r="D10" s="183"/>
      <c r="E10" s="184"/>
      <c r="F10" s="185" t="s">
        <v>1738</v>
      </c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7"/>
      <c r="R10" s="114" t="s">
        <v>1739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19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102" t="s">
        <v>207</v>
      </c>
      <c r="BB10" s="103"/>
      <c r="BC10" s="104"/>
      <c r="BD10" s="102" t="s">
        <v>1903</v>
      </c>
      <c r="BE10" s="103"/>
      <c r="BF10" s="104"/>
      <c r="BJ10" s="23" t="str">
        <f t="shared" ref="BJ10:BJ17" si="3">IF(AK10&lt;&gt;"なし",AK10,"{}")</f>
        <v>{}</v>
      </c>
      <c r="BK10" s="23" t="s">
        <v>106</v>
      </c>
      <c r="BL10" s="23" t="str">
        <f t="shared" si="1"/>
        <v>ID1001-05 = sql/job/analize/ID1001-05.sql</v>
      </c>
      <c r="BM10" s="23" t="str">
        <f t="shared" ref="BM10:BM17" si="4">B10&amp;" = {""id"":"""&amp;B10&amp;""", ""name"":"""&amp;F10&amp;""", ""params"":"&amp;BJ10&amp;", ""files"":"&amp;BK10&amp;IF(BA10&lt;&gt;"-",", ""thread"":"""&amp;BA10&amp;"""","")&amp;IF(BD10&lt;&gt;"-",", ""memory"":"""&amp;BD10&amp;"""","")&amp;"}"</f>
        <v>ID1001-05 = {"id":"ID1001-05", "name":"処理対象検歴データ作成SQL", "params":{}, "files":{}, "memory":"1GB"}</v>
      </c>
    </row>
    <row r="11" spans="2:65" ht="51.75" customHeight="1" x14ac:dyDescent="0.15">
      <c r="B11" s="182" t="s">
        <v>1740</v>
      </c>
      <c r="C11" s="183"/>
      <c r="D11" s="183"/>
      <c r="E11" s="184"/>
      <c r="F11" s="185" t="s">
        <v>1741</v>
      </c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7"/>
      <c r="R11" s="188" t="s">
        <v>1742</v>
      </c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90"/>
      <c r="AK11" s="188" t="s">
        <v>1743</v>
      </c>
      <c r="AL11" s="189"/>
      <c r="AM11" s="189"/>
      <c r="AN11" s="189"/>
      <c r="AO11" s="189"/>
      <c r="AP11" s="189"/>
      <c r="AQ11" s="189"/>
      <c r="AR11" s="189"/>
      <c r="AS11" s="189"/>
      <c r="AT11" s="189"/>
      <c r="AU11" s="189"/>
      <c r="AV11" s="189"/>
      <c r="AW11" s="189"/>
      <c r="AX11" s="189"/>
      <c r="AY11" s="189"/>
      <c r="AZ11" s="190"/>
      <c r="BA11" s="102" t="s">
        <v>207</v>
      </c>
      <c r="BB11" s="103"/>
      <c r="BC11" s="104"/>
      <c r="BD11" s="102" t="s">
        <v>1903</v>
      </c>
      <c r="BE11" s="103"/>
      <c r="BF11" s="104"/>
      <c r="BJ11" s="23" t="str">
        <f t="shared" si="3"/>
        <v>{"item_name_list": "項目名リスト"}</v>
      </c>
      <c r="BK11" s="23" t="s">
        <v>106</v>
      </c>
      <c r="BL11" s="23" t="str">
        <f t="shared" si="1"/>
        <v>ID1001-06 = sql/job/analize/ID1001-06.sql</v>
      </c>
      <c r="BM11" s="23" t="str">
        <f t="shared" si="4"/>
        <v>ID1001-06 = {"id":"ID1001-06", "name":"処理対象バイタルデータ作成SQL", "params":{"item_name_list": "項目名リスト"}, "files":{}, "memory":"1GB"}</v>
      </c>
    </row>
    <row r="12" spans="2:65" ht="13.5" x14ac:dyDescent="0.15">
      <c r="B12" s="182" t="s">
        <v>1744</v>
      </c>
      <c r="C12" s="183"/>
      <c r="D12" s="183"/>
      <c r="E12" s="184"/>
      <c r="F12" s="185" t="s">
        <v>1745</v>
      </c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7"/>
      <c r="R12" s="188" t="s">
        <v>1746</v>
      </c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90"/>
      <c r="AK12" s="188" t="s">
        <v>1747</v>
      </c>
      <c r="AL12" s="189"/>
      <c r="AM12" s="189"/>
      <c r="AN12" s="189"/>
      <c r="AO12" s="189"/>
      <c r="AP12" s="189"/>
      <c r="AQ12" s="189"/>
      <c r="AR12" s="189"/>
      <c r="AS12" s="189"/>
      <c r="AT12" s="189"/>
      <c r="AU12" s="189"/>
      <c r="AV12" s="189"/>
      <c r="AW12" s="189"/>
      <c r="AX12" s="189"/>
      <c r="AY12" s="189"/>
      <c r="AZ12" s="190"/>
      <c r="BA12" s="102" t="s">
        <v>207</v>
      </c>
      <c r="BB12" s="103"/>
      <c r="BC12" s="104"/>
      <c r="BD12" s="102" t="s">
        <v>207</v>
      </c>
      <c r="BE12" s="103"/>
      <c r="BF12" s="104"/>
      <c r="BJ12" s="23" t="str">
        <f t="shared" si="3"/>
        <v>{}</v>
      </c>
      <c r="BK12" s="23" t="s">
        <v>106</v>
      </c>
      <c r="BL12" s="23" t="str">
        <f t="shared" si="1"/>
        <v>ID1001-07 = sql/job/analize/ID1001-07.sql</v>
      </c>
      <c r="BM12" s="23" t="str">
        <f t="shared" si="4"/>
        <v>ID1001-07 = {"id":"ID1001-07", "name":"処理対象施設データ作成SQL", "params":{}, "files":{}}</v>
      </c>
    </row>
    <row r="13" spans="2:65" ht="51.75" customHeight="1" x14ac:dyDescent="0.15">
      <c r="B13" s="182" t="s">
        <v>1748</v>
      </c>
      <c r="C13" s="183"/>
      <c r="D13" s="183"/>
      <c r="E13" s="184"/>
      <c r="F13" s="185" t="s">
        <v>1749</v>
      </c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7"/>
      <c r="R13" s="188" t="s">
        <v>1750</v>
      </c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90"/>
      <c r="AK13" s="188" t="s">
        <v>1747</v>
      </c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90"/>
      <c r="BA13" s="102" t="s">
        <v>207</v>
      </c>
      <c r="BB13" s="103"/>
      <c r="BC13" s="104"/>
      <c r="BD13" s="102" t="s">
        <v>1903</v>
      </c>
      <c r="BE13" s="103"/>
      <c r="BF13" s="104"/>
      <c r="BJ13" s="23" t="str">
        <f t="shared" si="3"/>
        <v>{}</v>
      </c>
      <c r="BK13" s="23" t="s">
        <v>106</v>
      </c>
      <c r="BL13" s="23" t="str">
        <f t="shared" si="1"/>
        <v>ID1001-08 = sql/job/analize/ID1001-08.sql</v>
      </c>
      <c r="BM13" s="23" t="str">
        <f t="shared" si="4"/>
        <v>ID1001-08 = {"id":"ID1001-08", "name":"処理対象患者基本データ_レセプト作成SQL（DPCレセプト）", "params":{}, "files":{}, "memory":"1GB"}</v>
      </c>
    </row>
    <row r="14" spans="2:65" ht="51.75" customHeight="1" x14ac:dyDescent="0.15">
      <c r="B14" s="182" t="s">
        <v>1751</v>
      </c>
      <c r="C14" s="183"/>
      <c r="D14" s="183"/>
      <c r="E14" s="184"/>
      <c r="F14" s="185" t="s">
        <v>1752</v>
      </c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7"/>
      <c r="R14" s="188" t="s">
        <v>1753</v>
      </c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90"/>
      <c r="AK14" s="188" t="s">
        <v>1747</v>
      </c>
      <c r="AL14" s="189"/>
      <c r="AM14" s="189"/>
      <c r="AN14" s="189"/>
      <c r="AO14" s="189"/>
      <c r="AP14" s="189"/>
      <c r="AQ14" s="189"/>
      <c r="AR14" s="189"/>
      <c r="AS14" s="189"/>
      <c r="AT14" s="189"/>
      <c r="AU14" s="189"/>
      <c r="AV14" s="189"/>
      <c r="AW14" s="189"/>
      <c r="AX14" s="189"/>
      <c r="AY14" s="189"/>
      <c r="AZ14" s="190"/>
      <c r="BA14" s="102" t="s">
        <v>207</v>
      </c>
      <c r="BB14" s="103"/>
      <c r="BC14" s="104"/>
      <c r="BD14" s="102" t="s">
        <v>1903</v>
      </c>
      <c r="BE14" s="103"/>
      <c r="BF14" s="104"/>
      <c r="BJ14" s="23" t="str">
        <f t="shared" si="3"/>
        <v>{}</v>
      </c>
      <c r="BK14" s="23" t="s">
        <v>106</v>
      </c>
      <c r="BL14" s="23" t="str">
        <f t="shared" si="1"/>
        <v>ID1001-09 = sql/job/analize/ID1001-09.sql</v>
      </c>
      <c r="BM14" s="23" t="str">
        <f t="shared" si="4"/>
        <v>ID1001-09 = {"id":"ID1001-09", "name":"処理対象患者基本データ_レセプト作成SQL（医科レセプト）", "params":{}, "files":{}, "memory":"1GB"}</v>
      </c>
    </row>
    <row r="15" spans="2:65" ht="13.5" x14ac:dyDescent="0.15">
      <c r="B15" s="108" t="s">
        <v>1754</v>
      </c>
      <c r="C15" s="109"/>
      <c r="D15" s="109"/>
      <c r="E15" s="110"/>
      <c r="F15" s="185" t="s">
        <v>1755</v>
      </c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7"/>
      <c r="R15" s="188" t="s">
        <v>1756</v>
      </c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189"/>
      <c r="AG15" s="189"/>
      <c r="AH15" s="189"/>
      <c r="AI15" s="189"/>
      <c r="AJ15" s="190"/>
      <c r="AK15" s="114" t="s">
        <v>196</v>
      </c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  <c r="BA15" s="102" t="s">
        <v>207</v>
      </c>
      <c r="BB15" s="103"/>
      <c r="BC15" s="104"/>
      <c r="BD15" s="102" t="s">
        <v>207</v>
      </c>
      <c r="BE15" s="103"/>
      <c r="BF15" s="104"/>
      <c r="BJ15" s="23" t="str">
        <f t="shared" si="3"/>
        <v>{"facility_id": "施設ID"}</v>
      </c>
      <c r="BK15" s="23" t="s">
        <v>106</v>
      </c>
      <c r="BL15" s="23" t="str">
        <f t="shared" si="1"/>
        <v>RD1002-01 = sql/job/analize/RD1002-01.sql</v>
      </c>
      <c r="BM15" s="23" t="str">
        <f t="shared" si="4"/>
        <v>RD1002-01 = {"id":"RD1002-01", "name":"処理対象患者基本データ_DPC取得SQL", "params":{"facility_id": "施設ID"}, "files":{}}</v>
      </c>
    </row>
    <row r="16" spans="2:65" ht="51.75" customHeight="1" x14ac:dyDescent="0.15">
      <c r="B16" s="108" t="s">
        <v>1757</v>
      </c>
      <c r="C16" s="109"/>
      <c r="D16" s="109"/>
      <c r="E16" s="110"/>
      <c r="F16" s="185" t="s">
        <v>1758</v>
      </c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7"/>
      <c r="R16" s="188" t="s">
        <v>1759</v>
      </c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90"/>
      <c r="AK16" s="114" t="s">
        <v>1760</v>
      </c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102" t="s">
        <v>207</v>
      </c>
      <c r="BB16" s="103"/>
      <c r="BC16" s="104"/>
      <c r="BD16" s="102" t="s">
        <v>207</v>
      </c>
      <c r="BE16" s="103"/>
      <c r="BF16" s="104"/>
      <c r="BJ16" s="23" t="str">
        <f t="shared" si="3"/>
        <v>{"facility_id": "施設ID","period_start": "データ期間開始年月日","period_end": "データ期間終了年月日"}</v>
      </c>
      <c r="BK16" s="23" t="s">
        <v>106</v>
      </c>
      <c r="BL16" s="23" t="str">
        <f t="shared" si="1"/>
        <v>RD1002-02 = sql/job/analize/RD1002-02.sql</v>
      </c>
      <c r="BM16" s="23" t="str">
        <f t="shared" si="4"/>
        <v>RD1002-02 = {"id":"RD1002-02", "name":"処理対象患者基本データ_DPC取得SQL（期間指定あり）", "params":{"facility_id": "施設ID","period_start": "データ期間開始年月日","period_end": "データ期間終了年月日"}, "files":{}}</v>
      </c>
    </row>
    <row r="17" spans="2:65" ht="13.5" x14ac:dyDescent="0.15">
      <c r="B17" s="108" t="s">
        <v>1761</v>
      </c>
      <c r="C17" s="109"/>
      <c r="D17" s="109"/>
      <c r="E17" s="110"/>
      <c r="F17" s="111" t="s">
        <v>1762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114" t="s">
        <v>1763</v>
      </c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6"/>
      <c r="AK17" s="114" t="s">
        <v>196</v>
      </c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6"/>
      <c r="BA17" s="102" t="s">
        <v>207</v>
      </c>
      <c r="BB17" s="103"/>
      <c r="BC17" s="104"/>
      <c r="BD17" s="102" t="s">
        <v>207</v>
      </c>
      <c r="BE17" s="103"/>
      <c r="BF17" s="104"/>
      <c r="BJ17" s="23" t="str">
        <f t="shared" si="3"/>
        <v>{"facility_id": "施設ID"}</v>
      </c>
      <c r="BK17" s="23" t="s">
        <v>106</v>
      </c>
      <c r="BL17" s="23" t="str">
        <f t="shared" si="1"/>
        <v>RD1002-03 = sql/job/analize/RD1002-03.sql</v>
      </c>
      <c r="BM17" s="23" t="str">
        <f t="shared" si="4"/>
        <v>RD1002-03 = {"id":"RD1002-03", "name":"処理対象入院EF統合ファイル取得SQL", "params":{"facility_id": "施設ID"}, "files":{}}</v>
      </c>
    </row>
    <row r="18" spans="2:65" ht="51.75" customHeight="1" x14ac:dyDescent="0.15">
      <c r="B18" s="108" t="s">
        <v>1764</v>
      </c>
      <c r="C18" s="109"/>
      <c r="D18" s="109"/>
      <c r="E18" s="110"/>
      <c r="F18" s="111" t="s">
        <v>1765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114" t="s">
        <v>1766</v>
      </c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6"/>
      <c r="AK18" s="114" t="s">
        <v>1760</v>
      </c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6"/>
      <c r="BA18" s="102" t="s">
        <v>207</v>
      </c>
      <c r="BB18" s="103"/>
      <c r="BC18" s="104"/>
      <c r="BD18" s="102" t="s">
        <v>207</v>
      </c>
      <c r="BE18" s="103"/>
      <c r="BF18" s="104"/>
      <c r="BJ18" s="23" t="str">
        <f t="shared" ref="BJ18:BJ25" si="5">IF(AK18&lt;&gt;"なし",AK18,"{}")</f>
        <v>{"facility_id": "施設ID","period_start": "データ期間開始年月日","period_end": "データ期間終了年月日"}</v>
      </c>
      <c r="BK18" s="23" t="s">
        <v>106</v>
      </c>
      <c r="BL18" s="23" t="str">
        <f t="shared" si="1"/>
        <v>RD1002-04 = sql/job/analize/RD1002-04.sql</v>
      </c>
      <c r="BM18" s="23" t="str">
        <f t="shared" ref="BM18:BM25" si="6">B18&amp;" = {""id"":"""&amp;B18&amp;""", ""name"":"""&amp;F18&amp;""", ""params"":"&amp;BJ18&amp;", ""files"":"&amp;BK18&amp;IF(BA18&lt;&gt;"-",", ""thread"":"""&amp;BA18&amp;"""","")&amp;IF(BD18&lt;&gt;"-",", ""memory"":"""&amp;BD18&amp;"""","")&amp;"}"</f>
        <v>RD1002-04 = {"id":"RD1002-04", "name":"処理対象入院EF統合ファイル取得SQL（期間指定あり）", "params":{"facility_id": "施設ID","period_start": "データ期間開始年月日","period_end": "データ期間終了年月日"}, "files":{}}</v>
      </c>
    </row>
    <row r="19" spans="2:65" ht="51.75" customHeight="1" x14ac:dyDescent="0.15">
      <c r="B19" s="182" t="s">
        <v>1767</v>
      </c>
      <c r="C19" s="183"/>
      <c r="D19" s="183"/>
      <c r="E19" s="184"/>
      <c r="F19" s="185" t="s">
        <v>1768</v>
      </c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7"/>
      <c r="R19" s="188" t="s">
        <v>1766</v>
      </c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90"/>
      <c r="AK19" s="188" t="s">
        <v>1760</v>
      </c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90"/>
      <c r="BA19" s="174" t="s">
        <v>207</v>
      </c>
      <c r="BB19" s="175"/>
      <c r="BC19" s="176"/>
      <c r="BD19" s="174" t="s">
        <v>207</v>
      </c>
      <c r="BE19" s="175"/>
      <c r="BF19" s="176"/>
      <c r="BJ19" s="23" t="str">
        <f t="shared" si="5"/>
        <v>{"facility_id": "施設ID","period_start": "データ期間開始年月日","period_end": "データ期間終了年月日"}</v>
      </c>
      <c r="BK19" s="23" t="s">
        <v>106</v>
      </c>
      <c r="BL19" s="23" t="str">
        <f t="shared" si="1"/>
        <v>RD1002-05 = sql/job/analize/RD1002-05.sql</v>
      </c>
      <c r="BM19" s="23" t="str">
        <f t="shared" si="6"/>
        <v>RD1002-05 = {"id":"RD1002-05", "name":"処理対象入院EF統合ファイル取得SQL（期間指定あり、データ期間の終了年月日より前）", "params":{"facility_id": "施設ID","period_start": "データ期間開始年月日","period_end": "データ期間終了年月日"}, "files":{}}</v>
      </c>
    </row>
    <row r="20" spans="2:65" ht="13.5" x14ac:dyDescent="0.15">
      <c r="B20" s="108" t="s">
        <v>1769</v>
      </c>
      <c r="C20" s="109"/>
      <c r="D20" s="109"/>
      <c r="E20" s="110"/>
      <c r="F20" s="111" t="s">
        <v>1770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3"/>
      <c r="R20" s="114" t="s">
        <v>1771</v>
      </c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6"/>
      <c r="AK20" s="114" t="s">
        <v>196</v>
      </c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6"/>
      <c r="BA20" s="102" t="s">
        <v>207</v>
      </c>
      <c r="BB20" s="103"/>
      <c r="BC20" s="104"/>
      <c r="BD20" s="102" t="s">
        <v>207</v>
      </c>
      <c r="BE20" s="103"/>
      <c r="BF20" s="104"/>
      <c r="BJ20" s="23" t="str">
        <f t="shared" si="5"/>
        <v>{"facility_id": "施設ID"}</v>
      </c>
      <c r="BK20" s="23" t="s">
        <v>106</v>
      </c>
      <c r="BL20" s="23" t="str">
        <f t="shared" si="1"/>
        <v>RD1002-06 = sql/job/analize/RD1002-06.sql</v>
      </c>
      <c r="BM20" s="23" t="str">
        <f t="shared" si="6"/>
        <v>RD1002-06 = {"id":"RD1002-06", "name":"処理対象外来EF統合ファイル取得SQL", "params":{"facility_id": "施設ID"}, "files":{}}</v>
      </c>
    </row>
    <row r="21" spans="2:65" ht="51.75" customHeight="1" x14ac:dyDescent="0.15">
      <c r="B21" s="108" t="s">
        <v>1772</v>
      </c>
      <c r="C21" s="109"/>
      <c r="D21" s="109"/>
      <c r="E21" s="110"/>
      <c r="F21" s="111" t="s">
        <v>1773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/>
      <c r="R21" s="114" t="s">
        <v>1774</v>
      </c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6"/>
      <c r="AK21" s="114" t="s">
        <v>1775</v>
      </c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6"/>
      <c r="BA21" s="102" t="s">
        <v>207</v>
      </c>
      <c r="BB21" s="103"/>
      <c r="BC21" s="104"/>
      <c r="BD21" s="102" t="s">
        <v>207</v>
      </c>
      <c r="BE21" s="103"/>
      <c r="BF21" s="104"/>
      <c r="BJ21" s="23" t="str">
        <f t="shared" si="5"/>
        <v>{"facility_id": "施設ID","period_start": "データ期間開始年月日","period_end": "データ期間終了年月日"}</v>
      </c>
      <c r="BK21" s="23" t="s">
        <v>106</v>
      </c>
      <c r="BL21" s="23" t="str">
        <f t="shared" si="1"/>
        <v>RD1002-07 = sql/job/analize/RD1002-07.sql</v>
      </c>
      <c r="BM21" s="23" t="str">
        <f t="shared" si="6"/>
        <v>RD1002-07 = {"id":"RD1002-07", "name":"処理対象外来EF統合ファイル取得SQL（期間指定あり）", "params":{"facility_id": "施設ID","period_start": "データ期間開始年月日","period_end": "データ期間終了年月日"}, "files":{}}</v>
      </c>
    </row>
    <row r="22" spans="2:65" ht="51.75" customHeight="1" x14ac:dyDescent="0.15">
      <c r="B22" s="182" t="s">
        <v>1776</v>
      </c>
      <c r="C22" s="183"/>
      <c r="D22" s="183"/>
      <c r="E22" s="184"/>
      <c r="F22" s="185" t="s">
        <v>1777</v>
      </c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7"/>
      <c r="R22" s="188" t="s">
        <v>1774</v>
      </c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90"/>
      <c r="AK22" s="188" t="s">
        <v>1775</v>
      </c>
      <c r="AL22" s="189"/>
      <c r="AM22" s="189"/>
      <c r="AN22" s="189"/>
      <c r="AO22" s="189"/>
      <c r="AP22" s="189"/>
      <c r="AQ22" s="189"/>
      <c r="AR22" s="189"/>
      <c r="AS22" s="189"/>
      <c r="AT22" s="189"/>
      <c r="AU22" s="189"/>
      <c r="AV22" s="189"/>
      <c r="AW22" s="189"/>
      <c r="AX22" s="189"/>
      <c r="AY22" s="189"/>
      <c r="AZ22" s="190"/>
      <c r="BA22" s="174" t="s">
        <v>207</v>
      </c>
      <c r="BB22" s="175"/>
      <c r="BC22" s="176"/>
      <c r="BD22" s="174" t="s">
        <v>207</v>
      </c>
      <c r="BE22" s="175"/>
      <c r="BF22" s="176"/>
      <c r="BJ22" s="23" t="str">
        <f t="shared" si="5"/>
        <v>{"facility_id": "施設ID","period_start": "データ期間開始年月日","period_end": "データ期間終了年月日"}</v>
      </c>
      <c r="BK22" s="23" t="s">
        <v>106</v>
      </c>
      <c r="BL22" s="23" t="str">
        <f t="shared" si="1"/>
        <v>RD1002-08 = sql/job/analize/RD1002-08.sql</v>
      </c>
      <c r="BM22" s="23" t="str">
        <f t="shared" si="6"/>
        <v>RD1002-08 = {"id":"RD1002-08", "name":"処理対象外来EF統合ファイル取得SQL（期間指定あり、データ期間の終了年月日より前）", "params":{"facility_id": "施設ID","period_start": "データ期間開始年月日","period_end": "データ期間終了年月日"}, "files":{}}</v>
      </c>
    </row>
    <row r="23" spans="2:65" ht="13.5" x14ac:dyDescent="0.15">
      <c r="B23" s="108" t="s">
        <v>1778</v>
      </c>
      <c r="C23" s="109"/>
      <c r="D23" s="109"/>
      <c r="E23" s="110"/>
      <c r="F23" s="111" t="s">
        <v>1779</v>
      </c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3"/>
      <c r="R23" s="114" t="s">
        <v>1780</v>
      </c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6"/>
      <c r="AK23" s="114" t="s">
        <v>196</v>
      </c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6"/>
      <c r="BA23" s="102" t="s">
        <v>207</v>
      </c>
      <c r="BB23" s="103"/>
      <c r="BC23" s="104"/>
      <c r="BD23" s="102" t="s">
        <v>207</v>
      </c>
      <c r="BE23" s="103"/>
      <c r="BF23" s="104"/>
      <c r="BJ23" s="23" t="str">
        <f t="shared" si="5"/>
        <v>{"facility_id": "施設ID"}</v>
      </c>
      <c r="BK23" s="23" t="s">
        <v>106</v>
      </c>
      <c r="BL23" s="23" t="str">
        <f t="shared" si="1"/>
        <v>RD1002-09 = sql/job/analize/RD1002-09.sql</v>
      </c>
      <c r="BM23" s="23" t="str">
        <f t="shared" si="6"/>
        <v>RD1002-09 = {"id":"RD1002-09", "name":"処理対象疾患データ取得SQL", "params":{"facility_id": "施設ID"}, "files":{}}</v>
      </c>
    </row>
    <row r="24" spans="2:65" ht="51.75" customHeight="1" x14ac:dyDescent="0.15">
      <c r="B24" s="108" t="s">
        <v>1781</v>
      </c>
      <c r="C24" s="109"/>
      <c r="D24" s="109"/>
      <c r="E24" s="110"/>
      <c r="F24" s="185" t="s">
        <v>1782</v>
      </c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7"/>
      <c r="R24" s="188" t="s">
        <v>1783</v>
      </c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90"/>
      <c r="AK24" s="188" t="s">
        <v>196</v>
      </c>
      <c r="AL24" s="189"/>
      <c r="AM24" s="189"/>
      <c r="AN24" s="18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 s="189"/>
      <c r="AZ24" s="190"/>
      <c r="BA24" s="102" t="s">
        <v>207</v>
      </c>
      <c r="BB24" s="103"/>
      <c r="BC24" s="104"/>
      <c r="BD24" s="102" t="s">
        <v>207</v>
      </c>
      <c r="BE24" s="103"/>
      <c r="BF24" s="104"/>
      <c r="BJ24" s="23" t="str">
        <f t="shared" si="5"/>
        <v>{"facility_id": "施設ID"}</v>
      </c>
      <c r="BK24" s="23" t="s">
        <v>106</v>
      </c>
      <c r="BL24" s="23" t="str">
        <f t="shared" si="1"/>
        <v>RD1002-10 = sql/job/analize/RD1002-10.sql</v>
      </c>
      <c r="BM24" s="23" t="str">
        <f t="shared" si="6"/>
        <v>RD1002-10 = {"id":"RD1002-10", "name":"処理対象患者基本データ_レセプト取得SQL", "params":{"facility_id": "施設ID"}, "files":{}}</v>
      </c>
    </row>
    <row r="25" spans="2:65" ht="75" customHeight="1" x14ac:dyDescent="0.15">
      <c r="B25" s="108" t="s">
        <v>1784</v>
      </c>
      <c r="C25" s="109"/>
      <c r="D25" s="109"/>
      <c r="E25" s="110"/>
      <c r="F25" s="185" t="s">
        <v>1785</v>
      </c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7"/>
      <c r="R25" s="188" t="s">
        <v>1786</v>
      </c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90"/>
      <c r="AK25" s="188" t="s">
        <v>1787</v>
      </c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90"/>
      <c r="BA25" s="102" t="s">
        <v>207</v>
      </c>
      <c r="BB25" s="103"/>
      <c r="BC25" s="104"/>
      <c r="BD25" s="102" t="s">
        <v>207</v>
      </c>
      <c r="BE25" s="103"/>
      <c r="BF25" s="104"/>
      <c r="BJ25" s="23" t="str">
        <f t="shared" si="5"/>
        <v>{"facility_id": "施設ID","himoduke_id": "紐付けID","group_name_tuple": "グループ名のタプル","period_start": "データ期間開始年月日時分","period_end": "データ期間終了年月日時分"}</v>
      </c>
      <c r="BK25" s="23" t="s">
        <v>106</v>
      </c>
      <c r="BL25" s="23" t="str">
        <f t="shared" si="1"/>
        <v>RD1002-11 = sql/job/analize/RD1002-11.sql</v>
      </c>
      <c r="BM25" s="23" t="str">
        <f t="shared" si="6"/>
        <v>RD1002-11 = {"id":"RD1002-11", "name":"処理対象検歴データ取得SQL（期間指定あり）", "params":{"facility_id": "施設ID","himoduke_id": "紐付けID","group_name_tuple": "グループ名のタプル","period_start": "データ期間開始年月日時分","period_end": "データ期間終了年月日時分"}, "files":{}}</v>
      </c>
    </row>
    <row r="26" spans="2:65" ht="75" customHeight="1" x14ac:dyDescent="0.15">
      <c r="B26" s="108" t="s">
        <v>1788</v>
      </c>
      <c r="C26" s="109"/>
      <c r="D26" s="109"/>
      <c r="E26" s="110"/>
      <c r="F26" s="185" t="s">
        <v>1789</v>
      </c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7"/>
      <c r="R26" s="188" t="s">
        <v>1790</v>
      </c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90"/>
      <c r="AK26" s="188" t="s">
        <v>1791</v>
      </c>
      <c r="AL26" s="189"/>
      <c r="AM26" s="189"/>
      <c r="AN26" s="189"/>
      <c r="AO26" s="189"/>
      <c r="AP26" s="189"/>
      <c r="AQ26" s="189"/>
      <c r="AR26" s="189"/>
      <c r="AS26" s="189"/>
      <c r="AT26" s="189"/>
      <c r="AU26" s="189"/>
      <c r="AV26" s="189"/>
      <c r="AW26" s="189"/>
      <c r="AX26" s="189"/>
      <c r="AY26" s="189"/>
      <c r="AZ26" s="190"/>
      <c r="BA26" s="102" t="s">
        <v>207</v>
      </c>
      <c r="BB26" s="103"/>
      <c r="BC26" s="104"/>
      <c r="BD26" s="102" t="s">
        <v>207</v>
      </c>
      <c r="BE26" s="103"/>
      <c r="BF26" s="104"/>
      <c r="BJ26" s="23" t="str">
        <f t="shared" ref="BJ26:BJ27" si="7">IF(AK26&lt;&gt;"なし",AK26,"{}")</f>
        <v>{"facility_id": "施設ID","himoduke_id": "紐付けID","item_name_tuple": "項目名のタプル","period_start": "データ期間開始年月日時分","period_end": "データ期間終了年月日時分"}</v>
      </c>
      <c r="BK26" s="23" t="s">
        <v>106</v>
      </c>
      <c r="BL26" s="23" t="str">
        <f t="shared" si="1"/>
        <v>RD1002-12 = sql/job/analize/RD1002-12.sql</v>
      </c>
      <c r="BM26" s="23" t="str">
        <f t="shared" ref="BM26:BM27" si="8">B26&amp;" = {""id"":"""&amp;B26&amp;""", ""name"":"""&amp;F26&amp;""", ""params"":"&amp;BJ26&amp;", ""files"":"&amp;BK26&amp;IF(BA26&lt;&gt;"-",", ""thread"":"""&amp;BA26&amp;"""","")&amp;IF(BD26&lt;&gt;"-",", ""memory"":"""&amp;BD26&amp;"""","")&amp;"}"</f>
        <v>RD1002-12 = {"id":"RD1002-12", "name":"処理対象バイタルデータ取得SQL（期間指定あり）", "params":{"facility_id": "施設ID","himoduke_id": "紐付けID","item_name_tuple": "項目名のタプル","period_start": "データ期間開始年月日時分","period_end": "データ期間終了年月日時分"}, "files":{}}</v>
      </c>
    </row>
    <row r="27" spans="2:65" ht="13.5" x14ac:dyDescent="0.15">
      <c r="B27" s="108" t="s">
        <v>1792</v>
      </c>
      <c r="C27" s="109"/>
      <c r="D27" s="109"/>
      <c r="E27" s="110"/>
      <c r="F27" s="185" t="s">
        <v>1793</v>
      </c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7"/>
      <c r="R27" s="188" t="s">
        <v>1794</v>
      </c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  <c r="AE27" s="189"/>
      <c r="AF27" s="189"/>
      <c r="AG27" s="189"/>
      <c r="AH27" s="189"/>
      <c r="AI27" s="189"/>
      <c r="AJ27" s="190"/>
      <c r="AK27" s="188" t="s">
        <v>1747</v>
      </c>
      <c r="AL27" s="189"/>
      <c r="AM27" s="189"/>
      <c r="AN27" s="189"/>
      <c r="AO27" s="189"/>
      <c r="AP27" s="189"/>
      <c r="AQ27" s="189"/>
      <c r="AR27" s="189"/>
      <c r="AS27" s="189"/>
      <c r="AT27" s="189"/>
      <c r="AU27" s="189"/>
      <c r="AV27" s="189"/>
      <c r="AW27" s="189"/>
      <c r="AX27" s="189"/>
      <c r="AY27" s="189"/>
      <c r="AZ27" s="190"/>
      <c r="BA27" s="102" t="s">
        <v>207</v>
      </c>
      <c r="BB27" s="103"/>
      <c r="BC27" s="104"/>
      <c r="BD27" s="102" t="s">
        <v>207</v>
      </c>
      <c r="BE27" s="103"/>
      <c r="BF27" s="104"/>
      <c r="BJ27" s="23" t="str">
        <f t="shared" si="7"/>
        <v>{}</v>
      </c>
      <c r="BK27" s="23" t="s">
        <v>106</v>
      </c>
      <c r="BL27" s="23" t="str">
        <f t="shared" si="1"/>
        <v>RD1002-13 = sql/job/analize/RD1002-13.sql</v>
      </c>
      <c r="BM27" s="23" t="str">
        <f t="shared" si="8"/>
        <v>RD1002-13 = {"id":"RD1002-13", "name":"処理対象施設データ取得SQL", "params":{}, "files":{}}</v>
      </c>
    </row>
  </sheetData>
  <mergeCells count="143">
    <mergeCell ref="B27:E27"/>
    <mergeCell ref="F27:Q27"/>
    <mergeCell ref="R27:AJ27"/>
    <mergeCell ref="AK27:AZ27"/>
    <mergeCell ref="BA27:BC27"/>
    <mergeCell ref="BD27:BF27"/>
    <mergeCell ref="B26:E26"/>
    <mergeCell ref="F26:Q26"/>
    <mergeCell ref="R26:AJ26"/>
    <mergeCell ref="AK26:AZ26"/>
    <mergeCell ref="BA26:BC26"/>
    <mergeCell ref="BD26:BF26"/>
    <mergeCell ref="B25:E25"/>
    <mergeCell ref="F25:Q25"/>
    <mergeCell ref="R25:AJ25"/>
    <mergeCell ref="AK25:AZ25"/>
    <mergeCell ref="BA25:BC25"/>
    <mergeCell ref="BD25:BF25"/>
    <mergeCell ref="B24:E24"/>
    <mergeCell ref="F24:Q24"/>
    <mergeCell ref="R24:AJ24"/>
    <mergeCell ref="AK24:AZ24"/>
    <mergeCell ref="BA24:BC24"/>
    <mergeCell ref="BD24:BF24"/>
    <mergeCell ref="B23:E23"/>
    <mergeCell ref="F23:Q23"/>
    <mergeCell ref="R23:AJ23"/>
    <mergeCell ref="AK23:AZ23"/>
    <mergeCell ref="BA23:BC23"/>
    <mergeCell ref="BD23:BF23"/>
    <mergeCell ref="B22:E22"/>
    <mergeCell ref="F22:Q22"/>
    <mergeCell ref="R22:AJ22"/>
    <mergeCell ref="AK22:AZ22"/>
    <mergeCell ref="BA22:BC22"/>
    <mergeCell ref="BD22:BF22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5:E15"/>
    <mergeCell ref="F15:Q15"/>
    <mergeCell ref="R15:AJ15"/>
    <mergeCell ref="AK15:AZ15"/>
    <mergeCell ref="BA15:BC15"/>
    <mergeCell ref="BD15:BF15"/>
    <mergeCell ref="B14:E14"/>
    <mergeCell ref="F14:Q14"/>
    <mergeCell ref="R14:AJ14"/>
    <mergeCell ref="AK14:AZ14"/>
    <mergeCell ref="BA14:BC14"/>
    <mergeCell ref="BD14:BF14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A12:BC12"/>
    <mergeCell ref="BD12:BF12"/>
    <mergeCell ref="B11:E11"/>
    <mergeCell ref="F11:Q11"/>
    <mergeCell ref="R11:AJ11"/>
    <mergeCell ref="AK11:AZ11"/>
    <mergeCell ref="BA11:BC11"/>
    <mergeCell ref="BD11:BF11"/>
    <mergeCell ref="B10:E10"/>
    <mergeCell ref="F10:Q10"/>
    <mergeCell ref="R10:AJ10"/>
    <mergeCell ref="AK10:AZ10"/>
    <mergeCell ref="BA10:BC10"/>
    <mergeCell ref="BD10:BF10"/>
    <mergeCell ref="B9:E9"/>
    <mergeCell ref="F9:Q9"/>
    <mergeCell ref="R9:AJ9"/>
    <mergeCell ref="AK9:AZ9"/>
    <mergeCell ref="BA9:BC9"/>
    <mergeCell ref="BD9:BF9"/>
    <mergeCell ref="B8:E8"/>
    <mergeCell ref="F8:Q8"/>
    <mergeCell ref="R8:AJ8"/>
    <mergeCell ref="AK8:AZ8"/>
    <mergeCell ref="BA8:BC8"/>
    <mergeCell ref="BD8:BF8"/>
    <mergeCell ref="BD6:BF6"/>
    <mergeCell ref="B7:E7"/>
    <mergeCell ref="F7:Q7"/>
    <mergeCell ref="R7:AJ7"/>
    <mergeCell ref="AK7:AZ7"/>
    <mergeCell ref="BA7:BC7"/>
    <mergeCell ref="BD7:BF7"/>
    <mergeCell ref="AJ2:AO3"/>
    <mergeCell ref="B6:E6"/>
    <mergeCell ref="F6:Q6"/>
    <mergeCell ref="R6:AJ6"/>
    <mergeCell ref="AK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21"/>
  <sheetViews>
    <sheetView view="pageBreakPreview" topLeftCell="A10" zoomScaleNormal="100" zoomScaleSheetLayoutView="100" workbookViewId="0">
      <selection activeCell="AK16" sqref="AK16:AZ16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61" width="2.625" style="23"/>
    <col min="62" max="62" width="2.625" style="23" customWidth="1"/>
    <col min="63" max="16384" width="2.625" style="23"/>
  </cols>
  <sheetData>
    <row r="1" spans="2:65" ht="15" customHeight="1" x14ac:dyDescent="0.15">
      <c r="B1" s="56" t="s">
        <v>1812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65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1811</v>
      </c>
      <c r="Q2" s="44"/>
      <c r="R2" s="44"/>
      <c r="S2" s="44"/>
      <c r="T2" s="44"/>
      <c r="U2" s="44"/>
      <c r="V2" s="44"/>
      <c r="W2" s="147">
        <v>44566</v>
      </c>
      <c r="X2" s="148"/>
      <c r="Y2" s="148"/>
      <c r="Z2" s="148"/>
      <c r="AA2" s="148"/>
      <c r="AB2" s="149"/>
      <c r="AC2" s="44" t="s">
        <v>184</v>
      </c>
      <c r="AD2" s="44"/>
      <c r="AE2" s="44"/>
      <c r="AF2" s="44"/>
      <c r="AG2" s="44"/>
      <c r="AH2" s="44"/>
      <c r="AI2" s="44"/>
      <c r="AJ2" s="147">
        <v>44790</v>
      </c>
      <c r="AK2" s="148"/>
      <c r="AL2" s="148"/>
      <c r="AM2" s="148"/>
      <c r="AN2" s="148"/>
      <c r="AO2" s="149"/>
    </row>
    <row r="3" spans="2:65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70.5" customHeight="1" x14ac:dyDescent="0.15">
      <c r="B6" s="108" t="s">
        <v>1810</v>
      </c>
      <c r="C6" s="109"/>
      <c r="D6" s="109"/>
      <c r="E6" s="110"/>
      <c r="F6" s="111" t="s">
        <v>1879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91" t="s">
        <v>1878</v>
      </c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3"/>
      <c r="AK6" s="191" t="s">
        <v>1888</v>
      </c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3"/>
      <c r="BA6" s="102" t="s">
        <v>1796</v>
      </c>
      <c r="BB6" s="103"/>
      <c r="BC6" s="104"/>
      <c r="BD6" s="102" t="s">
        <v>1796</v>
      </c>
      <c r="BE6" s="103"/>
      <c r="BF6" s="104"/>
      <c r="BJ6" s="23" t="str">
        <f t="shared" ref="BJ6:BJ20" si="0">IF(AK6&lt;&gt;"なし",AK6,"{}")</f>
        <v>{"output_ymd":"出力年月日", "output_ym": "出力年月", "data_type": "データ種別", "table_name":"テーブル名"}</v>
      </c>
      <c r="BK6" s="23" t="s">
        <v>106</v>
      </c>
      <c r="BL6" s="23" t="str">
        <f t="shared" ref="BL6:BL20" si="1">B6&amp;" = sql/job/item_data_status/"&amp;B6&amp;".sql"</f>
        <v>ID1101-01 = sql/job/item_data_status/ID1101-01.sql</v>
      </c>
      <c r="BM6" s="23" t="str">
        <f t="shared" ref="BM6:BM20" si="2">B6&amp;" = {""id"":"""&amp;B6&amp;""", ""name"":"""&amp;F6&amp;""", ""params"":"&amp;BJ6&amp;", ""files"":"&amp;BK6&amp;IF(BA6&lt;&gt;"-",", ""thread"":"""&amp;BA6&amp;"""","")&amp;IF(BD6&lt;&gt;"-",", ""memory"":"""&amp;BD6&amp;"""","")&amp;"}"</f>
        <v>ID1101-01 = {"id":"ID1101-01", "name":"データ取込状況確認機能_DPC集計レコード_一時ワーク登録SQL", "params":{"output_ymd":"出力年月日", "output_ym": "出力年月", "data_type": "データ種別", "table_name":"テーブル名"}, "files":{}}</v>
      </c>
    </row>
    <row r="7" spans="2:65" ht="70.5" customHeight="1" x14ac:dyDescent="0.15">
      <c r="B7" s="108" t="s">
        <v>1809</v>
      </c>
      <c r="C7" s="109"/>
      <c r="D7" s="109"/>
      <c r="E7" s="110"/>
      <c r="F7" s="111" t="s">
        <v>1877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91" t="s">
        <v>1876</v>
      </c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3"/>
      <c r="AK7" s="191" t="s">
        <v>1888</v>
      </c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3"/>
      <c r="BA7" s="102" t="s">
        <v>1796</v>
      </c>
      <c r="BB7" s="103"/>
      <c r="BC7" s="104"/>
      <c r="BD7" s="102" t="s">
        <v>1796</v>
      </c>
      <c r="BE7" s="103"/>
      <c r="BF7" s="104"/>
      <c r="BJ7" s="23" t="str">
        <f t="shared" si="0"/>
        <v>{"output_ymd":"出力年月日", "output_ym": "出力年月", "data_type": "データ種別", "table_name":"テーブル名"}</v>
      </c>
      <c r="BK7" s="23" t="s">
        <v>106</v>
      </c>
      <c r="BL7" s="23" t="str">
        <f t="shared" si="1"/>
        <v>ID1101-02 = sql/job/item_data_status/ID1101-02.sql</v>
      </c>
      <c r="BM7" s="23" t="str">
        <f t="shared" si="2"/>
        <v>ID1101-02 = {"id":"ID1101-02", "name":"データ取込状況確認機能_レセプト集計レコード_一時ワーク登録SQL", "params":{"output_ymd":"出力年月日", "output_ym": "出力年月", "data_type": "データ種別", "table_name":"テーブル名"}, "files":{}}</v>
      </c>
    </row>
    <row r="8" spans="2:65" ht="51.75" customHeight="1" x14ac:dyDescent="0.15">
      <c r="B8" s="108" t="s">
        <v>1808</v>
      </c>
      <c r="C8" s="109"/>
      <c r="D8" s="109"/>
      <c r="E8" s="110"/>
      <c r="F8" s="111" t="s">
        <v>1875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91" t="s">
        <v>1874</v>
      </c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3"/>
      <c r="AK8" s="191" t="s">
        <v>1888</v>
      </c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3"/>
      <c r="BA8" s="102" t="s">
        <v>1796</v>
      </c>
      <c r="BB8" s="103"/>
      <c r="BC8" s="104"/>
      <c r="BD8" s="102" t="s">
        <v>1796</v>
      </c>
      <c r="BE8" s="103"/>
      <c r="BF8" s="104"/>
      <c r="BJ8" s="23" t="str">
        <f t="shared" si="0"/>
        <v>{"output_ymd":"出力年月日", "output_ym": "出力年月", "data_type": "データ種別", "table_name":"テーブル名"}</v>
      </c>
      <c r="BK8" s="23" t="s">
        <v>106</v>
      </c>
      <c r="BL8" s="23" t="str">
        <f t="shared" si="1"/>
        <v>ID1101-03 = sql/job/item_data_status/ID1101-03.sql</v>
      </c>
      <c r="BM8" s="23" t="str">
        <f t="shared" si="2"/>
        <v>ID1101-03 = {"id":"ID1101-03", "name":"データ取込状況確認機能_スキーマ2MML集計レコード_一時ワーク登録SQL", "params":{"output_ymd":"出力年月日", "output_ym": "出力年月", "data_type": "データ種別", "table_name":"テーブル名"}, "files":{}}</v>
      </c>
    </row>
    <row r="9" spans="2:65" ht="70.5" customHeight="1" x14ac:dyDescent="0.15">
      <c r="B9" s="108" t="s">
        <v>1807</v>
      </c>
      <c r="C9" s="109"/>
      <c r="D9" s="109"/>
      <c r="E9" s="110"/>
      <c r="F9" s="111" t="s">
        <v>1873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91" t="s">
        <v>1872</v>
      </c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3"/>
      <c r="AK9" s="191" t="s">
        <v>1888</v>
      </c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3"/>
      <c r="BA9" s="102" t="s">
        <v>1796</v>
      </c>
      <c r="BB9" s="103"/>
      <c r="BC9" s="104"/>
      <c r="BD9" s="102" t="s">
        <v>1796</v>
      </c>
      <c r="BE9" s="103"/>
      <c r="BF9" s="104"/>
      <c r="BJ9" s="23" t="str">
        <f t="shared" si="0"/>
        <v>{"output_ymd":"出力年月日", "output_ym": "出力年月", "data_type": "データ種別", "table_name":"テーブル名"}</v>
      </c>
      <c r="BK9" s="23" t="s">
        <v>106</v>
      </c>
      <c r="BL9" s="23" t="str">
        <f t="shared" si="1"/>
        <v>ID1101-04 = sql/job/item_data_status/ID1101-04.sql</v>
      </c>
      <c r="BM9" s="23" t="str">
        <f t="shared" si="2"/>
        <v>ID1101-04 = {"id":"ID1101-04", "name":"データ取込状況確認機能_スキーマ4MML集計レコード_一時ワーク登録SQL", "params":{"output_ymd":"出力年月日", "output_ym": "出力年月", "data_type": "データ種別", "table_name":"テーブル名"}, "files":{}}</v>
      </c>
    </row>
    <row r="10" spans="2:65" ht="62.25" customHeight="1" x14ac:dyDescent="0.15">
      <c r="B10" s="108" t="s">
        <v>1806</v>
      </c>
      <c r="C10" s="109"/>
      <c r="D10" s="109"/>
      <c r="E10" s="110"/>
      <c r="F10" s="111" t="s">
        <v>1871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91" t="s">
        <v>1870</v>
      </c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3"/>
      <c r="AK10" s="191" t="s">
        <v>1801</v>
      </c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3"/>
      <c r="BA10" s="102" t="s">
        <v>1796</v>
      </c>
      <c r="BB10" s="103"/>
      <c r="BC10" s="104"/>
      <c r="BD10" s="102" t="s">
        <v>1796</v>
      </c>
      <c r="BE10" s="103"/>
      <c r="BF10" s="104"/>
      <c r="BJ10" s="23" t="str">
        <f t="shared" si="0"/>
        <v>{"output_ymd":"出力年月日", "output_ym": "出力年月"}</v>
      </c>
      <c r="BK10" s="23" t="s">
        <v>106</v>
      </c>
      <c r="BL10" s="23" t="str">
        <f t="shared" si="1"/>
        <v>ID1101-05 = sql/job/item_data_status/ID1101-05.sql</v>
      </c>
      <c r="BM10" s="23" t="str">
        <f t="shared" si="2"/>
        <v>ID1101-05 = {"id":"ID1101-05", "name":"データ取込状況確認機能_施設別診療年月別ワーク登録SQL", "params":{"output_ymd":"出力年月日", "output_ym": "出力年月"}, "files":{}}</v>
      </c>
    </row>
    <row r="11" spans="2:65" ht="51.75" customHeight="1" x14ac:dyDescent="0.15">
      <c r="B11" s="108" t="s">
        <v>1805</v>
      </c>
      <c r="C11" s="109"/>
      <c r="D11" s="109"/>
      <c r="E11" s="110"/>
      <c r="F11" s="111" t="s">
        <v>1887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91" t="s">
        <v>1869</v>
      </c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3"/>
      <c r="AK11" s="191" t="s">
        <v>1801</v>
      </c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3"/>
      <c r="BA11" s="102" t="s">
        <v>1796</v>
      </c>
      <c r="BB11" s="103"/>
      <c r="BC11" s="104"/>
      <c r="BD11" s="102" t="s">
        <v>1796</v>
      </c>
      <c r="BE11" s="103"/>
      <c r="BF11" s="104"/>
      <c r="BJ11" s="23" t="str">
        <f t="shared" si="0"/>
        <v>{"output_ymd":"出力年月日", "output_ym": "出力年月"}</v>
      </c>
      <c r="BK11" s="23" t="s">
        <v>106</v>
      </c>
      <c r="BL11" s="23" t="str">
        <f t="shared" si="1"/>
        <v>ID1101-06 = sql/job/item_data_status/ID1101-06.sql</v>
      </c>
      <c r="BM11" s="23" t="str">
        <f t="shared" si="2"/>
        <v>ID1101-06 = {"id":"ID1101-06", "name":"データ取込状況確認機能_DPC_ユニーク患者数ワーク登録SQL", "params":{"output_ymd":"出力年月日", "output_ym": "出力年月"}, "files":{}}</v>
      </c>
    </row>
    <row r="12" spans="2:65" ht="51.75" customHeight="1" x14ac:dyDescent="0.15">
      <c r="B12" s="108" t="s">
        <v>1804</v>
      </c>
      <c r="C12" s="109"/>
      <c r="D12" s="109"/>
      <c r="E12" s="110"/>
      <c r="F12" s="111" t="s">
        <v>1886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91" t="s">
        <v>1868</v>
      </c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3"/>
      <c r="AK12" s="191" t="s">
        <v>1801</v>
      </c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3"/>
      <c r="BA12" s="102" t="s">
        <v>1796</v>
      </c>
      <c r="BB12" s="103"/>
      <c r="BC12" s="104"/>
      <c r="BD12" s="102" t="s">
        <v>1796</v>
      </c>
      <c r="BE12" s="103"/>
      <c r="BF12" s="104"/>
      <c r="BJ12" s="23" t="str">
        <f t="shared" si="0"/>
        <v>{"output_ymd":"出力年月日", "output_ym": "出力年月"}</v>
      </c>
      <c r="BK12" s="23" t="s">
        <v>106</v>
      </c>
      <c r="BL12" s="23" t="str">
        <f t="shared" si="1"/>
        <v>ID1101-07 = sql/job/item_data_status/ID1101-07.sql</v>
      </c>
      <c r="BM12" s="23" t="str">
        <f t="shared" si="2"/>
        <v>ID1101-07 = {"id":"ID1101-07", "name":"データ取込状況確認機能_レセプト_ユニーク患者数ワーク登録SQL", "params":{"output_ymd":"出力年月日", "output_ym": "出力年月"}, "files":{}}</v>
      </c>
    </row>
    <row r="13" spans="2:65" ht="51.75" customHeight="1" x14ac:dyDescent="0.15">
      <c r="B13" s="108" t="s">
        <v>1803</v>
      </c>
      <c r="C13" s="109"/>
      <c r="D13" s="109"/>
      <c r="E13" s="110"/>
      <c r="F13" s="111" t="s">
        <v>1885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91" t="s">
        <v>1867</v>
      </c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3"/>
      <c r="AK13" s="191" t="s">
        <v>1801</v>
      </c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3"/>
      <c r="BA13" s="102" t="s">
        <v>1796</v>
      </c>
      <c r="BB13" s="103"/>
      <c r="BC13" s="104"/>
      <c r="BD13" s="102" t="s">
        <v>1796</v>
      </c>
      <c r="BE13" s="103"/>
      <c r="BF13" s="104"/>
      <c r="BJ13" s="23" t="str">
        <f t="shared" si="0"/>
        <v>{"output_ymd":"出力年月日", "output_ym": "出力年月"}</v>
      </c>
      <c r="BK13" s="23" t="s">
        <v>106</v>
      </c>
      <c r="BL13" s="23" t="str">
        <f t="shared" si="1"/>
        <v>ID1101-08 = sql/job/item_data_status/ID1101-08.sql</v>
      </c>
      <c r="BM13" s="23" t="str">
        <f t="shared" si="2"/>
        <v>ID1101-08 = {"id":"ID1101-08", "name":"データ取込状況確認機能_スキーマ2MML_ユニーク患者数ワーク登録SQL", "params":{"output_ymd":"出力年月日", "output_ym": "出力年月"}, "files":{}}</v>
      </c>
    </row>
    <row r="14" spans="2:65" ht="51.75" customHeight="1" x14ac:dyDescent="0.15">
      <c r="B14" s="108" t="s">
        <v>1802</v>
      </c>
      <c r="C14" s="109"/>
      <c r="D14" s="109"/>
      <c r="E14" s="110"/>
      <c r="F14" s="111" t="s">
        <v>1884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191" t="s">
        <v>1866</v>
      </c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3"/>
      <c r="AK14" s="191" t="s">
        <v>1801</v>
      </c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3"/>
      <c r="BA14" s="102" t="s">
        <v>1796</v>
      </c>
      <c r="BB14" s="103"/>
      <c r="BC14" s="104"/>
      <c r="BD14" s="102" t="s">
        <v>1796</v>
      </c>
      <c r="BE14" s="103"/>
      <c r="BF14" s="104"/>
      <c r="BJ14" s="23" t="str">
        <f t="shared" si="0"/>
        <v>{"output_ymd":"出力年月日", "output_ym": "出力年月"}</v>
      </c>
      <c r="BK14" s="23" t="s">
        <v>106</v>
      </c>
      <c r="BL14" s="23" t="str">
        <f t="shared" si="1"/>
        <v>ID1101-09 = sql/job/item_data_status/ID1101-09.sql</v>
      </c>
      <c r="BM14" s="23" t="str">
        <f t="shared" si="2"/>
        <v>ID1101-09 = {"id":"ID1101-09", "name":"データ取込状況確認機能_スキーマ4MML_ユニーク患者数ワーク登録SQL", "params":{"output_ymd":"出力年月日", "output_ym": "出力年月"}, "files":{}}</v>
      </c>
    </row>
    <row r="15" spans="2:65" ht="51.75" customHeight="1" x14ac:dyDescent="0.15">
      <c r="B15" s="108" t="s">
        <v>1865</v>
      </c>
      <c r="C15" s="109"/>
      <c r="D15" s="109"/>
      <c r="E15" s="110"/>
      <c r="F15" s="111" t="s">
        <v>1864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191" t="s">
        <v>1863</v>
      </c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3"/>
      <c r="AK15" s="194" t="s">
        <v>106</v>
      </c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6"/>
      <c r="BA15" s="102" t="s">
        <v>1796</v>
      </c>
      <c r="BB15" s="103"/>
      <c r="BC15" s="104"/>
      <c r="BD15" s="102" t="s">
        <v>1796</v>
      </c>
      <c r="BE15" s="103"/>
      <c r="BF15" s="104"/>
      <c r="BJ15" s="23" t="str">
        <f t="shared" si="0"/>
        <v>{}</v>
      </c>
      <c r="BK15" s="23" t="s">
        <v>106</v>
      </c>
      <c r="BL15" s="23" t="str">
        <f t="shared" si="1"/>
        <v>ID1101-10 = sql/job/item_data_status/ID1101-10.sql</v>
      </c>
      <c r="BM15" s="23" t="str">
        <f t="shared" si="2"/>
        <v>ID1101-10 = {"id":"ID1101-10", "name":"データ取込状況確認機能_ユニーク患者登録SQL", "params":{}, "files":{}}</v>
      </c>
    </row>
    <row r="16" spans="2:65" ht="145.5" customHeight="1" x14ac:dyDescent="0.15">
      <c r="B16" s="108" t="s">
        <v>1800</v>
      </c>
      <c r="C16" s="109"/>
      <c r="D16" s="109"/>
      <c r="E16" s="110"/>
      <c r="F16" s="111" t="s">
        <v>1862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191" t="s">
        <v>1861</v>
      </c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3"/>
      <c r="AK16" s="191" t="s">
        <v>1883</v>
      </c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3"/>
      <c r="BA16" s="102" t="s">
        <v>1796</v>
      </c>
      <c r="BB16" s="103"/>
      <c r="BC16" s="104"/>
      <c r="BD16" s="102" t="s">
        <v>1796</v>
      </c>
      <c r="BE16" s="103"/>
      <c r="BF16" s="104"/>
      <c r="BJ16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</v>
      </c>
      <c r="BK16" s="23" t="s">
        <v>106</v>
      </c>
      <c r="BL16" s="23" t="str">
        <f t="shared" si="1"/>
        <v>ID1102-01 = sql/job/item_data_status/ID1102-01.sql</v>
      </c>
      <c r="BM16" s="23" t="str">
        <f t="shared" si="2"/>
        <v>ID1102-01 = {"id":"ID1102-01", "name":"項目別データ状況確認機能_基本統計量登録SQL", "params":{"output_ymd":"出力年月日",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"mode_cond_cols_sql":"最頻値カウント指定条件"}, "files":{}}</v>
      </c>
    </row>
    <row r="17" spans="2:65" ht="117.75" customHeight="1" x14ac:dyDescent="0.15">
      <c r="B17" s="108" t="s">
        <v>1799</v>
      </c>
      <c r="C17" s="109"/>
      <c r="D17" s="109"/>
      <c r="E17" s="110"/>
      <c r="F17" s="111" t="s">
        <v>1860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191" t="s">
        <v>1859</v>
      </c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3"/>
      <c r="AK17" s="191" t="s">
        <v>1882</v>
      </c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02" t="s">
        <v>1796</v>
      </c>
      <c r="BB17" s="103"/>
      <c r="BC17" s="104"/>
      <c r="BD17" s="102" t="s">
        <v>1796</v>
      </c>
      <c r="BE17" s="103"/>
      <c r="BF17" s="104"/>
      <c r="BJ17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</v>
      </c>
      <c r="BK17" s="23" t="s">
        <v>106</v>
      </c>
      <c r="BL17" s="23" t="str">
        <f t="shared" si="1"/>
        <v>ID1102-02 = sql/job/item_data_status/ID1102-02.sql</v>
      </c>
      <c r="BM17" s="23" t="str">
        <f t="shared" si="2"/>
        <v>ID1102-02 = {"id":"ID1102-02", "name":"項目別データ状況確認機能_度数分布登録SQL", "params":{"output_ymd":"出力年月日",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"target_facility_id":"対象施設ID"}, "files":{}}</v>
      </c>
    </row>
    <row r="18" spans="2:65" ht="35.25" customHeight="1" x14ac:dyDescent="0.15">
      <c r="B18" s="108" t="s">
        <v>1858</v>
      </c>
      <c r="C18" s="109"/>
      <c r="D18" s="109"/>
      <c r="E18" s="110"/>
      <c r="F18" s="111" t="s">
        <v>1857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191" t="s">
        <v>1856</v>
      </c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3"/>
      <c r="AK18" s="194" t="s">
        <v>106</v>
      </c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6"/>
      <c r="BA18" s="102" t="s">
        <v>1796</v>
      </c>
      <c r="BB18" s="103"/>
      <c r="BC18" s="104"/>
      <c r="BD18" s="102" t="s">
        <v>1796</v>
      </c>
      <c r="BE18" s="103"/>
      <c r="BF18" s="104"/>
      <c r="BJ18" s="23" t="str">
        <f t="shared" si="0"/>
        <v>{}</v>
      </c>
      <c r="BK18" s="23" t="s">
        <v>106</v>
      </c>
      <c r="BL18" s="23" t="str">
        <f t="shared" si="1"/>
        <v>RD1102-03 = sql/job/item_data_status/RD1102-03.sql</v>
      </c>
      <c r="BM18" s="23" t="str">
        <f t="shared" si="2"/>
        <v>RD1102-03 = {"id":"RD1102-03", "name":"最新施設情報取得SQL", "params":{}, "files":{}}</v>
      </c>
    </row>
    <row r="19" spans="2:65" ht="138.75" customHeight="1" x14ac:dyDescent="0.15">
      <c r="B19" s="108" t="s">
        <v>1798</v>
      </c>
      <c r="C19" s="109"/>
      <c r="D19" s="109"/>
      <c r="E19" s="110"/>
      <c r="F19" s="111" t="s">
        <v>1855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3"/>
      <c r="R19" s="191" t="s">
        <v>1854</v>
      </c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3"/>
      <c r="AK19" s="191" t="s">
        <v>1881</v>
      </c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3"/>
      <c r="BA19" s="102" t="s">
        <v>1796</v>
      </c>
      <c r="BB19" s="103"/>
      <c r="BC19" s="104"/>
      <c r="BD19" s="102" t="s">
        <v>1796</v>
      </c>
      <c r="BE19" s="103"/>
      <c r="BF19" s="104"/>
      <c r="BJ19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</v>
      </c>
      <c r="BK19" s="23" t="s">
        <v>1853</v>
      </c>
      <c r="BL19" s="23" t="str">
        <f t="shared" si="1"/>
        <v>XD1102-01 = sql/job/item_data_status/XD1102-01.sql</v>
      </c>
      <c r="BM19" s="23" t="str">
        <f t="shared" si="2"/>
        <v>XD1102-01 = {"id":"XD1102-01", "name":"項目別データ状況確認機能_基本統計量取得SQL", "params":{"output_ymd":"出力年月日",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"target_facility_string_id":"csv名称用施設ID"}, "files":{"fileKbn": "output", "filePath": "../input/ItemDataStatus/output/%%(output_ymd)s/statistics_%%(target_facility_string_id)s_%%(table_name)s.%%(column_name)s.csv"}}</v>
      </c>
    </row>
    <row r="20" spans="2:65" ht="126.75" customHeight="1" x14ac:dyDescent="0.15">
      <c r="B20" s="108" t="s">
        <v>1797</v>
      </c>
      <c r="C20" s="109"/>
      <c r="D20" s="109"/>
      <c r="E20" s="110"/>
      <c r="F20" s="111" t="s">
        <v>1852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3"/>
      <c r="R20" s="191" t="s">
        <v>1851</v>
      </c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3"/>
      <c r="AK20" s="191" t="s">
        <v>1880</v>
      </c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3"/>
      <c r="BA20" s="102" t="s">
        <v>1796</v>
      </c>
      <c r="BB20" s="103"/>
      <c r="BC20" s="104"/>
      <c r="BD20" s="102" t="s">
        <v>1796</v>
      </c>
      <c r="BE20" s="103"/>
      <c r="BF20" s="104"/>
      <c r="BJ20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</v>
      </c>
      <c r="BK20" s="23" t="s">
        <v>1850</v>
      </c>
      <c r="BL20" s="23" t="str">
        <f t="shared" si="1"/>
        <v>XD1102-02 = sql/job/item_data_status/XD1102-02.sql</v>
      </c>
      <c r="BM20" s="23" t="str">
        <f t="shared" si="2"/>
        <v>XD1102-02 = {"id":"XD1102-02", "name":"項目別データ状況確認機能_度数分布取得SQL", "params":{"output_ymd":"出力年月日",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"target_facility_string_id":"csv名称用施設ID"}, "files":{"fileKbn": "output", "filePath": "../input/ItemDataStatus/output/%%(output_ymd)s/distribution_%%(target_facility_string_id)s_%%(table_name)s.%%(column_name)s.csv"}}</v>
      </c>
    </row>
    <row r="21" spans="2:65" ht="80.25" customHeight="1" x14ac:dyDescent="0.15">
      <c r="B21" s="108" t="s">
        <v>1900</v>
      </c>
      <c r="C21" s="109"/>
      <c r="D21" s="109"/>
      <c r="E21" s="110"/>
      <c r="F21" s="111" t="s">
        <v>1902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/>
      <c r="R21" s="191" t="s">
        <v>1901</v>
      </c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3"/>
      <c r="AK21" s="191" t="s">
        <v>1904</v>
      </c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3"/>
      <c r="BA21" s="102" t="s">
        <v>1796</v>
      </c>
      <c r="BB21" s="103"/>
      <c r="BC21" s="104"/>
      <c r="BD21" s="102" t="s">
        <v>1796</v>
      </c>
      <c r="BE21" s="103"/>
      <c r="BF21" s="104"/>
      <c r="BJ21" s="23" t="str">
        <f t="shared" ref="BJ21" si="3">IF(AK21&lt;&gt;"なし",AK21,"{}")</f>
        <v>{"facility_id_colname":"施設IDカラム名","get_valid_cnt": "有効値レコード数取得","table_name": "テーブル名","facility_ids": "施設IDのカラム名","pivot_select":"pivotテーブル作成","pivot_case":"pivot変換"}</v>
      </c>
      <c r="BK21" s="23" t="s">
        <v>106</v>
      </c>
      <c r="BL21" s="23" t="str">
        <f t="shared" ref="BL21" si="4">B21&amp;" = sql/job/item_data_status/"&amp;B21&amp;".sql"</f>
        <v>RD1103-01 = sql/job/item_data_status/RD1103-01.sql</v>
      </c>
      <c r="BM21" s="23" t="str">
        <f t="shared" ref="BM21" si="5">B21&amp;" = {""id"":"""&amp;B21&amp;""", ""name"":"""&amp;F21&amp;""", ""params"":"&amp;BJ21&amp;", ""files"":"&amp;BK21&amp;IF(BA21&lt;&gt;"-",", ""thread"":"""&amp;BA21&amp;"""","")&amp;IF(BD21&lt;&gt;"-",", ""memory"":"""&amp;BD21&amp;"""","")&amp;"}"</f>
        <v>RD1103-01 = {"id":"RD1103-01", "name":"有効値レコード数取得SQL", "params":{"facility_id_colname":"施設IDカラム名","get_valid_cnt": "有効値レコード数取得","table_name": "テーブル名","facility_ids": "施設IDのカラム名","pivot_select":"pivotテーブル作成","pivot_case":"pivot変換"}, "files":{}}</v>
      </c>
    </row>
  </sheetData>
  <mergeCells count="107">
    <mergeCell ref="B15:E15"/>
    <mergeCell ref="F15:Q15"/>
    <mergeCell ref="R15:AJ15"/>
    <mergeCell ref="AK15:AZ15"/>
    <mergeCell ref="B16:E16"/>
    <mergeCell ref="F19:Q19"/>
    <mergeCell ref="R19:AJ19"/>
    <mergeCell ref="AK19:AZ19"/>
    <mergeCell ref="AK18:AZ18"/>
    <mergeCell ref="BA18:BC18"/>
    <mergeCell ref="AK17:AZ17"/>
    <mergeCell ref="B17:E17"/>
    <mergeCell ref="F17:Q17"/>
    <mergeCell ref="R17:AJ17"/>
    <mergeCell ref="B20:E20"/>
    <mergeCell ref="F20:Q20"/>
    <mergeCell ref="R20:AJ20"/>
    <mergeCell ref="AK20:AZ20"/>
    <mergeCell ref="B14:E14"/>
    <mergeCell ref="F14:Q14"/>
    <mergeCell ref="R14:AJ14"/>
    <mergeCell ref="AK14:AZ14"/>
    <mergeCell ref="BA14:BC14"/>
    <mergeCell ref="BD14:BF14"/>
    <mergeCell ref="BA15:BC15"/>
    <mergeCell ref="BD15:BF15"/>
    <mergeCell ref="BA20:BC20"/>
    <mergeCell ref="BA17:BC17"/>
    <mergeCell ref="BD20:BF20"/>
    <mergeCell ref="BD18:BF18"/>
    <mergeCell ref="BA16:BC16"/>
    <mergeCell ref="BD16:BF16"/>
    <mergeCell ref="BA19:BC19"/>
    <mergeCell ref="F16:Q16"/>
    <mergeCell ref="R16:AJ16"/>
    <mergeCell ref="AK16:AZ16"/>
    <mergeCell ref="B18:E18"/>
    <mergeCell ref="B19:E19"/>
    <mergeCell ref="BD19:BF19"/>
    <mergeCell ref="BD17:BF17"/>
    <mergeCell ref="F18:Q18"/>
    <mergeCell ref="R18:AJ18"/>
    <mergeCell ref="F11:Q11"/>
    <mergeCell ref="R11:AJ11"/>
    <mergeCell ref="AK11:AZ11"/>
    <mergeCell ref="BA11:BC11"/>
    <mergeCell ref="BD11:BF11"/>
    <mergeCell ref="B12:E12"/>
    <mergeCell ref="F12:Q12"/>
    <mergeCell ref="R12:AJ12"/>
    <mergeCell ref="B13:E13"/>
    <mergeCell ref="F13:Q13"/>
    <mergeCell ref="R13:AJ13"/>
    <mergeCell ref="BD13:BF13"/>
    <mergeCell ref="AK12:AZ12"/>
    <mergeCell ref="BA12:BC12"/>
    <mergeCell ref="BD12:BF12"/>
    <mergeCell ref="AK13:AZ13"/>
    <mergeCell ref="BA13:BC13"/>
    <mergeCell ref="B6:E6"/>
    <mergeCell ref="F6:Q6"/>
    <mergeCell ref="R6:AJ6"/>
    <mergeCell ref="AK6:AZ6"/>
    <mergeCell ref="F8:Q8"/>
    <mergeCell ref="R8:AJ8"/>
    <mergeCell ref="AK8:AZ8"/>
    <mergeCell ref="B9:E9"/>
    <mergeCell ref="BD9:BF9"/>
    <mergeCell ref="BD6:BF6"/>
    <mergeCell ref="BA6:BC6"/>
    <mergeCell ref="BD8:BF8"/>
    <mergeCell ref="B7:E7"/>
    <mergeCell ref="W1:AB1"/>
    <mergeCell ref="AC1:AI1"/>
    <mergeCell ref="AJ1:AO1"/>
    <mergeCell ref="J2:O3"/>
    <mergeCell ref="P2:V3"/>
    <mergeCell ref="W2:AB3"/>
    <mergeCell ref="AC2:AI3"/>
    <mergeCell ref="B1:I3"/>
    <mergeCell ref="J1:O1"/>
    <mergeCell ref="P1:V1"/>
    <mergeCell ref="AJ2:AO3"/>
    <mergeCell ref="B21:E21"/>
    <mergeCell ref="F21:Q21"/>
    <mergeCell ref="R21:AJ21"/>
    <mergeCell ref="AK21:AZ21"/>
    <mergeCell ref="BA21:BC21"/>
    <mergeCell ref="BD21:BF21"/>
    <mergeCell ref="F7:Q7"/>
    <mergeCell ref="R7:AJ7"/>
    <mergeCell ref="AK7:AZ7"/>
    <mergeCell ref="BA7:BC7"/>
    <mergeCell ref="BD7:BF7"/>
    <mergeCell ref="BA8:BC8"/>
    <mergeCell ref="BD10:BF10"/>
    <mergeCell ref="F9:Q9"/>
    <mergeCell ref="R9:AJ9"/>
    <mergeCell ref="AK9:AZ9"/>
    <mergeCell ref="BA9:BC9"/>
    <mergeCell ref="B8:E8"/>
    <mergeCell ref="B10:E10"/>
    <mergeCell ref="F10:Q10"/>
    <mergeCell ref="R10:AJ10"/>
    <mergeCell ref="AK10:AZ10"/>
    <mergeCell ref="BA10:BC10"/>
    <mergeCell ref="B11:E1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R240"/>
  <sheetViews>
    <sheetView view="pageBreakPreview" topLeftCell="A28" zoomScaleNormal="100" zoomScaleSheetLayoutView="100" workbookViewId="0">
      <selection activeCell="F31" sqref="F31:Q31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56" t="s">
        <v>2249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70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44208</v>
      </c>
      <c r="X2" s="148"/>
      <c r="Y2" s="148"/>
      <c r="Z2" s="148"/>
      <c r="AA2" s="148"/>
      <c r="AB2" s="149"/>
      <c r="AC2" s="44"/>
      <c r="AD2" s="44"/>
      <c r="AE2" s="44"/>
      <c r="AF2" s="44"/>
      <c r="AG2" s="44"/>
      <c r="AH2" s="44"/>
      <c r="AI2" s="44"/>
      <c r="AJ2" s="147">
        <v>45121</v>
      </c>
      <c r="AK2" s="148"/>
      <c r="AL2" s="148"/>
      <c r="AM2" s="148"/>
      <c r="AN2" s="148"/>
      <c r="AO2" s="149"/>
    </row>
    <row r="3" spans="2:70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27" customHeight="1" x14ac:dyDescent="0.15">
      <c r="B5" s="18" t="s">
        <v>13</v>
      </c>
      <c r="C5" s="19"/>
      <c r="D5" s="19"/>
      <c r="E5" s="19"/>
      <c r="F5" s="20" t="s">
        <v>15</v>
      </c>
      <c r="G5" s="38"/>
      <c r="H5" s="38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05" t="s">
        <v>1906</v>
      </c>
      <c r="BH5" s="197"/>
      <c r="BI5" s="197"/>
      <c r="BJ5" s="197"/>
      <c r="BK5" s="198"/>
    </row>
    <row r="6" spans="2:70" ht="51.75" customHeight="1" x14ac:dyDescent="0.15">
      <c r="B6" s="108" t="s">
        <v>418</v>
      </c>
      <c r="C6" s="109"/>
      <c r="D6" s="109"/>
      <c r="E6" s="110"/>
      <c r="F6" s="111" t="s">
        <v>419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421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402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102" t="s">
        <v>207</v>
      </c>
      <c r="BB6" s="103"/>
      <c r="BC6" s="104"/>
      <c r="BD6" s="102" t="s">
        <v>207</v>
      </c>
      <c r="BE6" s="103"/>
      <c r="BF6" s="104"/>
      <c r="BG6" s="102" t="s">
        <v>2251</v>
      </c>
      <c r="BH6" s="103"/>
      <c r="BI6" s="103"/>
      <c r="BJ6" s="103"/>
      <c r="BK6" s="104"/>
      <c r="BO6" s="23" t="str">
        <f t="shared" ref="BO6:BO33" si="0">IF(AK6&lt;&gt;"なし",AK6,"{}")</f>
        <v>{}</v>
      </c>
      <c r="BP6" s="23" t="s">
        <v>106</v>
      </c>
      <c r="BQ6" s="23" t="str">
        <f t="shared" ref="BQ6:BQ33" si="1">B6&amp;" = sql/job/mml_diff/"&amp;B6&amp;".sql"</f>
        <v>RD0603-02 = sql/job/mml_diff/RD0603-02.sql</v>
      </c>
      <c r="BR6" s="23" t="str">
        <f>B6&amp;" = {""id"":"""&amp;B6&amp;""", ""name"":"""&amp;F6&amp;""", ""params"":"&amp;BO6&amp;", ""files"":"&amp;BP6&amp;IF(BA6&lt;&gt;"-",", ""thread"":"""&amp;BA6&amp;"""","")&amp;IF(BD6&lt;&gt;"-",", ""memory"":"""&amp;BD6&amp;"""","")&amp;IF(BG6&lt;&gt;"-",", ""uri"":""True""","")&amp;"}"</f>
        <v>RD0603-02 = {"id":"RD0603-02", "name":"新規Zipファイル一覧取得SQL", "params":{}, "files":{}, "uri":"True"}</v>
      </c>
    </row>
    <row r="7" spans="2:70" ht="51.75" customHeight="1" x14ac:dyDescent="0.15">
      <c r="B7" s="108" t="s">
        <v>423</v>
      </c>
      <c r="C7" s="109"/>
      <c r="D7" s="109"/>
      <c r="E7" s="110"/>
      <c r="F7" s="111" t="s">
        <v>420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422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402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102" t="s">
        <v>207</v>
      </c>
      <c r="BB7" s="103"/>
      <c r="BC7" s="104"/>
      <c r="BD7" s="102" t="s">
        <v>207</v>
      </c>
      <c r="BE7" s="103"/>
      <c r="BF7" s="104"/>
      <c r="BG7" s="102" t="s">
        <v>2251</v>
      </c>
      <c r="BH7" s="103"/>
      <c r="BI7" s="103"/>
      <c r="BJ7" s="103"/>
      <c r="BK7" s="104"/>
      <c r="BO7" s="23" t="str">
        <f t="shared" si="0"/>
        <v>{}</v>
      </c>
      <c r="BP7" s="23" t="s">
        <v>106</v>
      </c>
      <c r="BQ7" s="23" t="str">
        <f t="shared" si="1"/>
        <v>RD0603-03 = sql/job/mml_diff/RD0603-03.sql</v>
      </c>
      <c r="BR7" s="23" t="str">
        <f t="shared" ref="BR7:BR33" si="2">B7&amp;" = {""id"":"""&amp;B7&amp;""", ""name"":"""&amp;F7&amp;""", ""params"":"&amp;BO7&amp;", ""files"":"&amp;BP7&amp;IF(BA7&lt;&gt;"-",", ""thread"":"""&amp;BA7&amp;"""","")&amp;IF(BD7&lt;&gt;"-",", ""memory"":"""&amp;BD7&amp;"""","")&amp;IF(BG7&lt;&gt;"-",", ""uri"":""True""","")&amp;"}"</f>
        <v>RD0603-03 = {"id":"RD0603-03", "name":"重複Zipファイル一覧取得SQL", "params":{}, "files":{}, "uri":"True"}</v>
      </c>
    </row>
    <row r="8" spans="2:70" ht="51.75" customHeight="1" x14ac:dyDescent="0.15">
      <c r="B8" s="108" t="s">
        <v>2382</v>
      </c>
      <c r="C8" s="109"/>
      <c r="D8" s="109"/>
      <c r="E8" s="110"/>
      <c r="F8" s="111" t="s">
        <v>608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14" t="s">
        <v>2334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402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102" t="s">
        <v>207</v>
      </c>
      <c r="BB8" s="103"/>
      <c r="BC8" s="104"/>
      <c r="BD8" s="102" t="s">
        <v>207</v>
      </c>
      <c r="BE8" s="103"/>
      <c r="BF8" s="104"/>
      <c r="BG8" s="102" t="s">
        <v>2251</v>
      </c>
      <c r="BH8" s="103"/>
      <c r="BI8" s="103"/>
      <c r="BJ8" s="103"/>
      <c r="BK8" s="104"/>
      <c r="BO8" s="23" t="str">
        <f t="shared" si="0"/>
        <v>{}</v>
      </c>
      <c r="BP8" s="23" t="s">
        <v>106</v>
      </c>
      <c r="BQ8" s="23" t="str">
        <f t="shared" si="1"/>
        <v>ID0902-01 = sql/job/mml_diff/ID0902-01.sql</v>
      </c>
      <c r="BR8" s="23" t="str">
        <f t="shared" si="2"/>
        <v>ID0902-01 = {"id":"ID0902-01", "name":"重複ZipファイルNoワークテーブル作成SQL", "params":{}, "files":{}, "uri":"True"}</v>
      </c>
    </row>
    <row r="9" spans="2:70" ht="51.75" customHeight="1" x14ac:dyDescent="0.15">
      <c r="B9" s="108" t="s">
        <v>2383</v>
      </c>
      <c r="C9" s="109"/>
      <c r="D9" s="109"/>
      <c r="E9" s="110"/>
      <c r="F9" s="111" t="s">
        <v>2336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14" t="s">
        <v>2385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402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102" t="s">
        <v>207</v>
      </c>
      <c r="BB9" s="103"/>
      <c r="BC9" s="104"/>
      <c r="BD9" s="102" t="s">
        <v>207</v>
      </c>
      <c r="BE9" s="103"/>
      <c r="BF9" s="104"/>
      <c r="BG9" s="102" t="s">
        <v>2251</v>
      </c>
      <c r="BH9" s="103"/>
      <c r="BI9" s="103"/>
      <c r="BJ9" s="103"/>
      <c r="BK9" s="104"/>
      <c r="BO9" s="23" t="str">
        <f t="shared" ref="BO9" si="3">IF(AK9&lt;&gt;"なし",AK9,"{}")</f>
        <v>{}</v>
      </c>
      <c r="BP9" s="23" t="s">
        <v>106</v>
      </c>
      <c r="BQ9" s="23" t="str">
        <f t="shared" ref="BQ9" si="4">B9&amp;" = sql/job/mml_diff/"&amp;B9&amp;".sql"</f>
        <v>ID0902-02 = sql/job/mml_diff/ID0902-02.sql</v>
      </c>
      <c r="BR9" s="23" t="str">
        <f t="shared" ref="BR9" si="5">B9&amp;" = {""id"":"""&amp;B9&amp;""", ""name"":"""&amp;F9&amp;""", ""params"":"&amp;BO9&amp;", ""files"":"&amp;BP9&amp;IF(BA9&lt;&gt;"-",", ""thread"":"""&amp;BA9&amp;"""","")&amp;IF(BD9&lt;&gt;"-",", ""memory"":"""&amp;BD9&amp;"""","")&amp;IF(BG9&lt;&gt;"-",", ""uri"":""True""","")&amp;"}"</f>
        <v>ID0902-02 = {"id":"ID0902-02", "name":"上書き取込削除対象Zipファイル管理_MML作成SQL", "params":{}, "files":{}, "uri":"True"}</v>
      </c>
    </row>
    <row r="10" spans="2:70" ht="51.75" customHeight="1" x14ac:dyDescent="0.15">
      <c r="B10" s="108" t="s">
        <v>2384</v>
      </c>
      <c r="C10" s="109"/>
      <c r="D10" s="109"/>
      <c r="E10" s="110"/>
      <c r="F10" s="111" t="s">
        <v>2335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14" t="s">
        <v>2386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402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102" t="s">
        <v>207</v>
      </c>
      <c r="BB10" s="103"/>
      <c r="BC10" s="104"/>
      <c r="BD10" s="102" t="s">
        <v>207</v>
      </c>
      <c r="BE10" s="103"/>
      <c r="BF10" s="104"/>
      <c r="BG10" s="102" t="s">
        <v>2251</v>
      </c>
      <c r="BH10" s="103"/>
      <c r="BI10" s="103"/>
      <c r="BJ10" s="103"/>
      <c r="BK10" s="104"/>
      <c r="BO10" s="23" t="str">
        <f t="shared" ref="BO10" si="6">IF(AK10&lt;&gt;"なし",AK10,"{}")</f>
        <v>{}</v>
      </c>
      <c r="BP10" s="23" t="s">
        <v>106</v>
      </c>
      <c r="BQ10" s="23" t="str">
        <f t="shared" ref="BQ10" si="7">B10&amp;" = sql/job/mml_diff/"&amp;B10&amp;".sql"</f>
        <v>ID0902-03 = sql/job/mml_diff/ID0902-03.sql</v>
      </c>
      <c r="BR10" s="23" t="str">
        <f t="shared" ref="BR10" si="8">B10&amp;" = {""id"":"""&amp;B10&amp;""", ""name"":"""&amp;F10&amp;""", ""params"":"&amp;BO10&amp;", ""files"":"&amp;BP10&amp;IF(BA10&lt;&gt;"-",", ""thread"":"""&amp;BA10&amp;"""","")&amp;IF(BD10&lt;&gt;"-",", ""memory"":"""&amp;BD10&amp;"""","")&amp;IF(BG10&lt;&gt;"-",", ""uri"":""True""","")&amp;"}"</f>
        <v>ID0902-03 = {"id":"ID0902-03", "name":"上書き取込削除対象MMLファイル管理作成SQL", "params":{}, "files":{}, "uri":"True"}</v>
      </c>
    </row>
    <row r="11" spans="2:70" ht="51.75" customHeight="1" x14ac:dyDescent="0.15">
      <c r="B11" s="202" t="s">
        <v>508</v>
      </c>
      <c r="C11" s="203"/>
      <c r="D11" s="203"/>
      <c r="E11" s="204"/>
      <c r="F11" s="205" t="s">
        <v>509</v>
      </c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7"/>
      <c r="R11" s="208" t="s">
        <v>510</v>
      </c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10"/>
      <c r="AK11" s="208" t="s">
        <v>402</v>
      </c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10"/>
      <c r="BA11" s="199" t="s">
        <v>207</v>
      </c>
      <c r="BB11" s="200"/>
      <c r="BC11" s="201"/>
      <c r="BD11" s="199" t="s">
        <v>207</v>
      </c>
      <c r="BE11" s="200"/>
      <c r="BF11" s="201"/>
      <c r="BG11" s="199" t="s">
        <v>207</v>
      </c>
      <c r="BH11" s="200"/>
      <c r="BI11" s="200"/>
      <c r="BJ11" s="200"/>
      <c r="BK11" s="201"/>
      <c r="BO11" s="23" t="str">
        <f t="shared" si="0"/>
        <v>{}</v>
      </c>
      <c r="BP11" s="23" t="s">
        <v>106</v>
      </c>
      <c r="BQ11" s="23" t="str">
        <f t="shared" si="1"/>
        <v>UD0603-01 = sql/job/mml_diff/UD0603-01.sql</v>
      </c>
      <c r="BR11" s="23" t="str">
        <f t="shared" si="2"/>
        <v>UD0603-01 = {"id":"UD0603-01", "name":"Zipファイル展開エラー反映SQL", "params":{}, "files":{}}</v>
      </c>
    </row>
    <row r="12" spans="2:70" ht="51.75" customHeight="1" x14ac:dyDescent="0.15">
      <c r="B12" s="108" t="s">
        <v>766</v>
      </c>
      <c r="C12" s="109"/>
      <c r="D12" s="109"/>
      <c r="E12" s="110"/>
      <c r="F12" s="111" t="s">
        <v>767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14" t="s">
        <v>768</v>
      </c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14" t="s">
        <v>402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6"/>
      <c r="BA12" s="102" t="s">
        <v>207</v>
      </c>
      <c r="BB12" s="103"/>
      <c r="BC12" s="104"/>
      <c r="BD12" s="102" t="s">
        <v>207</v>
      </c>
      <c r="BE12" s="103"/>
      <c r="BF12" s="104"/>
      <c r="BG12" s="102" t="s">
        <v>2251</v>
      </c>
      <c r="BH12" s="103"/>
      <c r="BI12" s="103"/>
      <c r="BJ12" s="103"/>
      <c r="BK12" s="104"/>
      <c r="BO12" s="23" t="str">
        <f t="shared" si="0"/>
        <v>{}</v>
      </c>
      <c r="BP12" s="23" t="s">
        <v>106</v>
      </c>
      <c r="BQ12" s="23" t="str">
        <f t="shared" si="1"/>
        <v>UD0603-02 = sql/job/mml_diff/UD0603-02.sql</v>
      </c>
      <c r="BR12" s="23" t="str">
        <f t="shared" si="2"/>
        <v>UD0603-02 = {"id":"UD0603-02", "name":"Zipファイル展開エラー反映（zip_no）SQL", "params":{}, "files":{}, "uri":"True"}</v>
      </c>
    </row>
    <row r="13" spans="2:70" ht="51.75" customHeight="1" x14ac:dyDescent="0.15">
      <c r="B13" s="108" t="s">
        <v>511</v>
      </c>
      <c r="C13" s="109"/>
      <c r="D13" s="109"/>
      <c r="E13" s="110"/>
      <c r="F13" s="111" t="s">
        <v>512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14" t="s">
        <v>513</v>
      </c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6"/>
      <c r="AK13" s="114" t="s">
        <v>514</v>
      </c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6"/>
      <c r="BA13" s="102" t="s">
        <v>207</v>
      </c>
      <c r="BB13" s="103"/>
      <c r="BC13" s="104"/>
      <c r="BD13" s="102" t="s">
        <v>207</v>
      </c>
      <c r="BE13" s="103"/>
      <c r="BF13" s="104"/>
      <c r="BG13" s="102" t="s">
        <v>2251</v>
      </c>
      <c r="BH13" s="103"/>
      <c r="BI13" s="103"/>
      <c r="BJ13" s="103"/>
      <c r="BK13" s="104"/>
      <c r="BO13" s="23" t="str">
        <f t="shared" si="0"/>
        <v>{"mml_type": "MMLモジュール種別"}</v>
      </c>
      <c r="BP13" s="23" t="s">
        <v>106</v>
      </c>
      <c r="BQ13" s="23" t="str">
        <f t="shared" si="1"/>
        <v>RD0605-01 = sql/job/mml_diff/RD0605-01.sql</v>
      </c>
      <c r="BR13" s="23" t="str">
        <f t="shared" si="2"/>
        <v>RD0605-01 = {"id":"RD0605-01", "name":"Zipファイル未取込一覧取得SQL", "params":{"mml_type": "MMLモジュール種別"}, "files":{}, "uri":"True"}</v>
      </c>
    </row>
    <row r="14" spans="2:70" ht="51.75" customHeight="1" x14ac:dyDescent="0.15">
      <c r="B14" s="108" t="s">
        <v>764</v>
      </c>
      <c r="C14" s="109"/>
      <c r="D14" s="109"/>
      <c r="E14" s="110"/>
      <c r="F14" s="111" t="s">
        <v>772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114" t="s">
        <v>765</v>
      </c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6"/>
      <c r="AK14" s="114" t="s">
        <v>630</v>
      </c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6"/>
      <c r="BA14" s="102" t="s">
        <v>207</v>
      </c>
      <c r="BB14" s="103"/>
      <c r="BC14" s="104"/>
      <c r="BD14" s="102" t="s">
        <v>207</v>
      </c>
      <c r="BE14" s="103"/>
      <c r="BF14" s="104"/>
      <c r="BG14" s="102" t="s">
        <v>2251</v>
      </c>
      <c r="BH14" s="103"/>
      <c r="BI14" s="103"/>
      <c r="BJ14" s="103"/>
      <c r="BK14" s="104"/>
      <c r="BO14" s="23" t="str">
        <f t="shared" si="0"/>
        <v>{"mml_type": "MMLモジュール種別", "facility_id_mml": "施設ID（MML）"}</v>
      </c>
      <c r="BP14" s="23" t="s">
        <v>106</v>
      </c>
      <c r="BQ14" s="23" t="str">
        <f t="shared" si="1"/>
        <v>RD0605-02 = sql/job/mml_diff/RD0605-02.sql</v>
      </c>
      <c r="BR14" s="23" t="str">
        <f t="shared" si="2"/>
        <v>RD0605-02 = {"id":"RD0605-02", "name":"Zipファイル未取込一覧取得（施設ID複数指定可能）SQL", "params":{"mml_type": "MMLモジュール種別", "facility_id_mml": "施設ID（MML）"}, "files":{}, "uri":"True"}</v>
      </c>
    </row>
    <row r="15" spans="2:70" ht="51.75" customHeight="1" x14ac:dyDescent="0.15">
      <c r="B15" s="108" t="s">
        <v>599</v>
      </c>
      <c r="C15" s="109"/>
      <c r="D15" s="109"/>
      <c r="E15" s="110"/>
      <c r="F15" s="111" t="s">
        <v>601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114" t="s">
        <v>602</v>
      </c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6"/>
      <c r="AK15" s="114" t="s">
        <v>402</v>
      </c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  <c r="BA15" s="102" t="s">
        <v>207</v>
      </c>
      <c r="BB15" s="103"/>
      <c r="BC15" s="104"/>
      <c r="BD15" s="102" t="s">
        <v>207</v>
      </c>
      <c r="BE15" s="103"/>
      <c r="BF15" s="104"/>
      <c r="BG15" s="102" t="s">
        <v>2251</v>
      </c>
      <c r="BH15" s="103"/>
      <c r="BI15" s="103"/>
      <c r="BJ15" s="103"/>
      <c r="BK15" s="104"/>
      <c r="BO15" s="23" t="str">
        <f t="shared" si="0"/>
        <v>{}</v>
      </c>
      <c r="BP15" s="23" t="s">
        <v>106</v>
      </c>
      <c r="BQ15" s="23" t="str">
        <f t="shared" si="1"/>
        <v>UD0605-01 = sql/job/mml_diff/UD0605-01.sql</v>
      </c>
      <c r="BR15" s="23" t="str">
        <f t="shared" si="2"/>
        <v>UD0605-01 = {"id":"UD0605-01", "name":"Zipファイル取込反映SQL", "params":{}, "files":{}, "uri":"True"}</v>
      </c>
    </row>
    <row r="16" spans="2:70" ht="51.75" customHeight="1" x14ac:dyDescent="0.15">
      <c r="B16" s="108" t="s">
        <v>600</v>
      </c>
      <c r="C16" s="109"/>
      <c r="D16" s="109"/>
      <c r="E16" s="110"/>
      <c r="F16" s="111" t="s">
        <v>598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114" t="s">
        <v>617</v>
      </c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6"/>
      <c r="AK16" s="114" t="s">
        <v>402</v>
      </c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102" t="s">
        <v>207</v>
      </c>
      <c r="BB16" s="103"/>
      <c r="BC16" s="104"/>
      <c r="BD16" s="102" t="s">
        <v>207</v>
      </c>
      <c r="BE16" s="103"/>
      <c r="BF16" s="104"/>
      <c r="BG16" s="102" t="s">
        <v>2251</v>
      </c>
      <c r="BH16" s="103"/>
      <c r="BI16" s="103"/>
      <c r="BJ16" s="103"/>
      <c r="BK16" s="104"/>
      <c r="BO16" s="23" t="str">
        <f t="shared" si="0"/>
        <v>{}</v>
      </c>
      <c r="BP16" s="23" t="s">
        <v>106</v>
      </c>
      <c r="BQ16" s="23" t="str">
        <f t="shared" si="1"/>
        <v>UD0605-02 = sql/job/mml_diff/UD0605-02.sql</v>
      </c>
      <c r="BR16" s="23" t="str">
        <f t="shared" si="2"/>
        <v>UD0605-02 = {"id":"UD0605-02", "name":"MMLファイル読込エラー反映SQL", "params":{}, "files":{}, "uri":"True"}</v>
      </c>
    </row>
    <row r="17" spans="2:70" ht="51.75" customHeight="1" x14ac:dyDescent="0.15">
      <c r="B17" s="202" t="s">
        <v>604</v>
      </c>
      <c r="C17" s="203"/>
      <c r="D17" s="203"/>
      <c r="E17" s="204"/>
      <c r="F17" s="205" t="s">
        <v>606</v>
      </c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7"/>
      <c r="R17" s="208" t="s">
        <v>603</v>
      </c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10"/>
      <c r="AK17" s="208" t="s">
        <v>402</v>
      </c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10"/>
      <c r="BA17" s="199">
        <v>10</v>
      </c>
      <c r="BB17" s="200"/>
      <c r="BC17" s="201"/>
      <c r="BD17" s="199" t="s">
        <v>1903</v>
      </c>
      <c r="BE17" s="200"/>
      <c r="BF17" s="201"/>
      <c r="BG17" s="199" t="s">
        <v>207</v>
      </c>
      <c r="BH17" s="200"/>
      <c r="BI17" s="200"/>
      <c r="BJ17" s="200"/>
      <c r="BK17" s="201"/>
      <c r="BO17" s="23" t="str">
        <f t="shared" si="0"/>
        <v>{}</v>
      </c>
      <c r="BP17" s="23" t="s">
        <v>106</v>
      </c>
      <c r="BQ17" s="23" t="str">
        <f t="shared" si="1"/>
        <v>UD0606-01 = sql/job/mml_diff/UD0606-01.sql</v>
      </c>
      <c r="BR17" s="23" t="str">
        <f t="shared" si="2"/>
        <v>UD0606-01 = {"id":"UD0606-01", "name":"二次利用DB情報（未通知→通知済み）反映SQL", "params":{}, "files":{}, "thread":"10", "memory":"1GB"}</v>
      </c>
    </row>
    <row r="18" spans="2:70" ht="51.75" customHeight="1" x14ac:dyDescent="0.15">
      <c r="B18" s="202" t="s">
        <v>605</v>
      </c>
      <c r="C18" s="203"/>
      <c r="D18" s="203"/>
      <c r="E18" s="204"/>
      <c r="F18" s="205" t="s">
        <v>609</v>
      </c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7"/>
      <c r="R18" s="208" t="s">
        <v>610</v>
      </c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9"/>
      <c r="AJ18" s="210"/>
      <c r="AK18" s="208" t="s">
        <v>402</v>
      </c>
      <c r="AL18" s="209"/>
      <c r="AM18" s="209"/>
      <c r="AN18" s="209"/>
      <c r="AO18" s="209"/>
      <c r="AP18" s="209"/>
      <c r="AQ18" s="209"/>
      <c r="AR18" s="209"/>
      <c r="AS18" s="209"/>
      <c r="AT18" s="209"/>
      <c r="AU18" s="209"/>
      <c r="AV18" s="209"/>
      <c r="AW18" s="209"/>
      <c r="AX18" s="209"/>
      <c r="AY18" s="209"/>
      <c r="AZ18" s="210"/>
      <c r="BA18" s="199">
        <v>10</v>
      </c>
      <c r="BB18" s="200"/>
      <c r="BC18" s="201"/>
      <c r="BD18" s="199" t="s">
        <v>1903</v>
      </c>
      <c r="BE18" s="200"/>
      <c r="BF18" s="201"/>
      <c r="BG18" s="199" t="s">
        <v>207</v>
      </c>
      <c r="BH18" s="200"/>
      <c r="BI18" s="200"/>
      <c r="BJ18" s="200"/>
      <c r="BK18" s="201"/>
      <c r="BO18" s="23" t="str">
        <f t="shared" si="0"/>
        <v>{}</v>
      </c>
      <c r="BP18" s="23" t="s">
        <v>106</v>
      </c>
      <c r="BQ18" s="23" t="str">
        <f t="shared" si="1"/>
        <v>ID0606-01 = sql/job/mml_diff/ID0606-01.sql</v>
      </c>
      <c r="BR18" s="23" t="str">
        <f t="shared" si="2"/>
        <v>ID0606-01 = {"id":"ID0606-01", "name":"オプトアウト対象MMLファイルNoワークテーブル作成SQL", "params":{}, "files":{}, "thread":"10", "memory":"1GB"}</v>
      </c>
    </row>
    <row r="19" spans="2:70" ht="51.75" customHeight="1" x14ac:dyDescent="0.15">
      <c r="B19" s="202" t="s">
        <v>611</v>
      </c>
      <c r="C19" s="203"/>
      <c r="D19" s="203"/>
      <c r="E19" s="204"/>
      <c r="F19" s="205" t="s">
        <v>607</v>
      </c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7"/>
      <c r="R19" s="208" t="s">
        <v>612</v>
      </c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10"/>
      <c r="AK19" s="208" t="s">
        <v>402</v>
      </c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10"/>
      <c r="BA19" s="199" t="s">
        <v>207</v>
      </c>
      <c r="BB19" s="200"/>
      <c r="BC19" s="201"/>
      <c r="BD19" s="199" t="s">
        <v>207</v>
      </c>
      <c r="BE19" s="200"/>
      <c r="BF19" s="201"/>
      <c r="BG19" s="199" t="s">
        <v>207</v>
      </c>
      <c r="BH19" s="200"/>
      <c r="BI19" s="200"/>
      <c r="BJ19" s="200"/>
      <c r="BK19" s="201"/>
      <c r="BO19" s="23" t="str">
        <f t="shared" si="0"/>
        <v>{}</v>
      </c>
      <c r="BP19" s="23" t="s">
        <v>106</v>
      </c>
      <c r="BQ19" s="23" t="str">
        <f t="shared" si="1"/>
        <v>UD0606-02 = sql/job/mml_diff/UD0606-02.sql</v>
      </c>
      <c r="BR19" s="23" t="str">
        <f t="shared" si="2"/>
        <v>UD0606-02 = {"id":"UD0606-02", "name":"二次利用DB情報（読込済み→オプトアウト）反映SQL", "params":{}, "files":{}}</v>
      </c>
    </row>
    <row r="20" spans="2:70" ht="51.75" customHeight="1" x14ac:dyDescent="0.15">
      <c r="B20" s="202" t="s">
        <v>613</v>
      </c>
      <c r="C20" s="203"/>
      <c r="D20" s="203"/>
      <c r="E20" s="204"/>
      <c r="F20" s="205" t="s">
        <v>614</v>
      </c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7"/>
      <c r="R20" s="208" t="s">
        <v>615</v>
      </c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  <c r="AJ20" s="210"/>
      <c r="AK20" s="208" t="s">
        <v>402</v>
      </c>
      <c r="AL20" s="209"/>
      <c r="AM20" s="209"/>
      <c r="AN20" s="209"/>
      <c r="AO20" s="209"/>
      <c r="AP20" s="209"/>
      <c r="AQ20" s="209"/>
      <c r="AR20" s="209"/>
      <c r="AS20" s="209"/>
      <c r="AT20" s="209"/>
      <c r="AU20" s="209"/>
      <c r="AV20" s="209"/>
      <c r="AW20" s="209"/>
      <c r="AX20" s="209"/>
      <c r="AY20" s="209"/>
      <c r="AZ20" s="210"/>
      <c r="BA20" s="199">
        <v>10</v>
      </c>
      <c r="BB20" s="200"/>
      <c r="BC20" s="201"/>
      <c r="BD20" s="199" t="s">
        <v>1903</v>
      </c>
      <c r="BE20" s="200"/>
      <c r="BF20" s="201"/>
      <c r="BG20" s="199" t="s">
        <v>207</v>
      </c>
      <c r="BH20" s="200"/>
      <c r="BI20" s="200"/>
      <c r="BJ20" s="200"/>
      <c r="BK20" s="201"/>
      <c r="BO20" s="23" t="str">
        <f t="shared" si="0"/>
        <v>{}</v>
      </c>
      <c r="BP20" s="23" t="s">
        <v>106</v>
      </c>
      <c r="BQ20" s="23" t="str">
        <f t="shared" si="1"/>
        <v>UD0606-03 = sql/job/mml_diff/UD0606-03.sql</v>
      </c>
      <c r="BR20" s="23" t="str">
        <f t="shared" si="2"/>
        <v>UD0606-03 = {"id":"UD0606-03", "name":"二次利用DB情報（読込前→オプトアウト）反映SQL", "params":{}, "files":{}, "thread":"10", "memory":"1GB"}</v>
      </c>
    </row>
    <row r="21" spans="2:70" ht="51.75" customHeight="1" x14ac:dyDescent="0.15">
      <c r="B21" s="202" t="s">
        <v>788</v>
      </c>
      <c r="C21" s="203"/>
      <c r="D21" s="203"/>
      <c r="E21" s="204"/>
      <c r="F21" s="205" t="s">
        <v>787</v>
      </c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7"/>
      <c r="R21" s="208" t="s">
        <v>610</v>
      </c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10"/>
      <c r="AK21" s="208" t="s">
        <v>402</v>
      </c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10"/>
      <c r="BA21" s="199">
        <v>10</v>
      </c>
      <c r="BB21" s="200"/>
      <c r="BC21" s="201"/>
      <c r="BD21" s="199" t="s">
        <v>1903</v>
      </c>
      <c r="BE21" s="200"/>
      <c r="BF21" s="201"/>
      <c r="BG21" s="199" t="s">
        <v>207</v>
      </c>
      <c r="BH21" s="200"/>
      <c r="BI21" s="200"/>
      <c r="BJ21" s="200"/>
      <c r="BK21" s="201"/>
      <c r="BO21" s="23" t="str">
        <f>IF(AK21&lt;&gt;"なし",AK21,"{}")</f>
        <v>{}</v>
      </c>
      <c r="BP21" s="23" t="s">
        <v>106</v>
      </c>
      <c r="BQ21" s="23" t="str">
        <f>B21&amp;" = sql/job/mml_diff/"&amp;B21&amp;".sql"</f>
        <v>ID0606-02 = sql/job/mml_diff/ID0606-02.sql</v>
      </c>
      <c r="BR21" s="23" t="str">
        <f t="shared" si="2"/>
        <v>ID0606-02 = {"id":"ID0606-02", "name":"オプトアウト対象MMLファイルNoワークテーブル作成（システム用）SQL", "params":{}, "files":{}, "thread":"10", "memory":"1GB"}</v>
      </c>
    </row>
    <row r="22" spans="2:70" ht="51.75" customHeight="1" x14ac:dyDescent="0.15">
      <c r="B22" s="202" t="s">
        <v>789</v>
      </c>
      <c r="C22" s="203"/>
      <c r="D22" s="203"/>
      <c r="E22" s="204"/>
      <c r="F22" s="205" t="s">
        <v>791</v>
      </c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7"/>
      <c r="R22" s="208" t="s">
        <v>603</v>
      </c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10"/>
      <c r="AK22" s="208" t="s">
        <v>402</v>
      </c>
      <c r="AL22" s="209"/>
      <c r="AM22" s="209"/>
      <c r="AN22" s="209"/>
      <c r="AO22" s="209"/>
      <c r="AP22" s="209"/>
      <c r="AQ22" s="209"/>
      <c r="AR22" s="209"/>
      <c r="AS22" s="209"/>
      <c r="AT22" s="209"/>
      <c r="AU22" s="209"/>
      <c r="AV22" s="209"/>
      <c r="AW22" s="209"/>
      <c r="AX22" s="209"/>
      <c r="AY22" s="209"/>
      <c r="AZ22" s="210"/>
      <c r="BA22" s="199">
        <v>10</v>
      </c>
      <c r="BB22" s="200"/>
      <c r="BC22" s="201"/>
      <c r="BD22" s="199" t="s">
        <v>1903</v>
      </c>
      <c r="BE22" s="200"/>
      <c r="BF22" s="201"/>
      <c r="BG22" s="199" t="s">
        <v>207</v>
      </c>
      <c r="BH22" s="200"/>
      <c r="BI22" s="200"/>
      <c r="BJ22" s="200"/>
      <c r="BK22" s="201"/>
      <c r="BO22" s="23" t="str">
        <f t="shared" si="0"/>
        <v>{}</v>
      </c>
      <c r="BP22" s="23" t="s">
        <v>106</v>
      </c>
      <c r="BQ22" s="23" t="str">
        <f t="shared" ref="BQ22:BQ23" si="9">B22&amp;" = sql/job/mml_diff/"&amp;B22&amp;".sql"</f>
        <v>UD0606-04 = sql/job/mml_diff/UD0606-04.sql</v>
      </c>
      <c r="BR22" s="23" t="str">
        <f t="shared" si="2"/>
        <v>UD0606-04 = {"id":"UD0606-04", "name":"二次利用DB情報（未通知→通知済み）反映（システム用）SQL", "params":{}, "files":{}, "thread":"10", "memory":"1GB"}</v>
      </c>
    </row>
    <row r="23" spans="2:70" ht="51.75" customHeight="1" x14ac:dyDescent="0.15">
      <c r="B23" s="202" t="s">
        <v>790</v>
      </c>
      <c r="C23" s="203"/>
      <c r="D23" s="203"/>
      <c r="E23" s="204"/>
      <c r="F23" s="205" t="s">
        <v>792</v>
      </c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7"/>
      <c r="R23" s="208" t="s">
        <v>615</v>
      </c>
      <c r="S23" s="209"/>
      <c r="T23" s="209"/>
      <c r="U23" s="209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10"/>
      <c r="AK23" s="208" t="s">
        <v>402</v>
      </c>
      <c r="AL23" s="209"/>
      <c r="AM23" s="209"/>
      <c r="AN23" s="209"/>
      <c r="AO23" s="209"/>
      <c r="AP23" s="209"/>
      <c r="AQ23" s="209"/>
      <c r="AR23" s="209"/>
      <c r="AS23" s="209"/>
      <c r="AT23" s="209"/>
      <c r="AU23" s="209"/>
      <c r="AV23" s="209"/>
      <c r="AW23" s="209"/>
      <c r="AX23" s="209"/>
      <c r="AY23" s="209"/>
      <c r="AZ23" s="210"/>
      <c r="BA23" s="199">
        <v>10</v>
      </c>
      <c r="BB23" s="200"/>
      <c r="BC23" s="201"/>
      <c r="BD23" s="199" t="s">
        <v>1903</v>
      </c>
      <c r="BE23" s="200"/>
      <c r="BF23" s="201"/>
      <c r="BG23" s="199" t="s">
        <v>207</v>
      </c>
      <c r="BH23" s="200"/>
      <c r="BI23" s="200"/>
      <c r="BJ23" s="200"/>
      <c r="BK23" s="201"/>
      <c r="BO23" s="23" t="str">
        <f t="shared" si="0"/>
        <v>{}</v>
      </c>
      <c r="BP23" s="23" t="s">
        <v>106</v>
      </c>
      <c r="BQ23" s="23" t="str">
        <f t="shared" si="9"/>
        <v>UD0606-05 = sql/job/mml_diff/UD0606-05.sql</v>
      </c>
      <c r="BR23" s="23" t="str">
        <f t="shared" si="2"/>
        <v>UD0606-05 = {"id":"UD0606-05", "name":"二次利用DB情報（読込前→オプトアウト）反映（システム用）SQL", "params":{}, "files":{}, "thread":"10", "memory":"1GB"}</v>
      </c>
    </row>
    <row r="24" spans="2:70" ht="51.75" customHeight="1" x14ac:dyDescent="0.15">
      <c r="B24" s="108" t="s">
        <v>629</v>
      </c>
      <c r="C24" s="109"/>
      <c r="D24" s="109"/>
      <c r="E24" s="110"/>
      <c r="F24" s="111" t="s">
        <v>616</v>
      </c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3"/>
      <c r="R24" s="114" t="s">
        <v>2397</v>
      </c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6"/>
      <c r="AK24" s="114" t="s">
        <v>514</v>
      </c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6"/>
      <c r="BA24" s="102" t="s">
        <v>207</v>
      </c>
      <c r="BB24" s="103"/>
      <c r="BC24" s="104"/>
      <c r="BD24" s="102" t="s">
        <v>207</v>
      </c>
      <c r="BE24" s="103"/>
      <c r="BF24" s="104"/>
      <c r="BG24" s="102" t="s">
        <v>2251</v>
      </c>
      <c r="BH24" s="103"/>
      <c r="BI24" s="103"/>
      <c r="BJ24" s="103"/>
      <c r="BK24" s="104"/>
      <c r="BO24" s="23" t="str">
        <f t="shared" si="0"/>
        <v>{"mml_type": "MMLモジュール種別"}</v>
      </c>
      <c r="BP24" s="23" t="s">
        <v>106</v>
      </c>
      <c r="BQ24" s="23" t="str">
        <f t="shared" si="1"/>
        <v>RD0612-02 = sql/job/mml_diff/RD0612-02.sql</v>
      </c>
      <c r="BR24" s="23" t="str">
        <f t="shared" si="2"/>
        <v>RD0612-02 = {"id":"RD0612-02", "name":"MMLファイル未取込一覧取得SQL", "params":{"mml_type": "MMLモジュール種別"}, "files":{}, "uri":"True"}</v>
      </c>
    </row>
    <row r="25" spans="2:70" ht="51.75" customHeight="1" x14ac:dyDescent="0.15">
      <c r="B25" s="108" t="s">
        <v>618</v>
      </c>
      <c r="C25" s="109"/>
      <c r="D25" s="109"/>
      <c r="E25" s="110"/>
      <c r="F25" s="111" t="s">
        <v>619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3"/>
      <c r="R25" s="114" t="s">
        <v>620</v>
      </c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6"/>
      <c r="AK25" s="114" t="s">
        <v>402</v>
      </c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6"/>
      <c r="BA25" s="102" t="s">
        <v>207</v>
      </c>
      <c r="BB25" s="103"/>
      <c r="BC25" s="104"/>
      <c r="BD25" s="102" t="s">
        <v>207</v>
      </c>
      <c r="BE25" s="103"/>
      <c r="BF25" s="104"/>
      <c r="BG25" s="102" t="s">
        <v>2251</v>
      </c>
      <c r="BH25" s="103"/>
      <c r="BI25" s="103"/>
      <c r="BJ25" s="103"/>
      <c r="BK25" s="104"/>
      <c r="BO25" s="23" t="str">
        <f t="shared" si="0"/>
        <v>{}</v>
      </c>
      <c r="BP25" s="23" t="s">
        <v>106</v>
      </c>
      <c r="BQ25" s="23" t="str">
        <f t="shared" si="1"/>
        <v>UD0612-01 = sql/job/mml_diff/UD0612-01.sql</v>
      </c>
      <c r="BR25" s="23" t="str">
        <f t="shared" si="2"/>
        <v>UD0612-01 = {"id":"UD0612-01", "name":"MMLファイル取込反映SQL", "params":{}, "files":{}, "uri":"True"}</v>
      </c>
    </row>
    <row r="26" spans="2:70" ht="51.75" customHeight="1" x14ac:dyDescent="0.15">
      <c r="B26" s="202" t="s">
        <v>627</v>
      </c>
      <c r="C26" s="203"/>
      <c r="D26" s="203"/>
      <c r="E26" s="204"/>
      <c r="F26" s="205" t="s">
        <v>628</v>
      </c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7"/>
      <c r="R26" s="208" t="s">
        <v>2398</v>
      </c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10"/>
      <c r="AK26" s="208" t="s">
        <v>630</v>
      </c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10"/>
      <c r="BA26" s="199" t="s">
        <v>207</v>
      </c>
      <c r="BB26" s="200"/>
      <c r="BC26" s="201"/>
      <c r="BD26" s="199" t="s">
        <v>207</v>
      </c>
      <c r="BE26" s="200"/>
      <c r="BF26" s="201"/>
      <c r="BG26" s="199" t="s">
        <v>207</v>
      </c>
      <c r="BH26" s="200"/>
      <c r="BI26" s="200"/>
      <c r="BJ26" s="200"/>
      <c r="BK26" s="201"/>
      <c r="BO26" s="23" t="str">
        <f t="shared" si="0"/>
        <v>{"mml_type": "MMLモジュール種別", "facility_id_mml": "施設ID（MML）"}</v>
      </c>
      <c r="BP26" s="23" t="s">
        <v>106</v>
      </c>
      <c r="BQ26" s="23" t="str">
        <f t="shared" si="1"/>
        <v>RD0612-03 = sql/job/mml_diff/RD0612-03.sql</v>
      </c>
      <c r="BR26" s="23" t="str">
        <f t="shared" si="2"/>
        <v>RD0612-03 = {"id":"RD0612-03", "name":"MMLファイル未取込一覧取得（施設指定）SQL", "params":{"mml_type": "MMLモジュール種別", "facility_id_mml": "施設ID（MML）"}, "files":{}}</v>
      </c>
    </row>
    <row r="27" spans="2:70" ht="51.75" customHeight="1" x14ac:dyDescent="0.15">
      <c r="B27" s="108" t="s">
        <v>773</v>
      </c>
      <c r="C27" s="109"/>
      <c r="D27" s="109"/>
      <c r="E27" s="110"/>
      <c r="F27" s="111" t="s">
        <v>774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3"/>
      <c r="R27" s="114" t="s">
        <v>2346</v>
      </c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6"/>
      <c r="AK27" s="114" t="s">
        <v>630</v>
      </c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  <c r="BA27" s="102" t="s">
        <v>207</v>
      </c>
      <c r="BB27" s="103"/>
      <c r="BC27" s="104"/>
      <c r="BD27" s="102" t="s">
        <v>207</v>
      </c>
      <c r="BE27" s="103"/>
      <c r="BF27" s="104"/>
      <c r="BG27" s="102" t="s">
        <v>2251</v>
      </c>
      <c r="BH27" s="103"/>
      <c r="BI27" s="103"/>
      <c r="BJ27" s="103"/>
      <c r="BK27" s="104"/>
      <c r="BO27" s="23" t="str">
        <f t="shared" si="0"/>
        <v>{"mml_type": "MMLモジュール種別", "facility_id_mml": "施設ID（MML）"}</v>
      </c>
      <c r="BP27" s="23" t="s">
        <v>106</v>
      </c>
      <c r="BQ27" s="23" t="str">
        <f t="shared" si="1"/>
        <v>RD0612-04 = sql/job/mml_diff/RD0612-04.sql</v>
      </c>
      <c r="BR27" s="23" t="str">
        <f t="shared" si="2"/>
        <v>RD0612-04 = {"id":"RD0612-04", "name":"MMLファイル未取込一覧取得（施設複数指定可能）SQL", "params":{"mml_type": "MMLモジュール種別", "facility_id_mml": "施設ID（MML）"}, "files":{}, "uri":"True"}</v>
      </c>
    </row>
    <row r="28" spans="2:70" ht="51.75" customHeight="1" x14ac:dyDescent="0.15">
      <c r="B28" s="108" t="s">
        <v>2393</v>
      </c>
      <c r="C28" s="109"/>
      <c r="D28" s="109"/>
      <c r="E28" s="110"/>
      <c r="F28" s="111" t="s">
        <v>2338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3"/>
      <c r="R28" s="114" t="s">
        <v>2341</v>
      </c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6"/>
      <c r="AK28" s="114" t="s">
        <v>402</v>
      </c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6"/>
      <c r="BA28" s="102">
        <v>10</v>
      </c>
      <c r="BB28" s="103"/>
      <c r="BC28" s="104"/>
      <c r="BD28" s="102" t="s">
        <v>1903</v>
      </c>
      <c r="BE28" s="103"/>
      <c r="BF28" s="104"/>
      <c r="BG28" s="102" t="s">
        <v>2251</v>
      </c>
      <c r="BH28" s="103"/>
      <c r="BI28" s="103"/>
      <c r="BJ28" s="103"/>
      <c r="BK28" s="104"/>
      <c r="BO28" s="23" t="str">
        <f t="shared" ref="BO28:BO30" si="10">IF(AK28&lt;&gt;"なし",AK28,"{}")</f>
        <v>{}</v>
      </c>
      <c r="BP28" s="23" t="s">
        <v>106</v>
      </c>
      <c r="BQ28" s="23" t="str">
        <f t="shared" ref="BQ28:BQ30" si="11">B28&amp;" = sql/job/mml_diff/"&amp;B28&amp;".sql"</f>
        <v>UD0921-01 = sql/job/mml_diff/UD0921-01.sql</v>
      </c>
      <c r="BR28" s="23" t="str">
        <f t="shared" ref="BR28:BR30" si="12">B28&amp;" = {""id"":"""&amp;B28&amp;""", ""name"":"""&amp;F28&amp;""", ""params"":"&amp;BO28&amp;", ""files"":"&amp;BP28&amp;IF(BA28&lt;&gt;"-",", ""thread"":"""&amp;BA28&amp;"""","")&amp;IF(BD28&lt;&gt;"-",", ""memory"":"""&amp;BD28&amp;"""","")&amp;IF(BG28&lt;&gt;"-",", ""uri"":""True""","")&amp;"}"</f>
        <v>UD0921-01 = {"id":"UD0921-01", "name":"利活用可否確認結果反映（読込対象外→読込未済（差分））SQL", "params":{}, "files":{}, "thread":"10", "memory":"1GB", "uri":"True"}</v>
      </c>
    </row>
    <row r="29" spans="2:70" ht="51.75" customHeight="1" x14ac:dyDescent="0.15">
      <c r="B29" s="108" t="s">
        <v>2394</v>
      </c>
      <c r="C29" s="109"/>
      <c r="D29" s="109"/>
      <c r="E29" s="110"/>
      <c r="F29" s="111" t="s">
        <v>2340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3"/>
      <c r="R29" s="114" t="s">
        <v>2342</v>
      </c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6"/>
      <c r="AK29" s="114" t="s">
        <v>402</v>
      </c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6"/>
      <c r="BA29" s="102">
        <v>10</v>
      </c>
      <c r="BB29" s="103"/>
      <c r="BC29" s="104"/>
      <c r="BD29" s="102" t="s">
        <v>1903</v>
      </c>
      <c r="BE29" s="103"/>
      <c r="BF29" s="104"/>
      <c r="BG29" s="102" t="s">
        <v>2251</v>
      </c>
      <c r="BH29" s="103"/>
      <c r="BI29" s="103"/>
      <c r="BJ29" s="103"/>
      <c r="BK29" s="104"/>
      <c r="BO29" s="23" t="str">
        <f t="shared" si="10"/>
        <v>{}</v>
      </c>
      <c r="BP29" s="23" t="s">
        <v>106</v>
      </c>
      <c r="BQ29" s="23" t="str">
        <f t="shared" si="11"/>
        <v>UD0921-02 = sql/job/mml_diff/UD0921-02.sql</v>
      </c>
      <c r="BR29" s="23" t="str">
        <f t="shared" si="12"/>
        <v>UD0921-02 = {"id":"UD0921-02", "name":"利活用可否確認結果反映（読込済み→読込対象外（オプトアウト削除対象））SQL", "params":{}, "files":{}, "thread":"10", "memory":"1GB", "uri":"True"}</v>
      </c>
    </row>
    <row r="30" spans="2:70" ht="51.75" customHeight="1" x14ac:dyDescent="0.15">
      <c r="B30" s="108" t="s">
        <v>2395</v>
      </c>
      <c r="C30" s="109"/>
      <c r="D30" s="109"/>
      <c r="E30" s="110"/>
      <c r="F30" s="111" t="s">
        <v>2339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3"/>
      <c r="R30" s="114" t="s">
        <v>2343</v>
      </c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6"/>
      <c r="AK30" s="114" t="s">
        <v>402</v>
      </c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6"/>
      <c r="BA30" s="102">
        <v>10</v>
      </c>
      <c r="BB30" s="103"/>
      <c r="BC30" s="104"/>
      <c r="BD30" s="102" t="s">
        <v>1903</v>
      </c>
      <c r="BE30" s="103"/>
      <c r="BF30" s="104"/>
      <c r="BG30" s="102" t="s">
        <v>2251</v>
      </c>
      <c r="BH30" s="103"/>
      <c r="BI30" s="103"/>
      <c r="BJ30" s="103"/>
      <c r="BK30" s="104"/>
      <c r="BO30" s="23" t="str">
        <f t="shared" si="10"/>
        <v>{}</v>
      </c>
      <c r="BP30" s="23" t="s">
        <v>106</v>
      </c>
      <c r="BQ30" s="23" t="str">
        <f t="shared" si="11"/>
        <v>UD0921-03 = sql/job/mml_diff/UD0921-03.sql</v>
      </c>
      <c r="BR30" s="23" t="str">
        <f t="shared" si="12"/>
        <v>UD0921-03 = {"id":"UD0921-03", "name":"利活用可否確認結果反映（読込未済（新規）→読込対象外（新規））SQL", "params":{}, "files":{}, "thread":"10", "memory":"1GB", "uri":"True"}</v>
      </c>
    </row>
    <row r="31" spans="2:70" ht="51.75" customHeight="1" x14ac:dyDescent="0.15">
      <c r="B31" s="108" t="s">
        <v>2396</v>
      </c>
      <c r="C31" s="109"/>
      <c r="D31" s="109"/>
      <c r="E31" s="110"/>
      <c r="F31" s="111" t="s">
        <v>2344</v>
      </c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3"/>
      <c r="R31" s="114" t="s">
        <v>2345</v>
      </c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6"/>
      <c r="AK31" s="114" t="s">
        <v>402</v>
      </c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6"/>
      <c r="BA31" s="102">
        <v>10</v>
      </c>
      <c r="BB31" s="103"/>
      <c r="BC31" s="104"/>
      <c r="BD31" s="102" t="s">
        <v>1903</v>
      </c>
      <c r="BE31" s="103"/>
      <c r="BF31" s="104"/>
      <c r="BG31" s="102" t="s">
        <v>2251</v>
      </c>
      <c r="BH31" s="103"/>
      <c r="BI31" s="103"/>
      <c r="BJ31" s="103"/>
      <c r="BK31" s="104"/>
      <c r="BO31" s="23" t="str">
        <f t="shared" ref="BO31" si="13">IF(AK31&lt;&gt;"なし",AK31,"{}")</f>
        <v>{}</v>
      </c>
      <c r="BP31" s="23" t="s">
        <v>106</v>
      </c>
      <c r="BQ31" s="23" t="str">
        <f t="shared" ref="BQ31" si="14">B31&amp;" = sql/job/mml_diff/"&amp;B31&amp;".sql"</f>
        <v>UD0921-04 = sql/job/mml_diff/UD0921-04.sql</v>
      </c>
      <c r="BR31" s="23" t="str">
        <f t="shared" ref="BR31" si="15">B31&amp;" = {""id"":"""&amp;B31&amp;""", ""name"":"""&amp;F31&amp;""", ""params"":"&amp;BO31&amp;", ""files"":"&amp;BP31&amp;IF(BA31&lt;&gt;"-",", ""thread"":"""&amp;BA31&amp;"""","")&amp;IF(BD31&lt;&gt;"-",", ""memory"":"""&amp;BD31&amp;"""","")&amp;IF(BG31&lt;&gt;"-",", ""uri"":""True""","")&amp;"}"</f>
        <v>UD0921-04 = {"id":"UD0921-04", "name":"利活用可否確認結果反映（読込未済（退避）→読込対象外）SQL", "params":{}, "files":{}, "thread":"10", "memory":"1GB", "uri":"True"}</v>
      </c>
    </row>
    <row r="32" spans="2:70" ht="51.75" customHeight="1" x14ac:dyDescent="0.15">
      <c r="B32" s="108" t="s">
        <v>778</v>
      </c>
      <c r="C32" s="109"/>
      <c r="D32" s="109"/>
      <c r="E32" s="110"/>
      <c r="F32" s="111" t="s">
        <v>403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3"/>
      <c r="R32" s="114" t="s">
        <v>775</v>
      </c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6"/>
      <c r="AK32" s="114" t="s">
        <v>514</v>
      </c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6"/>
      <c r="BA32" s="102" t="s">
        <v>207</v>
      </c>
      <c r="BB32" s="103"/>
      <c r="BC32" s="104"/>
      <c r="BD32" s="102" t="s">
        <v>207</v>
      </c>
      <c r="BE32" s="103"/>
      <c r="BF32" s="104"/>
      <c r="BG32" s="102" t="s">
        <v>2251</v>
      </c>
      <c r="BH32" s="103"/>
      <c r="BI32" s="103"/>
      <c r="BJ32" s="103"/>
      <c r="BK32" s="104"/>
      <c r="BO32" s="23" t="str">
        <f t="shared" si="0"/>
        <v>{"mml_type": "MMLモジュール種別"}</v>
      </c>
      <c r="BP32" s="23" t="s">
        <v>106</v>
      </c>
      <c r="BQ32" s="23" t="str">
        <f t="shared" si="1"/>
        <v>RD0904-01 = sql/job/mml_diff/RD0904-01.sql</v>
      </c>
      <c r="BR32" s="23" t="str">
        <f t="shared" si="2"/>
        <v>RD0904-01 = {"id":"RD0904-01", "name":"Zipファイル一覧取得SQL", "params":{"mml_type": "MMLモジュール種別"}, "files":{}, "uri":"True"}</v>
      </c>
    </row>
    <row r="33" spans="2:70" ht="51.75" customHeight="1" x14ac:dyDescent="0.15">
      <c r="B33" s="108" t="s">
        <v>779</v>
      </c>
      <c r="C33" s="109"/>
      <c r="D33" s="109"/>
      <c r="E33" s="110"/>
      <c r="F33" s="111" t="s">
        <v>777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3"/>
      <c r="R33" s="114" t="s">
        <v>776</v>
      </c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6"/>
      <c r="AK33" s="114" t="s">
        <v>630</v>
      </c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6"/>
      <c r="BA33" s="102" t="s">
        <v>207</v>
      </c>
      <c r="BB33" s="103"/>
      <c r="BC33" s="104"/>
      <c r="BD33" s="102" t="s">
        <v>207</v>
      </c>
      <c r="BE33" s="103"/>
      <c r="BF33" s="104"/>
      <c r="BG33" s="102" t="s">
        <v>2251</v>
      </c>
      <c r="BH33" s="103"/>
      <c r="BI33" s="103"/>
      <c r="BJ33" s="103"/>
      <c r="BK33" s="104"/>
      <c r="BO33" s="23" t="str">
        <f t="shared" si="0"/>
        <v>{"mml_type": "MMLモジュール種別", "facility_id_mml": "施設ID（MML）"}</v>
      </c>
      <c r="BP33" s="23" t="s">
        <v>106</v>
      </c>
      <c r="BQ33" s="23" t="str">
        <f t="shared" si="1"/>
        <v>RD0904-02 = sql/job/mml_diff/RD0904-02.sql</v>
      </c>
      <c r="BR33" s="23" t="str">
        <f t="shared" si="2"/>
        <v>RD0904-02 = {"id":"RD0904-02", "name":"Zipファイル一覧取得（施設ID複数指定可能）SQL", "params":{"mml_type": "MMLモジュール種別", "facility_id_mml": "施設ID（MML）"}, "files":{}, "uri":"True"}</v>
      </c>
    </row>
    <row r="34" spans="2:70" ht="15" customHeight="1" x14ac:dyDescent="0.1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6"/>
      <c r="BG34" s="25"/>
      <c r="BH34" s="25"/>
      <c r="BI34" s="25"/>
      <c r="BJ34" s="25"/>
      <c r="BK34" s="25"/>
    </row>
    <row r="35" spans="2:70" ht="15" customHeight="1" x14ac:dyDescent="0.1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6"/>
      <c r="BG35" s="25"/>
      <c r="BH35" s="25"/>
      <c r="BI35" s="25"/>
      <c r="BJ35" s="25"/>
      <c r="BK35" s="25"/>
    </row>
    <row r="36" spans="2:70" ht="15" customHeight="1" x14ac:dyDescent="0.15">
      <c r="B36" s="25" t="s">
        <v>424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6"/>
      <c r="BG36" s="25"/>
      <c r="BH36" s="25"/>
      <c r="BI36" s="25"/>
      <c r="BJ36" s="25"/>
      <c r="BK36" s="25"/>
    </row>
    <row r="37" spans="2:70" ht="15" customHeight="1" x14ac:dyDescent="0.1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6"/>
      <c r="BG37" s="25"/>
      <c r="BH37" s="25"/>
      <c r="BI37" s="25"/>
      <c r="BJ37" s="25"/>
      <c r="BK37" s="25"/>
    </row>
    <row r="38" spans="2:70" ht="27" customHeight="1" x14ac:dyDescent="0.15">
      <c r="B38" s="18" t="s">
        <v>13</v>
      </c>
      <c r="C38" s="19"/>
      <c r="D38" s="19"/>
      <c r="E38" s="19"/>
      <c r="F38" s="20" t="s">
        <v>15</v>
      </c>
      <c r="G38" s="34"/>
      <c r="H38" s="34"/>
      <c r="I38" s="27"/>
      <c r="J38" s="27"/>
      <c r="K38" s="28"/>
      <c r="L38" s="28"/>
      <c r="M38" s="28"/>
      <c r="N38" s="28"/>
      <c r="O38" s="28"/>
      <c r="P38" s="28"/>
      <c r="Q38" s="28"/>
      <c r="R38" s="20" t="s">
        <v>16</v>
      </c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0" t="s">
        <v>17</v>
      </c>
      <c r="AL38" s="29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0" t="s">
        <v>208</v>
      </c>
      <c r="BB38" s="28"/>
      <c r="BC38" s="30"/>
      <c r="BD38" s="20" t="s">
        <v>200</v>
      </c>
      <c r="BE38" s="28"/>
      <c r="BF38" s="30"/>
      <c r="BG38" s="105" t="s">
        <v>1906</v>
      </c>
      <c r="BH38" s="197"/>
      <c r="BI38" s="197"/>
      <c r="BJ38" s="197"/>
      <c r="BK38" s="198"/>
    </row>
    <row r="39" spans="2:70" ht="51.75" customHeight="1" x14ac:dyDescent="0.15">
      <c r="B39" s="108" t="s">
        <v>425</v>
      </c>
      <c r="C39" s="109"/>
      <c r="D39" s="109"/>
      <c r="E39" s="110"/>
      <c r="F39" s="111" t="s">
        <v>2337</v>
      </c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3"/>
      <c r="R39" s="114" t="str">
        <f>SUBSTITUTE(SUBSTITUTE(F39,"ZipファイルNo削除SQL（",""),"）","")&amp;"に対して、上書き取込削除対象_ZipファイルNoに格納されているZipファイルNoで削除するSQL"</f>
        <v>Zipファイル管理_MMLに対して、上書き取込削除対象_ZipファイルNoに格納されているZipファイルNoで削除するSQL</v>
      </c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6"/>
      <c r="AK39" s="114" t="s">
        <v>402</v>
      </c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6"/>
      <c r="BA39" s="102" t="s">
        <v>207</v>
      </c>
      <c r="BB39" s="103"/>
      <c r="BC39" s="104"/>
      <c r="BD39" s="102" t="s">
        <v>207</v>
      </c>
      <c r="BE39" s="103"/>
      <c r="BF39" s="104"/>
      <c r="BG39" s="102" t="s">
        <v>2251</v>
      </c>
      <c r="BH39" s="103"/>
      <c r="BI39" s="103"/>
      <c r="BJ39" s="103"/>
      <c r="BK39" s="104"/>
      <c r="BO39" s="23" t="str">
        <f t="shared" ref="BO39:BO102" si="16">IF(AK39&lt;&gt;"なし",AK39,"{}")</f>
        <v>{}</v>
      </c>
      <c r="BP39" s="23" t="s">
        <v>106</v>
      </c>
      <c r="BQ39" s="23" t="str">
        <f t="shared" ref="BQ39:BQ102" si="17">B39&amp;" = sql/job/mml_diff/zip_del/"&amp;B39&amp;".sql"</f>
        <v>DD0603-01 = sql/job/mml_diff/zip_del/DD0603-01.sql</v>
      </c>
      <c r="BR39" s="23" t="str">
        <f t="shared" ref="BR39:BR102" si="18">B39&amp;" = {""id"":"""&amp;B39&amp;""", ""name"":"""&amp;F39&amp;""", ""params"":"&amp;BO39&amp;", ""files"":"&amp;BP39&amp;IF(BA39&lt;&gt;"-",", ""thread"":"""&amp;BA39&amp;"""","")&amp;IF(BD39&lt;&gt;"-",", ""memory"":"""&amp;BD39&amp;"""","")&amp;IF(BG39&lt;&gt;"-",", ""uri"":""True""","")&amp;"}"</f>
        <v>DD0603-01 = {"id":"DD0603-01", "name":"ZipファイルNo削除SQL（Zipファイル管理_MML）", "params":{}, "files":{}, "uri":"True"}</v>
      </c>
    </row>
    <row r="40" spans="2:70" ht="51.75" customHeight="1" x14ac:dyDescent="0.15">
      <c r="B40" s="108" t="s">
        <v>426</v>
      </c>
      <c r="C40" s="109"/>
      <c r="D40" s="109"/>
      <c r="E40" s="110"/>
      <c r="F40" s="111" t="s">
        <v>467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3"/>
      <c r="R40" s="114" t="str">
        <f>SUBSTITUTE(SUBSTITUTE(F40,"ZipファイルNo削除SQL（",""),"）","")&amp;"に対して、上書き取込削除対象_ZipファイルNoに格納されているZipファイルNoで削除するSQL"</f>
        <v>MMLファイル管理に対して、上書き取込削除対象_ZipファイルNoに格納されているZipファイルNoで削除するSQL</v>
      </c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6"/>
      <c r="AK40" s="114" t="s">
        <v>402</v>
      </c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6"/>
      <c r="BA40" s="102" t="s">
        <v>207</v>
      </c>
      <c r="BB40" s="103"/>
      <c r="BC40" s="104"/>
      <c r="BD40" s="102" t="s">
        <v>207</v>
      </c>
      <c r="BE40" s="103"/>
      <c r="BF40" s="104"/>
      <c r="BG40" s="102" t="s">
        <v>2251</v>
      </c>
      <c r="BH40" s="103"/>
      <c r="BI40" s="103"/>
      <c r="BJ40" s="103"/>
      <c r="BK40" s="104"/>
      <c r="BO40" s="23" t="str">
        <f t="shared" si="16"/>
        <v>{}</v>
      </c>
      <c r="BP40" s="23" t="s">
        <v>106</v>
      </c>
      <c r="BQ40" s="23" t="str">
        <f t="shared" si="17"/>
        <v>DD0603-02 = sql/job/mml_diff/zip_del/DD0603-02.sql</v>
      </c>
      <c r="BR40" s="23" t="str">
        <f t="shared" si="18"/>
        <v>DD0603-02 = {"id":"DD0603-02", "name":"ZipファイルNo削除SQL（MMLファイル管理）", "params":{}, "files":{}, "uri":"True"}</v>
      </c>
    </row>
    <row r="41" spans="2:70" ht="51.75" customHeight="1" x14ac:dyDescent="0.15">
      <c r="B41" s="108" t="s">
        <v>427</v>
      </c>
      <c r="C41" s="109"/>
      <c r="D41" s="109"/>
      <c r="E41" s="110"/>
      <c r="F41" s="111" t="s">
        <v>468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3"/>
      <c r="R41" s="114" t="str">
        <f t="shared" ref="R41:R102" si="19">SUBSTITUTE(SUBSTITUTE(F41,"ZipファイルNo削除SQL（",""),"）","")&amp;"に対して、ZipファイルNo_ワークテーブルに格納されているZipファイルNoで削除するSQL"</f>
        <v>MML共通に対して、ZipファイルNo_ワークテーブルに格納されているZipファイルNoで削除するSQL</v>
      </c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6"/>
      <c r="AK41" s="114" t="s">
        <v>402</v>
      </c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6"/>
      <c r="BA41" s="102" t="s">
        <v>207</v>
      </c>
      <c r="BB41" s="103"/>
      <c r="BC41" s="104"/>
      <c r="BD41" s="102" t="s">
        <v>207</v>
      </c>
      <c r="BE41" s="103"/>
      <c r="BF41" s="104"/>
      <c r="BG41" s="102" t="s">
        <v>207</v>
      </c>
      <c r="BH41" s="103"/>
      <c r="BI41" s="103"/>
      <c r="BJ41" s="103"/>
      <c r="BK41" s="104"/>
      <c r="BO41" s="23" t="str">
        <f t="shared" si="16"/>
        <v>{}</v>
      </c>
      <c r="BP41" s="23" t="s">
        <v>106</v>
      </c>
      <c r="BQ41" s="23" t="str">
        <f t="shared" si="17"/>
        <v>DD0603-03 = sql/job/mml_diff/zip_del/DD0603-03.sql</v>
      </c>
      <c r="BR41" s="23" t="str">
        <f t="shared" si="18"/>
        <v>DD0603-03 = {"id":"DD0603-03", "name":"ZipファイルNo削除SQL（MML共通）", "params":{}, "files":{}}</v>
      </c>
    </row>
    <row r="42" spans="2:70" ht="51.75" customHeight="1" x14ac:dyDescent="0.15">
      <c r="B42" s="108" t="s">
        <v>428</v>
      </c>
      <c r="C42" s="109"/>
      <c r="D42" s="109"/>
      <c r="E42" s="110"/>
      <c r="F42" s="111" t="s">
        <v>469</v>
      </c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3"/>
      <c r="R42" s="114" t="str">
        <f t="shared" si="19"/>
        <v>MML_診断履歴情報モジュール_本文に対して、ZipファイルNo_ワークテーブルに格納されているZipファイルNoで削除するSQL</v>
      </c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6"/>
      <c r="AK42" s="114" t="s">
        <v>402</v>
      </c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6"/>
      <c r="BA42" s="102" t="s">
        <v>207</v>
      </c>
      <c r="BB42" s="103"/>
      <c r="BC42" s="104"/>
      <c r="BD42" s="102" t="s">
        <v>207</v>
      </c>
      <c r="BE42" s="103"/>
      <c r="BF42" s="104"/>
      <c r="BG42" s="102" t="s">
        <v>207</v>
      </c>
      <c r="BH42" s="103"/>
      <c r="BI42" s="103"/>
      <c r="BJ42" s="103"/>
      <c r="BK42" s="104"/>
      <c r="BO42" s="23" t="str">
        <f t="shared" si="16"/>
        <v>{}</v>
      </c>
      <c r="BP42" s="23" t="s">
        <v>106</v>
      </c>
      <c r="BQ42" s="23" t="str">
        <f t="shared" si="17"/>
        <v>DD0603-04 = sql/job/mml_diff/zip_del/DD0603-04.sql</v>
      </c>
      <c r="BR42" s="23" t="str">
        <f t="shared" si="18"/>
        <v>DD0603-04 = {"id":"DD0603-04", "name":"ZipファイルNo削除SQL（MML_診断履歴情報モジュール_本文）", "params":{}, "files":{}}</v>
      </c>
    </row>
    <row r="43" spans="2:70" ht="51.75" customHeight="1" x14ac:dyDescent="0.15">
      <c r="B43" s="108" t="s">
        <v>429</v>
      </c>
      <c r="C43" s="109"/>
      <c r="D43" s="109"/>
      <c r="E43" s="110"/>
      <c r="F43" s="111" t="s">
        <v>470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3"/>
      <c r="R43" s="114" t="str">
        <f t="shared" si="19"/>
        <v>MML_診断履歴情報モジュール_病名に対して、ZipファイルNo_ワークテーブルに格納されているZipファイルNoで削除するSQL</v>
      </c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6"/>
      <c r="AK43" s="114" t="s">
        <v>402</v>
      </c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6"/>
      <c r="BA43" s="102" t="s">
        <v>207</v>
      </c>
      <c r="BB43" s="103"/>
      <c r="BC43" s="104"/>
      <c r="BD43" s="102" t="s">
        <v>207</v>
      </c>
      <c r="BE43" s="103"/>
      <c r="BF43" s="104"/>
      <c r="BG43" s="102" t="s">
        <v>207</v>
      </c>
      <c r="BH43" s="103"/>
      <c r="BI43" s="103"/>
      <c r="BJ43" s="103"/>
      <c r="BK43" s="104"/>
      <c r="BO43" s="23" t="str">
        <f t="shared" si="16"/>
        <v>{}</v>
      </c>
      <c r="BP43" s="23" t="s">
        <v>106</v>
      </c>
      <c r="BQ43" s="23" t="str">
        <f t="shared" si="17"/>
        <v>DD0603-05 = sql/job/mml_diff/zip_del/DD0603-05.sql</v>
      </c>
      <c r="BR43" s="23" t="str">
        <f t="shared" si="18"/>
        <v>DD0603-05 = {"id":"DD0603-05", "name":"ZipファイルNo削除SQL（MML_診断履歴情報モジュール_病名）", "params":{}, "files":{}}</v>
      </c>
    </row>
    <row r="44" spans="2:70" ht="51.75" customHeight="1" x14ac:dyDescent="0.15">
      <c r="B44" s="108" t="s">
        <v>430</v>
      </c>
      <c r="C44" s="109"/>
      <c r="D44" s="109"/>
      <c r="E44" s="110"/>
      <c r="F44" s="111" t="s">
        <v>471</v>
      </c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  <c r="R44" s="114" t="str">
        <f t="shared" si="19"/>
        <v>MML_診断履歴情報モジュール_カテゴリ名に対して、ZipファイルNo_ワークテーブルに格納されているZipファイルNoで削除するSQL</v>
      </c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6"/>
      <c r="AK44" s="114" t="s">
        <v>402</v>
      </c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6"/>
      <c r="BA44" s="102" t="s">
        <v>207</v>
      </c>
      <c r="BB44" s="103"/>
      <c r="BC44" s="104"/>
      <c r="BD44" s="102" t="s">
        <v>207</v>
      </c>
      <c r="BE44" s="103"/>
      <c r="BF44" s="104"/>
      <c r="BG44" s="102" t="s">
        <v>207</v>
      </c>
      <c r="BH44" s="103"/>
      <c r="BI44" s="103"/>
      <c r="BJ44" s="103"/>
      <c r="BK44" s="104"/>
      <c r="BO44" s="23" t="str">
        <f t="shared" si="16"/>
        <v>{}</v>
      </c>
      <c r="BP44" s="23" t="s">
        <v>106</v>
      </c>
      <c r="BQ44" s="23" t="str">
        <f t="shared" si="17"/>
        <v>DD0603-06 = sql/job/mml_diff/zip_del/DD0603-06.sql</v>
      </c>
      <c r="BR44" s="23" t="str">
        <f t="shared" si="18"/>
        <v>DD0603-06 = {"id":"DD0603-06", "name":"ZipファイルNo削除SQL（MML_診断履歴情報モジュール_カテゴリ名）", "params":{}, "files":{}}</v>
      </c>
    </row>
    <row r="45" spans="2:70" ht="51.75" customHeight="1" x14ac:dyDescent="0.15">
      <c r="B45" s="108" t="s">
        <v>431</v>
      </c>
      <c r="C45" s="109"/>
      <c r="D45" s="109"/>
      <c r="E45" s="110"/>
      <c r="F45" s="111" t="s">
        <v>472</v>
      </c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3"/>
      <c r="R45" s="114" t="str">
        <f t="shared" si="19"/>
        <v>MML_臨床サマリー情報モジュール_本文に対して、ZipファイルNo_ワークテーブルに格納されているZipファイルNoで削除するSQL</v>
      </c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6"/>
      <c r="AK45" s="114" t="s">
        <v>402</v>
      </c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6"/>
      <c r="BA45" s="102" t="s">
        <v>207</v>
      </c>
      <c r="BB45" s="103"/>
      <c r="BC45" s="104"/>
      <c r="BD45" s="102" t="s">
        <v>207</v>
      </c>
      <c r="BE45" s="103"/>
      <c r="BF45" s="104"/>
      <c r="BG45" s="102" t="s">
        <v>207</v>
      </c>
      <c r="BH45" s="103"/>
      <c r="BI45" s="103"/>
      <c r="BJ45" s="103"/>
      <c r="BK45" s="104"/>
      <c r="BO45" s="23" t="str">
        <f t="shared" si="16"/>
        <v>{}</v>
      </c>
      <c r="BP45" s="23" t="s">
        <v>106</v>
      </c>
      <c r="BQ45" s="23" t="str">
        <f t="shared" si="17"/>
        <v>DD0603-07 = sql/job/mml_diff/zip_del/DD0603-07.sql</v>
      </c>
      <c r="BR45" s="23" t="str">
        <f t="shared" si="18"/>
        <v>DD0603-07 = {"id":"DD0603-07", "name":"ZipファイルNo削除SQL（MML_臨床サマリー情報モジュール_本文）", "params":{}, "files":{}}</v>
      </c>
    </row>
    <row r="46" spans="2:70" ht="51.75" customHeight="1" x14ac:dyDescent="0.15">
      <c r="B46" s="108" t="s">
        <v>432</v>
      </c>
      <c r="C46" s="109"/>
      <c r="D46" s="109"/>
      <c r="E46" s="110"/>
      <c r="F46" s="111" t="s">
        <v>473</v>
      </c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R46" s="114" t="str">
        <f t="shared" si="19"/>
        <v>MML_臨床サマリー情報モジュール_外来に対して、ZipファイルNo_ワークテーブルに格納されているZipファイルNoで削除するSQL</v>
      </c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6"/>
      <c r="AK46" s="114" t="s">
        <v>402</v>
      </c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6"/>
      <c r="BA46" s="102" t="s">
        <v>207</v>
      </c>
      <c r="BB46" s="103"/>
      <c r="BC46" s="104"/>
      <c r="BD46" s="102" t="s">
        <v>207</v>
      </c>
      <c r="BE46" s="103"/>
      <c r="BF46" s="104"/>
      <c r="BG46" s="102" t="s">
        <v>207</v>
      </c>
      <c r="BH46" s="103"/>
      <c r="BI46" s="103"/>
      <c r="BJ46" s="103"/>
      <c r="BK46" s="104"/>
      <c r="BO46" s="23" t="str">
        <f t="shared" si="16"/>
        <v>{}</v>
      </c>
      <c r="BP46" s="23" t="s">
        <v>106</v>
      </c>
      <c r="BQ46" s="23" t="str">
        <f t="shared" si="17"/>
        <v>DD0603-08 = sql/job/mml_diff/zip_del/DD0603-08.sql</v>
      </c>
      <c r="BR46" s="23" t="str">
        <f t="shared" si="18"/>
        <v>DD0603-08 = {"id":"DD0603-08", "name":"ZipファイルNo削除SQL（MML_臨床サマリー情報モジュール_外来）", "params":{}, "files":{}}</v>
      </c>
    </row>
    <row r="47" spans="2:70" ht="51.75" customHeight="1" x14ac:dyDescent="0.15">
      <c r="B47" s="108" t="s">
        <v>433</v>
      </c>
      <c r="C47" s="109"/>
      <c r="D47" s="109"/>
      <c r="E47" s="110"/>
      <c r="F47" s="111" t="s">
        <v>474</v>
      </c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3"/>
      <c r="R47" s="114" t="str">
        <f t="shared" si="19"/>
        <v>MML_臨床サマリー情報モジュール_入退院に対して、ZipファイルNo_ワークテーブルに格納されているZipファイルNoで削除するSQL</v>
      </c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6"/>
      <c r="AK47" s="114" t="s">
        <v>402</v>
      </c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6"/>
      <c r="BA47" s="102" t="s">
        <v>207</v>
      </c>
      <c r="BB47" s="103"/>
      <c r="BC47" s="104"/>
      <c r="BD47" s="102" t="s">
        <v>207</v>
      </c>
      <c r="BE47" s="103"/>
      <c r="BF47" s="104"/>
      <c r="BG47" s="102" t="s">
        <v>207</v>
      </c>
      <c r="BH47" s="103"/>
      <c r="BI47" s="103"/>
      <c r="BJ47" s="103"/>
      <c r="BK47" s="104"/>
      <c r="BO47" s="23" t="str">
        <f t="shared" si="16"/>
        <v>{}</v>
      </c>
      <c r="BP47" s="23" t="s">
        <v>106</v>
      </c>
      <c r="BQ47" s="23" t="str">
        <f t="shared" si="17"/>
        <v>DD0603-09 = sql/job/mml_diff/zip_del/DD0603-09.sql</v>
      </c>
      <c r="BR47" s="23" t="str">
        <f t="shared" si="18"/>
        <v>DD0603-09 = {"id":"DD0603-09", "name":"ZipファイルNo削除SQL（MML_臨床サマリー情報モジュール_入退院）", "params":{}, "files":{}}</v>
      </c>
    </row>
    <row r="48" spans="2:70" ht="51.75" customHeight="1" x14ac:dyDescent="0.15">
      <c r="B48" s="108" t="s">
        <v>434</v>
      </c>
      <c r="C48" s="109"/>
      <c r="D48" s="109"/>
      <c r="E48" s="110"/>
      <c r="F48" s="111" t="s">
        <v>475</v>
      </c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3"/>
      <c r="R48" s="114" t="str">
        <f t="shared" si="19"/>
        <v>MML_臨床サマリー情報モジュール_経過記録に対して、ZipファイルNo_ワークテーブルに格納されているZipファイルNoで削除するSQL</v>
      </c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6"/>
      <c r="AK48" s="114" t="s">
        <v>402</v>
      </c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6"/>
      <c r="BA48" s="102" t="s">
        <v>207</v>
      </c>
      <c r="BB48" s="103"/>
      <c r="BC48" s="104"/>
      <c r="BD48" s="102" t="s">
        <v>207</v>
      </c>
      <c r="BE48" s="103"/>
      <c r="BF48" s="104"/>
      <c r="BG48" s="102" t="s">
        <v>207</v>
      </c>
      <c r="BH48" s="103"/>
      <c r="BI48" s="103"/>
      <c r="BJ48" s="103"/>
      <c r="BK48" s="104"/>
      <c r="BO48" s="23" t="str">
        <f t="shared" si="16"/>
        <v>{}</v>
      </c>
      <c r="BP48" s="23" t="s">
        <v>106</v>
      </c>
      <c r="BQ48" s="23" t="str">
        <f t="shared" si="17"/>
        <v>DD0603-10 = sql/job/mml_diff/zip_del/DD0603-10.sql</v>
      </c>
      <c r="BR48" s="23" t="str">
        <f t="shared" si="18"/>
        <v>DD0603-10 = {"id":"DD0603-10", "name":"ZipファイルNo削除SQL（MML_臨床サマリー情報モジュール_経過記録）", "params":{}, "files":{}}</v>
      </c>
    </row>
    <row r="49" spans="2:70" ht="51.75" customHeight="1" x14ac:dyDescent="0.15">
      <c r="B49" s="108" t="s">
        <v>435</v>
      </c>
      <c r="C49" s="109"/>
      <c r="D49" s="109"/>
      <c r="E49" s="110"/>
      <c r="F49" s="111" t="s">
        <v>476</v>
      </c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3"/>
      <c r="R49" s="114" t="str">
        <f t="shared" si="19"/>
        <v>MML_臨床サマリー情報モジュール_検査結果に対して、ZipファイルNo_ワークテーブルに格納されているZipファイルNoで削除するSQL</v>
      </c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6"/>
      <c r="AK49" s="114" t="s">
        <v>402</v>
      </c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116"/>
      <c r="BA49" s="102" t="s">
        <v>207</v>
      </c>
      <c r="BB49" s="103"/>
      <c r="BC49" s="104"/>
      <c r="BD49" s="102" t="s">
        <v>207</v>
      </c>
      <c r="BE49" s="103"/>
      <c r="BF49" s="104"/>
      <c r="BG49" s="102" t="s">
        <v>207</v>
      </c>
      <c r="BH49" s="103"/>
      <c r="BI49" s="103"/>
      <c r="BJ49" s="103"/>
      <c r="BK49" s="104"/>
      <c r="BO49" s="23" t="str">
        <f t="shared" si="16"/>
        <v>{}</v>
      </c>
      <c r="BP49" s="23" t="s">
        <v>106</v>
      </c>
      <c r="BQ49" s="23" t="str">
        <f t="shared" si="17"/>
        <v>DD0603-11 = sql/job/mml_diff/zip_del/DD0603-11.sql</v>
      </c>
      <c r="BR49" s="23" t="str">
        <f t="shared" si="18"/>
        <v>DD0603-11 = {"id":"DD0603-11", "name":"ZipファイルNo削除SQL（MML_臨床サマリー情報モジュール_検査結果）", "params":{}, "files":{}}</v>
      </c>
    </row>
    <row r="50" spans="2:70" ht="51.75" customHeight="1" x14ac:dyDescent="0.15">
      <c r="B50" s="108" t="s">
        <v>436</v>
      </c>
      <c r="C50" s="109"/>
      <c r="D50" s="109"/>
      <c r="E50" s="110"/>
      <c r="F50" s="111" t="s">
        <v>477</v>
      </c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4" t="str">
        <f t="shared" si="19"/>
        <v>MML_経過記録情報モジュール_本文に対して、ZipファイルNo_ワークテーブルに格納されているZipファイルNoで削除するSQL</v>
      </c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6"/>
      <c r="AK50" s="114" t="s">
        <v>402</v>
      </c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6"/>
      <c r="BA50" s="102" t="s">
        <v>207</v>
      </c>
      <c r="BB50" s="103"/>
      <c r="BC50" s="104"/>
      <c r="BD50" s="102" t="s">
        <v>207</v>
      </c>
      <c r="BE50" s="103"/>
      <c r="BF50" s="104"/>
      <c r="BG50" s="102" t="s">
        <v>207</v>
      </c>
      <c r="BH50" s="103"/>
      <c r="BI50" s="103"/>
      <c r="BJ50" s="103"/>
      <c r="BK50" s="104"/>
      <c r="BO50" s="23" t="str">
        <f t="shared" si="16"/>
        <v>{}</v>
      </c>
      <c r="BP50" s="23" t="s">
        <v>106</v>
      </c>
      <c r="BQ50" s="23" t="str">
        <f t="shared" si="17"/>
        <v>DD0603-12 = sql/job/mml_diff/zip_del/DD0603-12.sql</v>
      </c>
      <c r="BR50" s="23" t="str">
        <f t="shared" si="18"/>
        <v>DD0603-12 = {"id":"DD0603-12", "name":"ZipファイルNo削除SQL（MML_経過記録情報モジュール_本文）", "params":{}, "files":{}}</v>
      </c>
    </row>
    <row r="51" spans="2:70" ht="51.75" customHeight="1" x14ac:dyDescent="0.15">
      <c r="B51" s="108" t="s">
        <v>437</v>
      </c>
      <c r="C51" s="109"/>
      <c r="D51" s="109"/>
      <c r="E51" s="110"/>
      <c r="F51" s="111" t="s">
        <v>478</v>
      </c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3"/>
      <c r="R51" s="114" t="str">
        <f t="shared" si="19"/>
        <v>MML_経過記録情報モジュール_プロブレム項目に対して、ZipファイルNo_ワークテーブルに格納されているZipファイルNoで削除するSQL</v>
      </c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6"/>
      <c r="AK51" s="114" t="s">
        <v>402</v>
      </c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6"/>
      <c r="BA51" s="102" t="s">
        <v>207</v>
      </c>
      <c r="BB51" s="103"/>
      <c r="BC51" s="104"/>
      <c r="BD51" s="102" t="s">
        <v>207</v>
      </c>
      <c r="BE51" s="103"/>
      <c r="BF51" s="104"/>
      <c r="BG51" s="102" t="s">
        <v>207</v>
      </c>
      <c r="BH51" s="103"/>
      <c r="BI51" s="103"/>
      <c r="BJ51" s="103"/>
      <c r="BK51" s="104"/>
      <c r="BO51" s="23" t="str">
        <f t="shared" si="16"/>
        <v>{}</v>
      </c>
      <c r="BP51" s="23" t="s">
        <v>106</v>
      </c>
      <c r="BQ51" s="23" t="str">
        <f t="shared" si="17"/>
        <v>DD0603-13 = sql/job/mml_diff/zip_del/DD0603-13.sql</v>
      </c>
      <c r="BR51" s="23" t="str">
        <f t="shared" si="18"/>
        <v>DD0603-13 = {"id":"DD0603-13", "name":"ZipファイルNo削除SQL（MML_経過記録情報モジュール_プロブレム項目）", "params":{}, "files":{}}</v>
      </c>
    </row>
    <row r="52" spans="2:70" ht="51.75" customHeight="1" x14ac:dyDescent="0.15">
      <c r="B52" s="108" t="s">
        <v>438</v>
      </c>
      <c r="C52" s="109"/>
      <c r="D52" s="109"/>
      <c r="E52" s="110"/>
      <c r="F52" s="111" t="s">
        <v>479</v>
      </c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3"/>
      <c r="R52" s="114" t="str">
        <f t="shared" si="19"/>
        <v>MML_経過記録情報モジュール_時間表現に対して、ZipファイルNo_ワークテーブルに格納されているZipファイルNoで削除するSQL</v>
      </c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6"/>
      <c r="AK52" s="114" t="s">
        <v>402</v>
      </c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6"/>
      <c r="BA52" s="102" t="s">
        <v>207</v>
      </c>
      <c r="BB52" s="103"/>
      <c r="BC52" s="104"/>
      <c r="BD52" s="102" t="s">
        <v>207</v>
      </c>
      <c r="BE52" s="103"/>
      <c r="BF52" s="104"/>
      <c r="BG52" s="102" t="s">
        <v>207</v>
      </c>
      <c r="BH52" s="103"/>
      <c r="BI52" s="103"/>
      <c r="BJ52" s="103"/>
      <c r="BK52" s="104"/>
      <c r="BO52" s="23" t="str">
        <f t="shared" si="16"/>
        <v>{}</v>
      </c>
      <c r="BP52" s="23" t="s">
        <v>106</v>
      </c>
      <c r="BQ52" s="23" t="str">
        <f t="shared" si="17"/>
        <v>DD0603-14 = sql/job/mml_diff/zip_del/DD0603-14.sql</v>
      </c>
      <c r="BR52" s="23" t="str">
        <f t="shared" si="18"/>
        <v>DD0603-14 = {"id":"DD0603-14", "name":"ZipファイルNo削除SQL（MML_経過記録情報モジュール_時間表現）", "params":{}, "files":{}}</v>
      </c>
    </row>
    <row r="53" spans="2:70" ht="51.75" customHeight="1" x14ac:dyDescent="0.15">
      <c r="B53" s="108" t="s">
        <v>439</v>
      </c>
      <c r="C53" s="109"/>
      <c r="D53" s="109"/>
      <c r="E53" s="110"/>
      <c r="F53" s="111" t="s">
        <v>480</v>
      </c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3"/>
      <c r="R53" s="114" t="str">
        <f t="shared" si="19"/>
        <v>MML_経過記録情報モジュール_イベント表現に対して、ZipファイルNo_ワークテーブルに格納されているZipファイルNoで削除するSQL</v>
      </c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6"/>
      <c r="AK53" s="114" t="s">
        <v>402</v>
      </c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6"/>
      <c r="BA53" s="102" t="s">
        <v>207</v>
      </c>
      <c r="BB53" s="103"/>
      <c r="BC53" s="104"/>
      <c r="BD53" s="102" t="s">
        <v>207</v>
      </c>
      <c r="BE53" s="103"/>
      <c r="BF53" s="104"/>
      <c r="BG53" s="102" t="s">
        <v>207</v>
      </c>
      <c r="BH53" s="103"/>
      <c r="BI53" s="103"/>
      <c r="BJ53" s="103"/>
      <c r="BK53" s="104"/>
      <c r="BO53" s="23" t="str">
        <f t="shared" si="16"/>
        <v>{}</v>
      </c>
      <c r="BP53" s="23" t="s">
        <v>106</v>
      </c>
      <c r="BQ53" s="23" t="str">
        <f t="shared" si="17"/>
        <v>DD0603-15 = sql/job/mml_diff/zip_del/DD0603-15.sql</v>
      </c>
      <c r="BR53" s="23" t="str">
        <f t="shared" si="18"/>
        <v>DD0603-15 = {"id":"DD0603-15", "name":"ZipファイルNo削除SQL（MML_経過記録情報モジュール_イベント表現）", "params":{}, "files":{}}</v>
      </c>
    </row>
    <row r="54" spans="2:70" ht="51.75" customHeight="1" x14ac:dyDescent="0.15">
      <c r="B54" s="108" t="s">
        <v>440</v>
      </c>
      <c r="C54" s="109"/>
      <c r="D54" s="109"/>
      <c r="E54" s="110"/>
      <c r="F54" s="111" t="s">
        <v>481</v>
      </c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3"/>
      <c r="R54" s="114" t="str">
        <f t="shared" si="19"/>
        <v>MML_経過記録情報モジュール_身体所見に対して、ZipファイルNo_ワークテーブルに格納されているZipファイルNoで削除するSQL</v>
      </c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6"/>
      <c r="AK54" s="114" t="s">
        <v>402</v>
      </c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6"/>
      <c r="BA54" s="102" t="s">
        <v>207</v>
      </c>
      <c r="BB54" s="103"/>
      <c r="BC54" s="104"/>
      <c r="BD54" s="102" t="s">
        <v>207</v>
      </c>
      <c r="BE54" s="103"/>
      <c r="BF54" s="104"/>
      <c r="BG54" s="102" t="s">
        <v>207</v>
      </c>
      <c r="BH54" s="103"/>
      <c r="BI54" s="103"/>
      <c r="BJ54" s="103"/>
      <c r="BK54" s="104"/>
      <c r="BO54" s="23" t="str">
        <f t="shared" si="16"/>
        <v>{}</v>
      </c>
      <c r="BP54" s="23" t="s">
        <v>106</v>
      </c>
      <c r="BQ54" s="23" t="str">
        <f t="shared" si="17"/>
        <v>DD0603-16 = sql/job/mml_diff/zip_del/DD0603-16.sql</v>
      </c>
      <c r="BR54" s="23" t="str">
        <f t="shared" si="18"/>
        <v>DD0603-16 = {"id":"DD0603-16", "name":"ZipファイルNo削除SQL（MML_経過記録情報モジュール_身体所見）", "params":{}, "files":{}}</v>
      </c>
    </row>
    <row r="55" spans="2:70" ht="51.75" customHeight="1" x14ac:dyDescent="0.15">
      <c r="B55" s="108" t="s">
        <v>441</v>
      </c>
      <c r="C55" s="109"/>
      <c r="D55" s="109"/>
      <c r="E55" s="110"/>
      <c r="F55" s="111" t="s">
        <v>482</v>
      </c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3"/>
      <c r="R55" s="114" t="str">
        <f t="shared" si="19"/>
        <v>MML_経過記録情報モジュール_アセスメントに対して、ZipファイルNo_ワークテーブルに格納されているZipファイルNoで削除するSQL</v>
      </c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6"/>
      <c r="AK55" s="114" t="s">
        <v>402</v>
      </c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6"/>
      <c r="BA55" s="102" t="s">
        <v>207</v>
      </c>
      <c r="BB55" s="103"/>
      <c r="BC55" s="104"/>
      <c r="BD55" s="102" t="s">
        <v>207</v>
      </c>
      <c r="BE55" s="103"/>
      <c r="BF55" s="104"/>
      <c r="BG55" s="102" t="s">
        <v>207</v>
      </c>
      <c r="BH55" s="103"/>
      <c r="BI55" s="103"/>
      <c r="BJ55" s="103"/>
      <c r="BK55" s="104"/>
      <c r="BO55" s="23" t="str">
        <f t="shared" si="16"/>
        <v>{}</v>
      </c>
      <c r="BP55" s="23" t="s">
        <v>106</v>
      </c>
      <c r="BQ55" s="23" t="str">
        <f t="shared" si="17"/>
        <v>DD0603-17 = sql/job/mml_diff/zip_del/DD0603-17.sql</v>
      </c>
      <c r="BR55" s="23" t="str">
        <f t="shared" si="18"/>
        <v>DD0603-17 = {"id":"DD0603-17", "name":"ZipファイルNo削除SQL（MML_経過記録情報モジュール_アセスメント）", "params":{}, "files":{}}</v>
      </c>
    </row>
    <row r="56" spans="2:70" ht="51.75" customHeight="1" x14ac:dyDescent="0.15">
      <c r="B56" s="108" t="s">
        <v>442</v>
      </c>
      <c r="C56" s="109"/>
      <c r="D56" s="109"/>
      <c r="E56" s="110"/>
      <c r="F56" s="111" t="s">
        <v>483</v>
      </c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3"/>
      <c r="R56" s="114" t="str">
        <f t="shared" si="19"/>
        <v>MML_経過記録情報モジュール_外部参照に対して、ZipファイルNo_ワークテーブルに格納されているZipファイルNoで削除するSQL</v>
      </c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6"/>
      <c r="AK56" s="114" t="s">
        <v>402</v>
      </c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6"/>
      <c r="BA56" s="102" t="s">
        <v>207</v>
      </c>
      <c r="BB56" s="103"/>
      <c r="BC56" s="104"/>
      <c r="BD56" s="102" t="s">
        <v>207</v>
      </c>
      <c r="BE56" s="103"/>
      <c r="BF56" s="104"/>
      <c r="BG56" s="102" t="s">
        <v>207</v>
      </c>
      <c r="BH56" s="103"/>
      <c r="BI56" s="103"/>
      <c r="BJ56" s="103"/>
      <c r="BK56" s="104"/>
      <c r="BO56" s="23" t="str">
        <f t="shared" si="16"/>
        <v>{}</v>
      </c>
      <c r="BP56" s="23" t="s">
        <v>106</v>
      </c>
      <c r="BQ56" s="23" t="str">
        <f t="shared" si="17"/>
        <v>DD0603-18 = sql/job/mml_diff/zip_del/DD0603-18.sql</v>
      </c>
      <c r="BR56" s="23" t="str">
        <f t="shared" si="18"/>
        <v>DD0603-18 = {"id":"DD0603-18", "name":"ZipファイルNo削除SQL（MML_経過記録情報モジュール_外部参照）", "params":{}, "files":{}}</v>
      </c>
    </row>
    <row r="57" spans="2:70" ht="51.75" customHeight="1" x14ac:dyDescent="0.15">
      <c r="B57" s="108" t="s">
        <v>443</v>
      </c>
      <c r="C57" s="109"/>
      <c r="D57" s="109"/>
      <c r="E57" s="110"/>
      <c r="F57" s="111" t="s">
        <v>484</v>
      </c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3"/>
      <c r="R57" s="114" t="str">
        <f t="shared" si="19"/>
        <v>MML_検歴情報モジュール_本文に対して、ZipファイルNo_ワークテーブルに格納されているZipファイルNoで削除するSQL</v>
      </c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6"/>
      <c r="AK57" s="114" t="s">
        <v>402</v>
      </c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6"/>
      <c r="BA57" s="102" t="s">
        <v>207</v>
      </c>
      <c r="BB57" s="103"/>
      <c r="BC57" s="104"/>
      <c r="BD57" s="102" t="s">
        <v>207</v>
      </c>
      <c r="BE57" s="103"/>
      <c r="BF57" s="104"/>
      <c r="BG57" s="102" t="s">
        <v>207</v>
      </c>
      <c r="BH57" s="103"/>
      <c r="BI57" s="103"/>
      <c r="BJ57" s="103"/>
      <c r="BK57" s="104"/>
      <c r="BO57" s="23" t="str">
        <f t="shared" si="16"/>
        <v>{}</v>
      </c>
      <c r="BP57" s="23" t="s">
        <v>106</v>
      </c>
      <c r="BQ57" s="23" t="str">
        <f t="shared" si="17"/>
        <v>DD0603-19 = sql/job/mml_diff/zip_del/DD0603-19.sql</v>
      </c>
      <c r="BR57" s="23" t="str">
        <f t="shared" si="18"/>
        <v>DD0603-19 = {"id":"DD0603-19", "name":"ZipファイルNo削除SQL（MML_検歴情報モジュール_本文）", "params":{}, "files":{}}</v>
      </c>
    </row>
    <row r="58" spans="2:70" ht="51.75" customHeight="1" x14ac:dyDescent="0.15">
      <c r="B58" s="108" t="s">
        <v>444</v>
      </c>
      <c r="C58" s="109"/>
      <c r="D58" s="109"/>
      <c r="E58" s="110"/>
      <c r="F58" s="111" t="s">
        <v>485</v>
      </c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3"/>
      <c r="R58" s="114" t="str">
        <f t="shared" si="19"/>
        <v>MML_検歴情報モジュール_メモに対して、ZipファイルNo_ワークテーブルに格納されているZipファイルNoで削除するSQL</v>
      </c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6"/>
      <c r="AK58" s="114" t="s">
        <v>402</v>
      </c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6"/>
      <c r="BA58" s="102" t="s">
        <v>207</v>
      </c>
      <c r="BB58" s="103"/>
      <c r="BC58" s="104"/>
      <c r="BD58" s="102" t="s">
        <v>207</v>
      </c>
      <c r="BE58" s="103"/>
      <c r="BF58" s="104"/>
      <c r="BG58" s="102" t="s">
        <v>207</v>
      </c>
      <c r="BH58" s="103"/>
      <c r="BI58" s="103"/>
      <c r="BJ58" s="103"/>
      <c r="BK58" s="104"/>
      <c r="BO58" s="23" t="str">
        <f t="shared" si="16"/>
        <v>{}</v>
      </c>
      <c r="BP58" s="23" t="s">
        <v>106</v>
      </c>
      <c r="BQ58" s="23" t="str">
        <f t="shared" si="17"/>
        <v>DD0603-20 = sql/job/mml_diff/zip_del/DD0603-20.sql</v>
      </c>
      <c r="BR58" s="23" t="str">
        <f t="shared" si="18"/>
        <v>DD0603-20 = {"id":"DD0603-20", "name":"ZipファイルNo削除SQL（MML_検歴情報モジュール_メモ）", "params":{}, "files":{}}</v>
      </c>
    </row>
    <row r="59" spans="2:70" ht="51.75" customHeight="1" x14ac:dyDescent="0.15">
      <c r="B59" s="108" t="s">
        <v>445</v>
      </c>
      <c r="C59" s="109"/>
      <c r="D59" s="109"/>
      <c r="E59" s="110"/>
      <c r="F59" s="111" t="s">
        <v>486</v>
      </c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3"/>
      <c r="R59" s="114" t="str">
        <f t="shared" si="19"/>
        <v>MML_検歴情報モジュール_検体検査結果情報に対して、ZipファイルNo_ワークテーブルに格納されているZipファイルNoで削除するSQL</v>
      </c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6"/>
      <c r="AK59" s="114" t="s">
        <v>402</v>
      </c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6"/>
      <c r="BA59" s="102" t="s">
        <v>207</v>
      </c>
      <c r="BB59" s="103"/>
      <c r="BC59" s="104"/>
      <c r="BD59" s="102" t="s">
        <v>207</v>
      </c>
      <c r="BE59" s="103"/>
      <c r="BF59" s="104"/>
      <c r="BG59" s="102" t="s">
        <v>207</v>
      </c>
      <c r="BH59" s="103"/>
      <c r="BI59" s="103"/>
      <c r="BJ59" s="103"/>
      <c r="BK59" s="104"/>
      <c r="BO59" s="23" t="str">
        <f t="shared" si="16"/>
        <v>{}</v>
      </c>
      <c r="BP59" s="23" t="s">
        <v>106</v>
      </c>
      <c r="BQ59" s="23" t="str">
        <f t="shared" si="17"/>
        <v>DD0603-21 = sql/job/mml_diff/zip_del/DD0603-21.sql</v>
      </c>
      <c r="BR59" s="23" t="str">
        <f t="shared" si="18"/>
        <v>DD0603-21 = {"id":"DD0603-21", "name":"ZipファイルNo削除SQL（MML_検歴情報モジュール_検体検査結果情報）", "params":{}, "files":{}}</v>
      </c>
    </row>
    <row r="60" spans="2:70" ht="51.75" customHeight="1" x14ac:dyDescent="0.15">
      <c r="B60" s="108" t="s">
        <v>446</v>
      </c>
      <c r="C60" s="109"/>
      <c r="D60" s="109"/>
      <c r="E60" s="110"/>
      <c r="F60" s="111" t="s">
        <v>487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3"/>
      <c r="R60" s="114" t="str">
        <f t="shared" si="19"/>
        <v>MML_検歴情報モジュール_検体コメントに対して、ZipファイルNo_ワークテーブルに格納されているZipファイルNoで削除するSQL</v>
      </c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6"/>
      <c r="AK60" s="114" t="s">
        <v>402</v>
      </c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6"/>
      <c r="BA60" s="102" t="s">
        <v>207</v>
      </c>
      <c r="BB60" s="103"/>
      <c r="BC60" s="104"/>
      <c r="BD60" s="102" t="s">
        <v>207</v>
      </c>
      <c r="BE60" s="103"/>
      <c r="BF60" s="104"/>
      <c r="BG60" s="102" t="s">
        <v>207</v>
      </c>
      <c r="BH60" s="103"/>
      <c r="BI60" s="103"/>
      <c r="BJ60" s="103"/>
      <c r="BK60" s="104"/>
      <c r="BO60" s="23" t="str">
        <f t="shared" si="16"/>
        <v>{}</v>
      </c>
      <c r="BP60" s="23" t="s">
        <v>106</v>
      </c>
      <c r="BQ60" s="23" t="str">
        <f t="shared" si="17"/>
        <v>DD0603-22 = sql/job/mml_diff/zip_del/DD0603-22.sql</v>
      </c>
      <c r="BR60" s="23" t="str">
        <f t="shared" si="18"/>
        <v>DD0603-22 = {"id":"DD0603-22", "name":"ZipファイルNo削除SQL（MML_検歴情報モジュール_検体コメント）", "params":{}, "files":{}}</v>
      </c>
    </row>
    <row r="61" spans="2:70" ht="51.75" customHeight="1" x14ac:dyDescent="0.15">
      <c r="B61" s="108" t="s">
        <v>447</v>
      </c>
      <c r="C61" s="109"/>
      <c r="D61" s="109"/>
      <c r="E61" s="110"/>
      <c r="F61" s="111" t="s">
        <v>488</v>
      </c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3"/>
      <c r="R61" s="114" t="str">
        <f t="shared" si="19"/>
        <v>MML_検歴情報モジュール_項目に対して、ZipファイルNo_ワークテーブルに格納されているZipファイルNoで削除するSQL</v>
      </c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6"/>
      <c r="AK61" s="114" t="s">
        <v>402</v>
      </c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6"/>
      <c r="BA61" s="102" t="s">
        <v>207</v>
      </c>
      <c r="BB61" s="103"/>
      <c r="BC61" s="104"/>
      <c r="BD61" s="102" t="s">
        <v>207</v>
      </c>
      <c r="BE61" s="103"/>
      <c r="BF61" s="104"/>
      <c r="BG61" s="102" t="s">
        <v>207</v>
      </c>
      <c r="BH61" s="103"/>
      <c r="BI61" s="103"/>
      <c r="BJ61" s="103"/>
      <c r="BK61" s="104"/>
      <c r="BO61" s="23" t="str">
        <f t="shared" si="16"/>
        <v>{}</v>
      </c>
      <c r="BP61" s="23" t="s">
        <v>106</v>
      </c>
      <c r="BQ61" s="23" t="str">
        <f t="shared" si="17"/>
        <v>DD0603-23 = sql/job/mml_diff/zip_del/DD0603-23.sql</v>
      </c>
      <c r="BR61" s="23" t="str">
        <f t="shared" si="18"/>
        <v>DD0603-23 = {"id":"DD0603-23", "name":"ZipファイルNo削除SQL（MML_検歴情報モジュール_項目）", "params":{}, "files":{}}</v>
      </c>
    </row>
    <row r="62" spans="2:70" ht="51.75" customHeight="1" x14ac:dyDescent="0.15">
      <c r="B62" s="108" t="s">
        <v>448</v>
      </c>
      <c r="C62" s="109"/>
      <c r="D62" s="109"/>
      <c r="E62" s="110"/>
      <c r="F62" s="111" t="s">
        <v>489</v>
      </c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3"/>
      <c r="R62" s="114" t="str">
        <f t="shared" si="19"/>
        <v>MML_検歴情報モジュール_項目コメントに対して、ZipファイルNo_ワークテーブルに格納されているZipファイルNoで削除するSQL</v>
      </c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6"/>
      <c r="AK62" s="114" t="s">
        <v>402</v>
      </c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6"/>
      <c r="BA62" s="102" t="s">
        <v>207</v>
      </c>
      <c r="BB62" s="103"/>
      <c r="BC62" s="104"/>
      <c r="BD62" s="102" t="s">
        <v>207</v>
      </c>
      <c r="BE62" s="103"/>
      <c r="BF62" s="104"/>
      <c r="BG62" s="102" t="s">
        <v>207</v>
      </c>
      <c r="BH62" s="103"/>
      <c r="BI62" s="103"/>
      <c r="BJ62" s="103"/>
      <c r="BK62" s="104"/>
      <c r="BO62" s="23" t="str">
        <f t="shared" si="16"/>
        <v>{}</v>
      </c>
      <c r="BP62" s="23" t="s">
        <v>106</v>
      </c>
      <c r="BQ62" s="23" t="str">
        <f t="shared" si="17"/>
        <v>DD0603-24 = sql/job/mml_diff/zip_del/DD0603-24.sql</v>
      </c>
      <c r="BR62" s="23" t="str">
        <f t="shared" si="18"/>
        <v>DD0603-24 = {"id":"DD0603-24", "name":"ZipファイルNo削除SQL（MML_検歴情報モジュール_項目コメント）", "params":{}, "files":{}}</v>
      </c>
    </row>
    <row r="63" spans="2:70" ht="51.75" customHeight="1" x14ac:dyDescent="0.15">
      <c r="B63" s="108" t="s">
        <v>449</v>
      </c>
      <c r="C63" s="109"/>
      <c r="D63" s="109"/>
      <c r="E63" s="110"/>
      <c r="F63" s="111" t="s">
        <v>490</v>
      </c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3"/>
      <c r="R63" s="114" t="str">
        <f t="shared" si="19"/>
        <v>MML_処方箋モジュール_本文に対して、ZipファイルNo_ワークテーブルに格納されているZipファイルNoで削除するSQL</v>
      </c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6"/>
      <c r="AK63" s="114" t="s">
        <v>402</v>
      </c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6"/>
      <c r="BA63" s="102" t="s">
        <v>207</v>
      </c>
      <c r="BB63" s="103"/>
      <c r="BC63" s="104"/>
      <c r="BD63" s="102" t="s">
        <v>207</v>
      </c>
      <c r="BE63" s="103"/>
      <c r="BF63" s="104"/>
      <c r="BG63" s="102" t="s">
        <v>207</v>
      </c>
      <c r="BH63" s="103"/>
      <c r="BI63" s="103"/>
      <c r="BJ63" s="103"/>
      <c r="BK63" s="104"/>
      <c r="BO63" s="23" t="str">
        <f t="shared" si="16"/>
        <v>{}</v>
      </c>
      <c r="BP63" s="23" t="s">
        <v>106</v>
      </c>
      <c r="BQ63" s="23" t="str">
        <f t="shared" si="17"/>
        <v>DD0603-25 = sql/job/mml_diff/zip_del/DD0603-25.sql</v>
      </c>
      <c r="BR63" s="23" t="str">
        <f t="shared" si="18"/>
        <v>DD0603-25 = {"id":"DD0603-25", "name":"ZipファイルNo削除SQL（MML_処方箋モジュール_本文）", "params":{}, "files":{}}</v>
      </c>
    </row>
    <row r="64" spans="2:70" ht="51.75" customHeight="1" x14ac:dyDescent="0.15">
      <c r="B64" s="108" t="s">
        <v>450</v>
      </c>
      <c r="C64" s="109"/>
      <c r="D64" s="109"/>
      <c r="E64" s="110"/>
      <c r="F64" s="111" t="s">
        <v>491</v>
      </c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3"/>
      <c r="R64" s="114" t="str">
        <f t="shared" si="19"/>
        <v>MML_処方箋モジュール_投薬に対して、ZipファイルNo_ワークテーブルに格納されているZipファイルNoで削除するSQL</v>
      </c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6"/>
      <c r="AK64" s="114" t="s">
        <v>402</v>
      </c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6"/>
      <c r="BA64" s="102" t="s">
        <v>207</v>
      </c>
      <c r="BB64" s="103"/>
      <c r="BC64" s="104"/>
      <c r="BD64" s="102" t="s">
        <v>207</v>
      </c>
      <c r="BE64" s="103"/>
      <c r="BF64" s="104"/>
      <c r="BG64" s="102" t="s">
        <v>207</v>
      </c>
      <c r="BH64" s="103"/>
      <c r="BI64" s="103"/>
      <c r="BJ64" s="103"/>
      <c r="BK64" s="104"/>
      <c r="BO64" s="23" t="str">
        <f t="shared" si="16"/>
        <v>{}</v>
      </c>
      <c r="BP64" s="23" t="s">
        <v>106</v>
      </c>
      <c r="BQ64" s="23" t="str">
        <f t="shared" si="17"/>
        <v>DD0603-26 = sql/job/mml_diff/zip_del/DD0603-26.sql</v>
      </c>
      <c r="BR64" s="23" t="str">
        <f t="shared" si="18"/>
        <v>DD0603-26 = {"id":"DD0603-26", "name":"ZipファイルNo削除SQL（MML_処方箋モジュール_投薬）", "params":{}, "files":{}}</v>
      </c>
    </row>
    <row r="65" spans="2:70" ht="51.75" customHeight="1" x14ac:dyDescent="0.15">
      <c r="B65" s="108" t="s">
        <v>451</v>
      </c>
      <c r="C65" s="109"/>
      <c r="D65" s="109"/>
      <c r="E65" s="110"/>
      <c r="F65" s="111" t="s">
        <v>492</v>
      </c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3"/>
      <c r="R65" s="114" t="str">
        <f t="shared" si="19"/>
        <v>MML_処方箋モジュール_薬剤に対して、ZipファイルNo_ワークテーブルに格納されているZipファイルNoで削除するSQL</v>
      </c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6"/>
      <c r="AK65" s="114" t="s">
        <v>402</v>
      </c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6"/>
      <c r="BA65" s="102" t="s">
        <v>207</v>
      </c>
      <c r="BB65" s="103"/>
      <c r="BC65" s="104"/>
      <c r="BD65" s="102" t="s">
        <v>207</v>
      </c>
      <c r="BE65" s="103"/>
      <c r="BF65" s="104"/>
      <c r="BG65" s="102" t="s">
        <v>207</v>
      </c>
      <c r="BH65" s="103"/>
      <c r="BI65" s="103"/>
      <c r="BJ65" s="103"/>
      <c r="BK65" s="104"/>
      <c r="BO65" s="23" t="str">
        <f t="shared" si="16"/>
        <v>{}</v>
      </c>
      <c r="BP65" s="23" t="s">
        <v>106</v>
      </c>
      <c r="BQ65" s="23" t="str">
        <f t="shared" si="17"/>
        <v>DD0603-27 = sql/job/mml_diff/zip_del/DD0603-27.sql</v>
      </c>
      <c r="BR65" s="23" t="str">
        <f t="shared" si="18"/>
        <v>DD0603-27 = {"id":"DD0603-27", "name":"ZipファイルNo削除SQL（MML_処方箋モジュール_薬剤）", "params":{}, "files":{}}</v>
      </c>
    </row>
    <row r="66" spans="2:70" ht="51.75" customHeight="1" x14ac:dyDescent="0.15">
      <c r="B66" s="108" t="s">
        <v>452</v>
      </c>
      <c r="C66" s="109"/>
      <c r="D66" s="109"/>
      <c r="E66" s="110"/>
      <c r="F66" s="111" t="s">
        <v>493</v>
      </c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3"/>
      <c r="R66" s="114" t="str">
        <f t="shared" si="19"/>
        <v>MML_注射記録モジュール_本文に対して、ZipファイルNo_ワークテーブルに格納されているZipファイルNoで削除するSQL</v>
      </c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6"/>
      <c r="AK66" s="114" t="s">
        <v>402</v>
      </c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6"/>
      <c r="BA66" s="102" t="s">
        <v>207</v>
      </c>
      <c r="BB66" s="103"/>
      <c r="BC66" s="104"/>
      <c r="BD66" s="102" t="s">
        <v>207</v>
      </c>
      <c r="BE66" s="103"/>
      <c r="BF66" s="104"/>
      <c r="BG66" s="102" t="s">
        <v>207</v>
      </c>
      <c r="BH66" s="103"/>
      <c r="BI66" s="103"/>
      <c r="BJ66" s="103"/>
      <c r="BK66" s="104"/>
      <c r="BO66" s="23" t="str">
        <f t="shared" si="16"/>
        <v>{}</v>
      </c>
      <c r="BP66" s="23" t="s">
        <v>106</v>
      </c>
      <c r="BQ66" s="23" t="str">
        <f t="shared" si="17"/>
        <v>DD0603-28 = sql/job/mml_diff/zip_del/DD0603-28.sql</v>
      </c>
      <c r="BR66" s="23" t="str">
        <f t="shared" si="18"/>
        <v>DD0603-28 = {"id":"DD0603-28", "name":"ZipファイルNo削除SQL（MML_注射記録モジュール_本文）", "params":{}, "files":{}}</v>
      </c>
    </row>
    <row r="67" spans="2:70" ht="51.75" customHeight="1" x14ac:dyDescent="0.15">
      <c r="B67" s="108" t="s">
        <v>453</v>
      </c>
      <c r="C67" s="109"/>
      <c r="D67" s="109"/>
      <c r="E67" s="110"/>
      <c r="F67" s="111" t="s">
        <v>494</v>
      </c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3"/>
      <c r="R67" s="114" t="str">
        <f t="shared" si="19"/>
        <v>MML_注射記録モジュール_投薬に対して、ZipファイルNo_ワークテーブルに格納されているZipファイルNoで削除するSQL</v>
      </c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6"/>
      <c r="AK67" s="114" t="s">
        <v>402</v>
      </c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6"/>
      <c r="BA67" s="102" t="s">
        <v>207</v>
      </c>
      <c r="BB67" s="103"/>
      <c r="BC67" s="104"/>
      <c r="BD67" s="102" t="s">
        <v>207</v>
      </c>
      <c r="BE67" s="103"/>
      <c r="BF67" s="104"/>
      <c r="BG67" s="102" t="s">
        <v>207</v>
      </c>
      <c r="BH67" s="103"/>
      <c r="BI67" s="103"/>
      <c r="BJ67" s="103"/>
      <c r="BK67" s="104"/>
      <c r="BO67" s="23" t="str">
        <f t="shared" si="16"/>
        <v>{}</v>
      </c>
      <c r="BP67" s="23" t="s">
        <v>106</v>
      </c>
      <c r="BQ67" s="23" t="str">
        <f t="shared" si="17"/>
        <v>DD0603-29 = sql/job/mml_diff/zip_del/DD0603-29.sql</v>
      </c>
      <c r="BR67" s="23" t="str">
        <f t="shared" si="18"/>
        <v>DD0603-29 = {"id":"DD0603-29", "name":"ZipファイルNo削除SQL（MML_注射記録モジュール_投薬）", "params":{}, "files":{}}</v>
      </c>
    </row>
    <row r="68" spans="2:70" ht="51.75" customHeight="1" x14ac:dyDescent="0.15">
      <c r="B68" s="108" t="s">
        <v>454</v>
      </c>
      <c r="C68" s="109"/>
      <c r="D68" s="109"/>
      <c r="E68" s="110"/>
      <c r="F68" s="111" t="s">
        <v>495</v>
      </c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3"/>
      <c r="R68" s="114" t="str">
        <f t="shared" si="19"/>
        <v>MML_注射記録モジュール_薬剤に対して、ZipファイルNo_ワークテーブルに格納されているZipファイルNoで削除するSQL</v>
      </c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6"/>
      <c r="AK68" s="114" t="s">
        <v>402</v>
      </c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6"/>
      <c r="BA68" s="102" t="s">
        <v>207</v>
      </c>
      <c r="BB68" s="103"/>
      <c r="BC68" s="104"/>
      <c r="BD68" s="102" t="s">
        <v>207</v>
      </c>
      <c r="BE68" s="103"/>
      <c r="BF68" s="104"/>
      <c r="BG68" s="102" t="s">
        <v>207</v>
      </c>
      <c r="BH68" s="103"/>
      <c r="BI68" s="103"/>
      <c r="BJ68" s="103"/>
      <c r="BK68" s="104"/>
      <c r="BO68" s="23" t="str">
        <f t="shared" si="16"/>
        <v>{}</v>
      </c>
      <c r="BP68" s="23" t="s">
        <v>106</v>
      </c>
      <c r="BQ68" s="23" t="str">
        <f t="shared" si="17"/>
        <v>DD0603-30 = sql/job/mml_diff/zip_del/DD0603-30.sql</v>
      </c>
      <c r="BR68" s="23" t="str">
        <f t="shared" si="18"/>
        <v>DD0603-30 = {"id":"DD0603-30", "name":"ZipファイルNo削除SQL（MML_注射記録モジュール_薬剤）", "params":{}, "files":{}}</v>
      </c>
    </row>
    <row r="69" spans="2:70" ht="51.75" customHeight="1" x14ac:dyDescent="0.15">
      <c r="B69" s="108" t="s">
        <v>455</v>
      </c>
      <c r="C69" s="109"/>
      <c r="D69" s="109"/>
      <c r="E69" s="110"/>
      <c r="F69" s="111" t="s">
        <v>496</v>
      </c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3"/>
      <c r="R69" s="114" t="str">
        <f t="shared" si="19"/>
        <v>MML_患者情報モジュール_本文に対して、ZipファイルNo_ワークテーブルに格納されているZipファイルNoで削除するSQL</v>
      </c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6"/>
      <c r="AK69" s="114" t="s">
        <v>402</v>
      </c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6"/>
      <c r="BA69" s="102" t="s">
        <v>207</v>
      </c>
      <c r="BB69" s="103"/>
      <c r="BC69" s="104"/>
      <c r="BD69" s="102" t="s">
        <v>207</v>
      </c>
      <c r="BE69" s="103"/>
      <c r="BF69" s="104"/>
      <c r="BG69" s="102" t="s">
        <v>207</v>
      </c>
      <c r="BH69" s="103"/>
      <c r="BI69" s="103"/>
      <c r="BJ69" s="103"/>
      <c r="BK69" s="104"/>
      <c r="BO69" s="23" t="str">
        <f t="shared" si="16"/>
        <v>{}</v>
      </c>
      <c r="BP69" s="23" t="s">
        <v>106</v>
      </c>
      <c r="BQ69" s="23" t="str">
        <f t="shared" si="17"/>
        <v>DD0603-31 = sql/job/mml_diff/zip_del/DD0603-31.sql</v>
      </c>
      <c r="BR69" s="23" t="str">
        <f t="shared" si="18"/>
        <v>DD0603-31 = {"id":"DD0603-31", "name":"ZipファイルNo削除SQL（MML_患者情報モジュール_本文）", "params":{}, "files":{}}</v>
      </c>
    </row>
    <row r="70" spans="2:70" ht="51.75" customHeight="1" x14ac:dyDescent="0.15">
      <c r="B70" s="108" t="s">
        <v>456</v>
      </c>
      <c r="C70" s="109"/>
      <c r="D70" s="109"/>
      <c r="E70" s="110"/>
      <c r="F70" s="111" t="s">
        <v>497</v>
      </c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3"/>
      <c r="R70" s="114" t="str">
        <f t="shared" si="19"/>
        <v>MML_患者情報モジュール_住所に対して、ZipファイルNo_ワークテーブルに格納されているZipファイルNoで削除するSQL</v>
      </c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6"/>
      <c r="AK70" s="114" t="s">
        <v>402</v>
      </c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6"/>
      <c r="BA70" s="102" t="s">
        <v>207</v>
      </c>
      <c r="BB70" s="103"/>
      <c r="BC70" s="104"/>
      <c r="BD70" s="102" t="s">
        <v>207</v>
      </c>
      <c r="BE70" s="103"/>
      <c r="BF70" s="104"/>
      <c r="BG70" s="102" t="s">
        <v>207</v>
      </c>
      <c r="BH70" s="103"/>
      <c r="BI70" s="103"/>
      <c r="BJ70" s="103"/>
      <c r="BK70" s="104"/>
      <c r="BO70" s="23" t="str">
        <f t="shared" si="16"/>
        <v>{}</v>
      </c>
      <c r="BP70" s="23" t="s">
        <v>106</v>
      </c>
      <c r="BQ70" s="23" t="str">
        <f t="shared" si="17"/>
        <v>DD0603-32 = sql/job/mml_diff/zip_del/DD0603-32.sql</v>
      </c>
      <c r="BR70" s="23" t="str">
        <f t="shared" si="18"/>
        <v>DD0603-32 = {"id":"DD0603-32", "name":"ZipファイルNo削除SQL（MML_患者情報モジュール_住所）", "params":{}, "files":{}}</v>
      </c>
    </row>
    <row r="71" spans="2:70" ht="51.75" customHeight="1" x14ac:dyDescent="0.15">
      <c r="B71" s="108" t="s">
        <v>457</v>
      </c>
      <c r="C71" s="109"/>
      <c r="D71" s="109"/>
      <c r="E71" s="110"/>
      <c r="F71" s="111" t="s">
        <v>498</v>
      </c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3"/>
      <c r="R71" s="114" t="str">
        <f t="shared" si="19"/>
        <v>MML_バイタルサインモジュール_本文に対して、ZipファイルNo_ワークテーブルに格納されているZipファイルNoで削除するSQL</v>
      </c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6"/>
      <c r="AK71" s="114" t="s">
        <v>402</v>
      </c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6"/>
      <c r="BA71" s="102" t="s">
        <v>207</v>
      </c>
      <c r="BB71" s="103"/>
      <c r="BC71" s="104"/>
      <c r="BD71" s="102" t="s">
        <v>207</v>
      </c>
      <c r="BE71" s="103"/>
      <c r="BF71" s="104"/>
      <c r="BG71" s="102" t="s">
        <v>207</v>
      </c>
      <c r="BH71" s="103"/>
      <c r="BI71" s="103"/>
      <c r="BJ71" s="103"/>
      <c r="BK71" s="104"/>
      <c r="BO71" s="23" t="str">
        <f t="shared" si="16"/>
        <v>{}</v>
      </c>
      <c r="BP71" s="23" t="s">
        <v>106</v>
      </c>
      <c r="BQ71" s="23" t="str">
        <f t="shared" si="17"/>
        <v>DD0603-33 = sql/job/mml_diff/zip_del/DD0603-33.sql</v>
      </c>
      <c r="BR71" s="23" t="str">
        <f t="shared" si="18"/>
        <v>DD0603-33 = {"id":"DD0603-33", "name":"ZipファイルNo削除SQL（MML_バイタルサインモジュール_本文）", "params":{}, "files":{}}</v>
      </c>
    </row>
    <row r="72" spans="2:70" ht="51.75" customHeight="1" x14ac:dyDescent="0.15">
      <c r="B72" s="108" t="s">
        <v>458</v>
      </c>
      <c r="C72" s="109"/>
      <c r="D72" s="109"/>
      <c r="E72" s="110"/>
      <c r="F72" s="111" t="s">
        <v>499</v>
      </c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3"/>
      <c r="R72" s="114" t="str">
        <f t="shared" si="19"/>
        <v>MML_バイタルサインモジュール_項目に対して、ZipファイルNo_ワークテーブルに格納されているZipファイルNoで削除するSQL</v>
      </c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6"/>
      <c r="AK72" s="114" t="s">
        <v>402</v>
      </c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6"/>
      <c r="BA72" s="102" t="s">
        <v>207</v>
      </c>
      <c r="BB72" s="103"/>
      <c r="BC72" s="104"/>
      <c r="BD72" s="102" t="s">
        <v>207</v>
      </c>
      <c r="BE72" s="103"/>
      <c r="BF72" s="104"/>
      <c r="BG72" s="102" t="s">
        <v>207</v>
      </c>
      <c r="BH72" s="103"/>
      <c r="BI72" s="103"/>
      <c r="BJ72" s="103"/>
      <c r="BK72" s="104"/>
      <c r="BO72" s="23" t="str">
        <f t="shared" si="16"/>
        <v>{}</v>
      </c>
      <c r="BP72" s="23" t="s">
        <v>106</v>
      </c>
      <c r="BQ72" s="23" t="str">
        <f t="shared" si="17"/>
        <v>DD0603-34 = sql/job/mml_diff/zip_del/DD0603-34.sql</v>
      </c>
      <c r="BR72" s="23" t="str">
        <f t="shared" si="18"/>
        <v>DD0603-34 = {"id":"DD0603-34", "name":"ZipファイルNo削除SQL（MML_バイタルサインモジュール_項目）", "params":{}, "files":{}}</v>
      </c>
    </row>
    <row r="73" spans="2:70" ht="51.75" customHeight="1" x14ac:dyDescent="0.15">
      <c r="B73" s="108" t="s">
        <v>459</v>
      </c>
      <c r="C73" s="109"/>
      <c r="D73" s="109"/>
      <c r="E73" s="110"/>
      <c r="F73" s="111" t="s">
        <v>500</v>
      </c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3"/>
      <c r="R73" s="114" t="str">
        <f t="shared" si="19"/>
        <v>MML_バイタルサインモジュール_項目メモに対して、ZipファイルNo_ワークテーブルに格納されているZipファイルNoで削除するSQL</v>
      </c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6"/>
      <c r="AK73" s="114" t="s">
        <v>402</v>
      </c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6"/>
      <c r="BA73" s="102" t="s">
        <v>207</v>
      </c>
      <c r="BB73" s="103"/>
      <c r="BC73" s="104"/>
      <c r="BD73" s="102" t="s">
        <v>207</v>
      </c>
      <c r="BE73" s="103"/>
      <c r="BF73" s="104"/>
      <c r="BG73" s="102" t="s">
        <v>207</v>
      </c>
      <c r="BH73" s="103"/>
      <c r="BI73" s="103"/>
      <c r="BJ73" s="103"/>
      <c r="BK73" s="104"/>
      <c r="BO73" s="23" t="str">
        <f t="shared" si="16"/>
        <v>{}</v>
      </c>
      <c r="BP73" s="23" t="s">
        <v>106</v>
      </c>
      <c r="BQ73" s="23" t="str">
        <f t="shared" si="17"/>
        <v>DD0603-35 = sql/job/mml_diff/zip_del/DD0603-35.sql</v>
      </c>
      <c r="BR73" s="23" t="str">
        <f t="shared" si="18"/>
        <v>DD0603-35 = {"id":"DD0603-35", "name":"ZipファイルNo削除SQL（MML_バイタルサインモジュール_項目メモ）", "params":{}, "files":{}}</v>
      </c>
    </row>
    <row r="74" spans="2:70" ht="51.75" customHeight="1" x14ac:dyDescent="0.15">
      <c r="B74" s="108" t="s">
        <v>460</v>
      </c>
      <c r="C74" s="109"/>
      <c r="D74" s="109"/>
      <c r="E74" s="110"/>
      <c r="F74" s="111" t="s">
        <v>501</v>
      </c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3"/>
      <c r="R74" s="114" t="str">
        <f t="shared" si="19"/>
        <v>MML_体温表モジュール_本文に対して、ZipファイルNo_ワークテーブルに格納されているZipファイルNoで削除するSQL</v>
      </c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6"/>
      <c r="AK74" s="114" t="s">
        <v>402</v>
      </c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6"/>
      <c r="BA74" s="102" t="s">
        <v>207</v>
      </c>
      <c r="BB74" s="103"/>
      <c r="BC74" s="104"/>
      <c r="BD74" s="102" t="s">
        <v>207</v>
      </c>
      <c r="BE74" s="103"/>
      <c r="BF74" s="104"/>
      <c r="BG74" s="102" t="s">
        <v>207</v>
      </c>
      <c r="BH74" s="103"/>
      <c r="BI74" s="103"/>
      <c r="BJ74" s="103"/>
      <c r="BK74" s="104"/>
      <c r="BO74" s="23" t="str">
        <f t="shared" si="16"/>
        <v>{}</v>
      </c>
      <c r="BP74" s="23" t="s">
        <v>106</v>
      </c>
      <c r="BQ74" s="23" t="str">
        <f t="shared" si="17"/>
        <v>DD0603-36 = sql/job/mml_diff/zip_del/DD0603-36.sql</v>
      </c>
      <c r="BR74" s="23" t="str">
        <f t="shared" si="18"/>
        <v>DD0603-36 = {"id":"DD0603-36", "name":"ZipファイルNo削除SQL（MML_体温表モジュール_本文）", "params":{}, "files":{}}</v>
      </c>
    </row>
    <row r="75" spans="2:70" ht="51.75" customHeight="1" x14ac:dyDescent="0.15">
      <c r="B75" s="108" t="s">
        <v>461</v>
      </c>
      <c r="C75" s="109"/>
      <c r="D75" s="109"/>
      <c r="E75" s="110"/>
      <c r="F75" s="111" t="s">
        <v>502</v>
      </c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3"/>
      <c r="R75" s="114" t="str">
        <f t="shared" si="19"/>
        <v>MML_体温表モジュール_バイタルサインに対して、ZipファイルNo_ワークテーブルに格納されているZipファイルNoで削除するSQL</v>
      </c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6"/>
      <c r="AK75" s="114" t="s">
        <v>402</v>
      </c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6"/>
      <c r="BA75" s="102" t="s">
        <v>207</v>
      </c>
      <c r="BB75" s="103"/>
      <c r="BC75" s="104"/>
      <c r="BD75" s="102" t="s">
        <v>207</v>
      </c>
      <c r="BE75" s="103"/>
      <c r="BF75" s="104"/>
      <c r="BG75" s="102" t="s">
        <v>207</v>
      </c>
      <c r="BH75" s="103"/>
      <c r="BI75" s="103"/>
      <c r="BJ75" s="103"/>
      <c r="BK75" s="104"/>
      <c r="BO75" s="23" t="str">
        <f t="shared" si="16"/>
        <v>{}</v>
      </c>
      <c r="BP75" s="23" t="s">
        <v>106</v>
      </c>
      <c r="BQ75" s="23" t="str">
        <f t="shared" si="17"/>
        <v>DD0603-37 = sql/job/mml_diff/zip_del/DD0603-37.sql</v>
      </c>
      <c r="BR75" s="23" t="str">
        <f t="shared" si="18"/>
        <v>DD0603-37 = {"id":"DD0603-37", "name":"ZipファイルNo削除SQL（MML_体温表モジュール_バイタルサイン）", "params":{}, "files":{}}</v>
      </c>
    </row>
    <row r="76" spans="2:70" ht="51.75" customHeight="1" x14ac:dyDescent="0.15">
      <c r="B76" s="108" t="s">
        <v>462</v>
      </c>
      <c r="C76" s="109"/>
      <c r="D76" s="109"/>
      <c r="E76" s="110"/>
      <c r="F76" s="111" t="s">
        <v>503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3"/>
      <c r="R76" s="114" t="str">
        <f t="shared" si="19"/>
        <v>MML_体温表モジュール_バイタルサイン項目に対して、ZipファイルNo_ワークテーブルに格納されているZipファイルNoで削除するSQL</v>
      </c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6"/>
      <c r="AK76" s="114" t="s">
        <v>402</v>
      </c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6"/>
      <c r="BA76" s="102" t="s">
        <v>207</v>
      </c>
      <c r="BB76" s="103"/>
      <c r="BC76" s="104"/>
      <c r="BD76" s="102" t="s">
        <v>207</v>
      </c>
      <c r="BE76" s="103"/>
      <c r="BF76" s="104"/>
      <c r="BG76" s="102" t="s">
        <v>207</v>
      </c>
      <c r="BH76" s="103"/>
      <c r="BI76" s="103"/>
      <c r="BJ76" s="103"/>
      <c r="BK76" s="104"/>
      <c r="BO76" s="23" t="str">
        <f t="shared" si="16"/>
        <v>{}</v>
      </c>
      <c r="BP76" s="23" t="s">
        <v>106</v>
      </c>
      <c r="BQ76" s="23" t="str">
        <f t="shared" si="17"/>
        <v>DD0603-38 = sql/job/mml_diff/zip_del/DD0603-38.sql</v>
      </c>
      <c r="BR76" s="23" t="str">
        <f t="shared" si="18"/>
        <v>DD0603-38 = {"id":"DD0603-38", "name":"ZipファイルNo削除SQL（MML_体温表モジュール_バイタルサイン項目）", "params":{}, "files":{}}</v>
      </c>
    </row>
    <row r="77" spans="2:70" ht="51.75" customHeight="1" x14ac:dyDescent="0.15">
      <c r="B77" s="108" t="s">
        <v>463</v>
      </c>
      <c r="C77" s="109"/>
      <c r="D77" s="109"/>
      <c r="E77" s="110"/>
      <c r="F77" s="111" t="s">
        <v>504</v>
      </c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3"/>
      <c r="R77" s="114" t="str">
        <f t="shared" si="19"/>
        <v>MML_体温表モジュール_バイタルサイン項目メモに対して、ZipファイルNo_ワークテーブルに格納されているZipファイルNoで削除するSQL</v>
      </c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6"/>
      <c r="AK77" s="114" t="s">
        <v>402</v>
      </c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6"/>
      <c r="BA77" s="102" t="s">
        <v>207</v>
      </c>
      <c r="BB77" s="103"/>
      <c r="BC77" s="104"/>
      <c r="BD77" s="102" t="s">
        <v>207</v>
      </c>
      <c r="BE77" s="103"/>
      <c r="BF77" s="104"/>
      <c r="BG77" s="102" t="s">
        <v>207</v>
      </c>
      <c r="BH77" s="103"/>
      <c r="BI77" s="103"/>
      <c r="BJ77" s="103"/>
      <c r="BK77" s="104"/>
      <c r="BO77" s="23" t="str">
        <f t="shared" si="16"/>
        <v>{}</v>
      </c>
      <c r="BP77" s="23" t="s">
        <v>106</v>
      </c>
      <c r="BQ77" s="23" t="str">
        <f t="shared" si="17"/>
        <v>DD0603-39 = sql/job/mml_diff/zip_del/DD0603-39.sql</v>
      </c>
      <c r="BR77" s="23" t="str">
        <f t="shared" si="18"/>
        <v>DD0603-39 = {"id":"DD0603-39", "name":"ZipファイルNo削除SQL（MML_体温表モジュール_バイタルサイン項目メモ）", "params":{}, "files":{}}</v>
      </c>
    </row>
    <row r="78" spans="2:70" ht="51.75" customHeight="1" x14ac:dyDescent="0.15">
      <c r="B78" s="108" t="s">
        <v>464</v>
      </c>
      <c r="C78" s="109"/>
      <c r="D78" s="109"/>
      <c r="E78" s="110"/>
      <c r="F78" s="111" t="s">
        <v>505</v>
      </c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3"/>
      <c r="R78" s="114" t="str">
        <f t="shared" si="19"/>
        <v>MML_体温表モジュール_摂取に対して、ZipファイルNo_ワークテーブルに格納されているZipファイルNoで削除するSQL</v>
      </c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6"/>
      <c r="AK78" s="114" t="s">
        <v>402</v>
      </c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6"/>
      <c r="BA78" s="102" t="s">
        <v>207</v>
      </c>
      <c r="BB78" s="103"/>
      <c r="BC78" s="104"/>
      <c r="BD78" s="102" t="s">
        <v>207</v>
      </c>
      <c r="BE78" s="103"/>
      <c r="BF78" s="104"/>
      <c r="BG78" s="102" t="s">
        <v>207</v>
      </c>
      <c r="BH78" s="103"/>
      <c r="BI78" s="103"/>
      <c r="BJ78" s="103"/>
      <c r="BK78" s="104"/>
      <c r="BO78" s="23" t="str">
        <f t="shared" si="16"/>
        <v>{}</v>
      </c>
      <c r="BP78" s="23" t="s">
        <v>106</v>
      </c>
      <c r="BQ78" s="23" t="str">
        <f t="shared" si="17"/>
        <v>DD0603-40 = sql/job/mml_diff/zip_del/DD0603-40.sql</v>
      </c>
      <c r="BR78" s="23" t="str">
        <f t="shared" si="18"/>
        <v>DD0603-40 = {"id":"DD0603-40", "name":"ZipファイルNo削除SQL（MML_体温表モジュール_摂取）", "params":{}, "files":{}}</v>
      </c>
    </row>
    <row r="79" spans="2:70" ht="51.75" customHeight="1" x14ac:dyDescent="0.15">
      <c r="B79" s="108" t="s">
        <v>465</v>
      </c>
      <c r="C79" s="109"/>
      <c r="D79" s="109"/>
      <c r="E79" s="110"/>
      <c r="F79" s="111" t="s">
        <v>506</v>
      </c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3"/>
      <c r="R79" s="114" t="str">
        <f t="shared" si="19"/>
        <v>MML_体温表モジュール_排泄に対して、ZipファイルNo_ワークテーブルに格納されているZipファイルNoで削除するSQL</v>
      </c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6"/>
      <c r="AK79" s="114" t="s">
        <v>402</v>
      </c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6"/>
      <c r="BA79" s="102" t="s">
        <v>207</v>
      </c>
      <c r="BB79" s="103"/>
      <c r="BC79" s="104"/>
      <c r="BD79" s="102" t="s">
        <v>207</v>
      </c>
      <c r="BE79" s="103"/>
      <c r="BF79" s="104"/>
      <c r="BG79" s="102" t="s">
        <v>207</v>
      </c>
      <c r="BH79" s="103"/>
      <c r="BI79" s="103"/>
      <c r="BJ79" s="103"/>
      <c r="BK79" s="104"/>
      <c r="BO79" s="23" t="str">
        <f t="shared" si="16"/>
        <v>{}</v>
      </c>
      <c r="BP79" s="23" t="s">
        <v>106</v>
      </c>
      <c r="BQ79" s="23" t="str">
        <f t="shared" si="17"/>
        <v>DD0603-41 = sql/job/mml_diff/zip_del/DD0603-41.sql</v>
      </c>
      <c r="BR79" s="23" t="str">
        <f t="shared" si="18"/>
        <v>DD0603-41 = {"id":"DD0603-41", "name":"ZipファイルNo削除SQL（MML_体温表モジュール_排泄）", "params":{}, "files":{}}</v>
      </c>
    </row>
    <row r="80" spans="2:70" ht="51.75" customHeight="1" x14ac:dyDescent="0.15">
      <c r="B80" s="108" t="s">
        <v>466</v>
      </c>
      <c r="C80" s="109"/>
      <c r="D80" s="109"/>
      <c r="E80" s="110"/>
      <c r="F80" s="111" t="s">
        <v>507</v>
      </c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3"/>
      <c r="R80" s="114" t="str">
        <f t="shared" si="19"/>
        <v>MML_体温表モジュール_排泄頻度に対して、ZipファイルNo_ワークテーブルに格納されているZipファイルNoで削除するSQL</v>
      </c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6"/>
      <c r="AK80" s="114" t="s">
        <v>402</v>
      </c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6"/>
      <c r="BA80" s="102" t="s">
        <v>207</v>
      </c>
      <c r="BB80" s="103"/>
      <c r="BC80" s="104"/>
      <c r="BD80" s="102" t="s">
        <v>207</v>
      </c>
      <c r="BE80" s="103"/>
      <c r="BF80" s="104"/>
      <c r="BG80" s="102" t="s">
        <v>207</v>
      </c>
      <c r="BH80" s="103"/>
      <c r="BI80" s="103"/>
      <c r="BJ80" s="103"/>
      <c r="BK80" s="104"/>
      <c r="BO80" s="23" t="str">
        <f t="shared" si="16"/>
        <v>{}</v>
      </c>
      <c r="BP80" s="23" t="s">
        <v>106</v>
      </c>
      <c r="BQ80" s="23" t="str">
        <f t="shared" si="17"/>
        <v>DD0603-42 = sql/job/mml_diff/zip_del/DD0603-42.sql</v>
      </c>
      <c r="BR80" s="23" t="str">
        <f t="shared" si="18"/>
        <v>DD0603-42 = {"id":"DD0603-42", "name":"ZipファイルNo削除SQL（MML_体温表モジュール_排泄頻度）", "params":{}, "files":{}}</v>
      </c>
    </row>
    <row r="81" spans="2:70" ht="51.75" customHeight="1" x14ac:dyDescent="0.15">
      <c r="B81" s="129" t="s">
        <v>780</v>
      </c>
      <c r="C81" s="130"/>
      <c r="D81" s="130"/>
      <c r="E81" s="131"/>
      <c r="F81" s="144" t="s">
        <v>641</v>
      </c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6"/>
      <c r="R81" s="135" t="str">
        <f t="shared" si="19"/>
        <v>検査値紐付け対象データに対して、ZipファイルNo_ワークテーブルに格納されているZipファイルNoで削除するSQL</v>
      </c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7"/>
      <c r="AK81" s="135" t="s">
        <v>402</v>
      </c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7"/>
      <c r="BA81" s="99" t="s">
        <v>207</v>
      </c>
      <c r="BB81" s="100"/>
      <c r="BC81" s="101"/>
      <c r="BD81" s="99" t="s">
        <v>207</v>
      </c>
      <c r="BE81" s="100"/>
      <c r="BF81" s="101"/>
      <c r="BG81" s="99" t="s">
        <v>207</v>
      </c>
      <c r="BH81" s="100"/>
      <c r="BI81" s="100"/>
      <c r="BJ81" s="100"/>
      <c r="BK81" s="101"/>
      <c r="BO81" s="23" t="str">
        <f t="shared" si="16"/>
        <v>{}</v>
      </c>
      <c r="BP81" s="23" t="s">
        <v>106</v>
      </c>
      <c r="BQ81" s="23" t="str">
        <f t="shared" si="17"/>
        <v>DD0603-43 = sql/job/mml_diff/zip_del/DD0603-43.sql</v>
      </c>
      <c r="BR81" s="23" t="str">
        <f t="shared" si="18"/>
        <v>DD0603-43 = {"id":"DD0603-43", "name":"ZipファイルNo削除SQL（検査値紐付け対象データ）", "params":{}, "files":{}}</v>
      </c>
    </row>
    <row r="82" spans="2:70" ht="51.75" customHeight="1" x14ac:dyDescent="0.15">
      <c r="B82" s="129" t="s">
        <v>640</v>
      </c>
      <c r="C82" s="130"/>
      <c r="D82" s="130"/>
      <c r="E82" s="131"/>
      <c r="F82" s="144" t="s">
        <v>642</v>
      </c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6"/>
      <c r="R82" s="135" t="str">
        <f t="shared" si="19"/>
        <v>検体検査別検査値換算結果に対して、ZipファイルNo_ワークテーブルに格納されているZipファイルNoで削除するSQL</v>
      </c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7"/>
      <c r="AK82" s="135" t="s">
        <v>402</v>
      </c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7"/>
      <c r="BA82" s="99" t="s">
        <v>207</v>
      </c>
      <c r="BB82" s="100"/>
      <c r="BC82" s="101"/>
      <c r="BD82" s="99" t="s">
        <v>207</v>
      </c>
      <c r="BE82" s="100"/>
      <c r="BF82" s="101"/>
      <c r="BG82" s="99" t="s">
        <v>207</v>
      </c>
      <c r="BH82" s="100"/>
      <c r="BI82" s="100"/>
      <c r="BJ82" s="100"/>
      <c r="BK82" s="101"/>
      <c r="BO82" s="23" t="str">
        <f t="shared" si="16"/>
        <v>{}</v>
      </c>
      <c r="BP82" s="23" t="s">
        <v>106</v>
      </c>
      <c r="BQ82" s="23" t="str">
        <f t="shared" si="17"/>
        <v>DD0603-44 = sql/job/mml_diff/zip_del/DD0603-44.sql</v>
      </c>
      <c r="BR82" s="23" t="str">
        <f t="shared" si="18"/>
        <v>DD0603-44 = {"id":"DD0603-44", "name":"ZipファイルNo削除SQL（検体検査別検査値換算結果）", "params":{}, "files":{}}</v>
      </c>
    </row>
    <row r="83" spans="2:70" ht="51.75" customHeight="1" x14ac:dyDescent="0.15">
      <c r="B83" s="108" t="s">
        <v>667</v>
      </c>
      <c r="C83" s="109"/>
      <c r="D83" s="109"/>
      <c r="E83" s="110"/>
      <c r="F83" s="111" t="s">
        <v>677</v>
      </c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3"/>
      <c r="R83" s="114" t="str">
        <f t="shared" si="19"/>
        <v>MML_手術モジュール_手術項目に対して、ZipファイルNo_ワークテーブルに格納されているZipファイルNoで削除するSQL</v>
      </c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6"/>
      <c r="AK83" s="114" t="s">
        <v>402</v>
      </c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6"/>
      <c r="BA83" s="102" t="s">
        <v>207</v>
      </c>
      <c r="BB83" s="103"/>
      <c r="BC83" s="104"/>
      <c r="BD83" s="102" t="s">
        <v>207</v>
      </c>
      <c r="BE83" s="103"/>
      <c r="BF83" s="104"/>
      <c r="BG83" s="102" t="s">
        <v>207</v>
      </c>
      <c r="BH83" s="103"/>
      <c r="BI83" s="103"/>
      <c r="BJ83" s="103"/>
      <c r="BK83" s="104"/>
      <c r="BO83" s="23" t="str">
        <f t="shared" si="16"/>
        <v>{}</v>
      </c>
      <c r="BP83" s="23" t="s">
        <v>106</v>
      </c>
      <c r="BQ83" s="23" t="str">
        <f t="shared" si="17"/>
        <v>DD0603-45 = sql/job/mml_diff/zip_del/DD0603-45.sql</v>
      </c>
      <c r="BR83" s="23" t="str">
        <f t="shared" si="18"/>
        <v>DD0603-45 = {"id":"DD0603-45", "name":"ZipファイルNo削除SQL（MML_手術モジュール_手術項目）", "params":{}, "files":{}}</v>
      </c>
    </row>
    <row r="84" spans="2:70" ht="51.75" customHeight="1" x14ac:dyDescent="0.15">
      <c r="B84" s="108" t="s">
        <v>668</v>
      </c>
      <c r="C84" s="109"/>
      <c r="D84" s="109"/>
      <c r="E84" s="110"/>
      <c r="F84" s="111" t="s">
        <v>678</v>
      </c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3"/>
      <c r="R84" s="114" t="str">
        <f t="shared" si="19"/>
        <v>MML_手術モジュール_診療科情報に対して、ZipファイルNo_ワークテーブルに格納されているZipファイルNoで削除するSQL</v>
      </c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6"/>
      <c r="AK84" s="114" t="s">
        <v>402</v>
      </c>
      <c r="AL84" s="115"/>
      <c r="AM84" s="115"/>
      <c r="AN84" s="115"/>
      <c r="AO84" s="115"/>
      <c r="AP84" s="115"/>
      <c r="AQ84" s="115"/>
      <c r="AR84" s="115"/>
      <c r="AS84" s="115"/>
      <c r="AT84" s="115"/>
      <c r="AU84" s="115"/>
      <c r="AV84" s="115"/>
      <c r="AW84" s="115"/>
      <c r="AX84" s="115"/>
      <c r="AY84" s="115"/>
      <c r="AZ84" s="116"/>
      <c r="BA84" s="102" t="s">
        <v>207</v>
      </c>
      <c r="BB84" s="103"/>
      <c r="BC84" s="104"/>
      <c r="BD84" s="102" t="s">
        <v>207</v>
      </c>
      <c r="BE84" s="103"/>
      <c r="BF84" s="104"/>
      <c r="BG84" s="102" t="s">
        <v>207</v>
      </c>
      <c r="BH84" s="103"/>
      <c r="BI84" s="103"/>
      <c r="BJ84" s="103"/>
      <c r="BK84" s="104"/>
      <c r="BO84" s="23" t="str">
        <f t="shared" si="16"/>
        <v>{}</v>
      </c>
      <c r="BP84" s="23" t="s">
        <v>106</v>
      </c>
      <c r="BQ84" s="23" t="str">
        <f t="shared" si="17"/>
        <v>DD0603-46 = sql/job/mml_diff/zip_del/DD0603-46.sql</v>
      </c>
      <c r="BR84" s="23" t="str">
        <f t="shared" si="18"/>
        <v>DD0603-46 = {"id":"DD0603-46", "name":"ZipファイルNo削除SQL（MML_手術モジュール_診療科情報）", "params":{}, "files":{}}</v>
      </c>
    </row>
    <row r="85" spans="2:70" ht="51.75" customHeight="1" x14ac:dyDescent="0.15">
      <c r="B85" s="108" t="s">
        <v>669</v>
      </c>
      <c r="C85" s="109"/>
      <c r="D85" s="109"/>
      <c r="E85" s="110"/>
      <c r="F85" s="111" t="s">
        <v>679</v>
      </c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3"/>
      <c r="R85" s="114" t="str">
        <f t="shared" si="19"/>
        <v>MML_手術モジュール_診断履歴情報に対して、ZipファイルNo_ワークテーブルに格納されているZipファイルNoで削除するSQL</v>
      </c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6"/>
      <c r="AK85" s="114" t="s">
        <v>402</v>
      </c>
      <c r="AL85" s="115"/>
      <c r="AM85" s="115"/>
      <c r="AN85" s="115"/>
      <c r="AO85" s="115"/>
      <c r="AP85" s="115"/>
      <c r="AQ85" s="115"/>
      <c r="AR85" s="115"/>
      <c r="AS85" s="115"/>
      <c r="AT85" s="115"/>
      <c r="AU85" s="115"/>
      <c r="AV85" s="115"/>
      <c r="AW85" s="115"/>
      <c r="AX85" s="115"/>
      <c r="AY85" s="115"/>
      <c r="AZ85" s="116"/>
      <c r="BA85" s="102" t="s">
        <v>207</v>
      </c>
      <c r="BB85" s="103"/>
      <c r="BC85" s="104"/>
      <c r="BD85" s="102" t="s">
        <v>207</v>
      </c>
      <c r="BE85" s="103"/>
      <c r="BF85" s="104"/>
      <c r="BG85" s="102" t="s">
        <v>207</v>
      </c>
      <c r="BH85" s="103"/>
      <c r="BI85" s="103"/>
      <c r="BJ85" s="103"/>
      <c r="BK85" s="104"/>
      <c r="BO85" s="23" t="str">
        <f t="shared" si="16"/>
        <v>{}</v>
      </c>
      <c r="BP85" s="23" t="s">
        <v>106</v>
      </c>
      <c r="BQ85" s="23" t="str">
        <f t="shared" si="17"/>
        <v>DD0603-47 = sql/job/mml_diff/zip_del/DD0603-47.sql</v>
      </c>
      <c r="BR85" s="23" t="str">
        <f t="shared" si="18"/>
        <v>DD0603-47 = {"id":"DD0603-47", "name":"ZipファイルNo削除SQL（MML_手術モジュール_診断履歴情報）", "params":{}, "files":{}}</v>
      </c>
    </row>
    <row r="86" spans="2:70" ht="51.75" customHeight="1" x14ac:dyDescent="0.15">
      <c r="B86" s="108" t="s">
        <v>670</v>
      </c>
      <c r="C86" s="109"/>
      <c r="D86" s="109"/>
      <c r="E86" s="110"/>
      <c r="F86" s="111" t="s">
        <v>680</v>
      </c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3"/>
      <c r="R86" s="114" t="str">
        <f t="shared" si="19"/>
        <v>MML_手術モジュール_病名に対して、ZipファイルNo_ワークテーブルに格納されているZipファイルNoで削除するSQL</v>
      </c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6"/>
      <c r="AK86" s="114" t="s">
        <v>402</v>
      </c>
      <c r="AL86" s="115"/>
      <c r="AM86" s="115"/>
      <c r="AN86" s="115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6"/>
      <c r="BA86" s="102" t="s">
        <v>207</v>
      </c>
      <c r="BB86" s="103"/>
      <c r="BC86" s="104"/>
      <c r="BD86" s="102" t="s">
        <v>207</v>
      </c>
      <c r="BE86" s="103"/>
      <c r="BF86" s="104"/>
      <c r="BG86" s="102" t="s">
        <v>207</v>
      </c>
      <c r="BH86" s="103"/>
      <c r="BI86" s="103"/>
      <c r="BJ86" s="103"/>
      <c r="BK86" s="104"/>
      <c r="BO86" s="23" t="str">
        <f t="shared" si="16"/>
        <v>{}</v>
      </c>
      <c r="BP86" s="23" t="s">
        <v>106</v>
      </c>
      <c r="BQ86" s="23" t="str">
        <f t="shared" si="17"/>
        <v>DD0603-48 = sql/job/mml_diff/zip_del/DD0603-48.sql</v>
      </c>
      <c r="BR86" s="23" t="str">
        <f t="shared" si="18"/>
        <v>DD0603-48 = {"id":"DD0603-48", "name":"ZipファイルNo削除SQL（MML_手術モジュール_病名）", "params":{}, "files":{}}</v>
      </c>
    </row>
    <row r="87" spans="2:70" ht="51.75" customHeight="1" x14ac:dyDescent="0.15">
      <c r="B87" s="108" t="s">
        <v>671</v>
      </c>
      <c r="C87" s="109"/>
      <c r="D87" s="109"/>
      <c r="E87" s="110"/>
      <c r="F87" s="111" t="s">
        <v>681</v>
      </c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3"/>
      <c r="R87" s="114" t="str">
        <f t="shared" si="19"/>
        <v>MML_手術モジュール_カテゴリ名に対して、ZipファイルNo_ワークテーブルに格納されているZipファイルNoで削除するSQL</v>
      </c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6"/>
      <c r="AK87" s="114" t="s">
        <v>402</v>
      </c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6"/>
      <c r="BA87" s="102" t="s">
        <v>207</v>
      </c>
      <c r="BB87" s="103"/>
      <c r="BC87" s="104"/>
      <c r="BD87" s="102" t="s">
        <v>207</v>
      </c>
      <c r="BE87" s="103"/>
      <c r="BF87" s="104"/>
      <c r="BG87" s="102" t="s">
        <v>207</v>
      </c>
      <c r="BH87" s="103"/>
      <c r="BI87" s="103"/>
      <c r="BJ87" s="103"/>
      <c r="BK87" s="104"/>
      <c r="BO87" s="23" t="str">
        <f t="shared" si="16"/>
        <v>{}</v>
      </c>
      <c r="BP87" s="23" t="s">
        <v>106</v>
      </c>
      <c r="BQ87" s="23" t="str">
        <f t="shared" si="17"/>
        <v>DD0603-49 = sql/job/mml_diff/zip_del/DD0603-49.sql</v>
      </c>
      <c r="BR87" s="23" t="str">
        <f t="shared" si="18"/>
        <v>DD0603-49 = {"id":"DD0603-49", "name":"ZipファイルNo削除SQL（MML_手術モジュール_カテゴリ名）", "params":{}, "files":{}}</v>
      </c>
    </row>
    <row r="88" spans="2:70" ht="51.75" customHeight="1" x14ac:dyDescent="0.15">
      <c r="B88" s="108" t="s">
        <v>672</v>
      </c>
      <c r="C88" s="109"/>
      <c r="D88" s="109"/>
      <c r="E88" s="110"/>
      <c r="F88" s="111" t="s">
        <v>682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3"/>
      <c r="R88" s="114" t="str">
        <f t="shared" si="19"/>
        <v>MML_手術モジュール_手術法に対して、ZipファイルNo_ワークテーブルに格納されているZipファイルNoで削除するSQL</v>
      </c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6"/>
      <c r="AK88" s="114" t="s">
        <v>402</v>
      </c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6"/>
      <c r="BA88" s="102" t="s">
        <v>207</v>
      </c>
      <c r="BB88" s="103"/>
      <c r="BC88" s="104"/>
      <c r="BD88" s="102" t="s">
        <v>207</v>
      </c>
      <c r="BE88" s="103"/>
      <c r="BF88" s="104"/>
      <c r="BG88" s="102" t="s">
        <v>207</v>
      </c>
      <c r="BH88" s="103"/>
      <c r="BI88" s="103"/>
      <c r="BJ88" s="103"/>
      <c r="BK88" s="104"/>
      <c r="BO88" s="23" t="str">
        <f t="shared" si="16"/>
        <v>{}</v>
      </c>
      <c r="BP88" s="23" t="s">
        <v>106</v>
      </c>
      <c r="BQ88" s="23" t="str">
        <f t="shared" si="17"/>
        <v>DD0603-50 = sql/job/mml_diff/zip_del/DD0603-50.sql</v>
      </c>
      <c r="BR88" s="23" t="str">
        <f t="shared" si="18"/>
        <v>DD0603-50 = {"id":"DD0603-50", "name":"ZipファイルNo削除SQL（MML_手術モジュール_手術法）", "params":{}, "files":{}}</v>
      </c>
    </row>
    <row r="89" spans="2:70" ht="51.75" customHeight="1" x14ac:dyDescent="0.15">
      <c r="B89" s="108" t="s">
        <v>673</v>
      </c>
      <c r="C89" s="109"/>
      <c r="D89" s="109"/>
      <c r="E89" s="110"/>
      <c r="F89" s="111" t="s">
        <v>683</v>
      </c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3"/>
      <c r="R89" s="114" t="str">
        <f t="shared" si="19"/>
        <v>MML_手術モジュール_手術要素に対して、ZipファイルNo_ワークテーブルに格納されているZipファイルNoで削除するSQL</v>
      </c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6"/>
      <c r="AK89" s="114" t="s">
        <v>402</v>
      </c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6"/>
      <c r="BA89" s="102" t="s">
        <v>207</v>
      </c>
      <c r="BB89" s="103"/>
      <c r="BC89" s="104"/>
      <c r="BD89" s="102" t="s">
        <v>207</v>
      </c>
      <c r="BE89" s="103"/>
      <c r="BF89" s="104"/>
      <c r="BG89" s="102" t="s">
        <v>207</v>
      </c>
      <c r="BH89" s="103"/>
      <c r="BI89" s="103"/>
      <c r="BJ89" s="103"/>
      <c r="BK89" s="104"/>
      <c r="BO89" s="23" t="str">
        <f t="shared" si="16"/>
        <v>{}</v>
      </c>
      <c r="BP89" s="23" t="s">
        <v>106</v>
      </c>
      <c r="BQ89" s="23" t="str">
        <f t="shared" si="17"/>
        <v>DD0603-51 = sql/job/mml_diff/zip_del/DD0603-51.sql</v>
      </c>
      <c r="BR89" s="23" t="str">
        <f t="shared" si="18"/>
        <v>DD0603-51 = {"id":"DD0603-51", "name":"ZipファイルNo削除SQL（MML_手術モジュール_手術要素）", "params":{}, "files":{}}</v>
      </c>
    </row>
    <row r="90" spans="2:70" ht="51.75" customHeight="1" x14ac:dyDescent="0.15">
      <c r="B90" s="108" t="s">
        <v>674</v>
      </c>
      <c r="C90" s="109"/>
      <c r="D90" s="109"/>
      <c r="E90" s="110"/>
      <c r="F90" s="111" t="s">
        <v>684</v>
      </c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3"/>
      <c r="R90" s="114" t="str">
        <f t="shared" si="19"/>
        <v>MML_手術モジュール_麻酔法に対して、ZipファイルNo_ワークテーブルに格納されているZipファイルNoで削除するSQL</v>
      </c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6"/>
      <c r="AK90" s="114" t="s">
        <v>402</v>
      </c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6"/>
      <c r="BA90" s="102" t="s">
        <v>207</v>
      </c>
      <c r="BB90" s="103"/>
      <c r="BC90" s="104"/>
      <c r="BD90" s="102" t="s">
        <v>207</v>
      </c>
      <c r="BE90" s="103"/>
      <c r="BF90" s="104"/>
      <c r="BG90" s="102" t="s">
        <v>207</v>
      </c>
      <c r="BH90" s="103"/>
      <c r="BI90" s="103"/>
      <c r="BJ90" s="103"/>
      <c r="BK90" s="104"/>
      <c r="BO90" s="23" t="str">
        <f t="shared" si="16"/>
        <v>{}</v>
      </c>
      <c r="BP90" s="23" t="s">
        <v>106</v>
      </c>
      <c r="BQ90" s="23" t="str">
        <f t="shared" si="17"/>
        <v>DD0603-52 = sql/job/mml_diff/zip_del/DD0603-52.sql</v>
      </c>
      <c r="BR90" s="23" t="str">
        <f t="shared" si="18"/>
        <v>DD0603-52 = {"id":"DD0603-52", "name":"ZipファイルNo削除SQL（MML_手術モジュール_麻酔法）", "params":{}, "files":{}}</v>
      </c>
    </row>
    <row r="91" spans="2:70" ht="51.75" customHeight="1" x14ac:dyDescent="0.15">
      <c r="B91" s="108" t="s">
        <v>675</v>
      </c>
      <c r="C91" s="109"/>
      <c r="D91" s="109"/>
      <c r="E91" s="110"/>
      <c r="F91" s="111" t="s">
        <v>685</v>
      </c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3"/>
      <c r="R91" s="114" t="str">
        <f t="shared" si="19"/>
        <v>MML_報告書情報モジュール_本文に対して、ZipファイルNo_ワークテーブルに格納されているZipファイルNoで削除するSQL</v>
      </c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6"/>
      <c r="AK91" s="114" t="s">
        <v>402</v>
      </c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6"/>
      <c r="BA91" s="102" t="s">
        <v>207</v>
      </c>
      <c r="BB91" s="103"/>
      <c r="BC91" s="104"/>
      <c r="BD91" s="102" t="s">
        <v>207</v>
      </c>
      <c r="BE91" s="103"/>
      <c r="BF91" s="104"/>
      <c r="BG91" s="102" t="s">
        <v>207</v>
      </c>
      <c r="BH91" s="103"/>
      <c r="BI91" s="103"/>
      <c r="BJ91" s="103"/>
      <c r="BK91" s="104"/>
      <c r="BO91" s="23" t="str">
        <f t="shared" si="16"/>
        <v>{}</v>
      </c>
      <c r="BP91" s="23" t="s">
        <v>106</v>
      </c>
      <c r="BQ91" s="23" t="str">
        <f t="shared" si="17"/>
        <v>DD0603-53 = sql/job/mml_diff/zip_del/DD0603-53.sql</v>
      </c>
      <c r="BR91" s="23" t="str">
        <f t="shared" si="18"/>
        <v>DD0603-53 = {"id":"DD0603-53", "name":"ZipファイルNo削除SQL（MML_報告書情報モジュール_本文）", "params":{}, "files":{}}</v>
      </c>
    </row>
    <row r="92" spans="2:70" ht="51.75" customHeight="1" x14ac:dyDescent="0.15">
      <c r="B92" s="108" t="s">
        <v>676</v>
      </c>
      <c r="C92" s="109"/>
      <c r="D92" s="109"/>
      <c r="E92" s="110"/>
      <c r="F92" s="111" t="s">
        <v>686</v>
      </c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3"/>
      <c r="R92" s="114" t="str">
        <f t="shared" si="19"/>
        <v>MML_報告書情報モジュール_検査コメントに対して、ZipファイルNo_ワークテーブルに格納されているZipファイルNoで削除するSQL</v>
      </c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6"/>
      <c r="AK92" s="114" t="s">
        <v>402</v>
      </c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6"/>
      <c r="BA92" s="102" t="s">
        <v>207</v>
      </c>
      <c r="BB92" s="103"/>
      <c r="BC92" s="104"/>
      <c r="BD92" s="102" t="s">
        <v>207</v>
      </c>
      <c r="BE92" s="103"/>
      <c r="BF92" s="104"/>
      <c r="BG92" s="102" t="s">
        <v>207</v>
      </c>
      <c r="BH92" s="103"/>
      <c r="BI92" s="103"/>
      <c r="BJ92" s="103"/>
      <c r="BK92" s="104"/>
      <c r="BO92" s="23" t="str">
        <f t="shared" si="16"/>
        <v>{}</v>
      </c>
      <c r="BP92" s="23" t="s">
        <v>106</v>
      </c>
      <c r="BQ92" s="23" t="str">
        <f t="shared" si="17"/>
        <v>DD0603-54 = sql/job/mml_diff/zip_del/DD0603-54.sql</v>
      </c>
      <c r="BR92" s="23" t="str">
        <f t="shared" si="18"/>
        <v>DD0603-54 = {"id":"DD0603-54", "name":"ZipファイルNo削除SQL（MML_報告書情報モジュール_検査コメント）", "params":{}, "files":{}}</v>
      </c>
    </row>
    <row r="93" spans="2:70" ht="51.75" customHeight="1" x14ac:dyDescent="0.15">
      <c r="B93" s="108" t="s">
        <v>759</v>
      </c>
      <c r="C93" s="109"/>
      <c r="D93" s="109"/>
      <c r="E93" s="110"/>
      <c r="F93" s="111" t="s">
        <v>714</v>
      </c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3"/>
      <c r="R93" s="114" t="str">
        <f t="shared" si="19"/>
        <v>MML_生活習慣情報モジュール_本文に対して、ZipファイルNo_ワークテーブルに格納されているZipファイルNoで削除するSQL</v>
      </c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6"/>
      <c r="AK93" s="114" t="s">
        <v>402</v>
      </c>
      <c r="AL93" s="115"/>
      <c r="AM93" s="115"/>
      <c r="AN93" s="115"/>
      <c r="AO93" s="115"/>
      <c r="AP93" s="115"/>
      <c r="AQ93" s="115"/>
      <c r="AR93" s="115"/>
      <c r="AS93" s="115"/>
      <c r="AT93" s="115"/>
      <c r="AU93" s="115"/>
      <c r="AV93" s="115"/>
      <c r="AW93" s="115"/>
      <c r="AX93" s="115"/>
      <c r="AY93" s="115"/>
      <c r="AZ93" s="116"/>
      <c r="BA93" s="102" t="s">
        <v>207</v>
      </c>
      <c r="BB93" s="103"/>
      <c r="BC93" s="104"/>
      <c r="BD93" s="102" t="s">
        <v>207</v>
      </c>
      <c r="BE93" s="103"/>
      <c r="BF93" s="104"/>
      <c r="BG93" s="102" t="s">
        <v>207</v>
      </c>
      <c r="BH93" s="103"/>
      <c r="BI93" s="103"/>
      <c r="BJ93" s="103"/>
      <c r="BK93" s="104"/>
      <c r="BO93" s="23" t="str">
        <f t="shared" si="16"/>
        <v>{}</v>
      </c>
      <c r="BP93" s="23" t="s">
        <v>106</v>
      </c>
      <c r="BQ93" s="23" t="str">
        <f t="shared" si="17"/>
        <v>DD0603-55 = sql/job/mml_diff/zip_del/DD0603-55.sql</v>
      </c>
      <c r="BR93" s="23" t="str">
        <f t="shared" si="18"/>
        <v>DD0603-55 = {"id":"DD0603-55", "name":"ZipファイルNo削除SQL（MML_生活習慣情報モジュール_本文）", "params":{}, "files":{}}</v>
      </c>
    </row>
    <row r="94" spans="2:70" ht="51.75" customHeight="1" x14ac:dyDescent="0.15">
      <c r="B94" s="108" t="s">
        <v>715</v>
      </c>
      <c r="C94" s="109"/>
      <c r="D94" s="109"/>
      <c r="E94" s="110"/>
      <c r="F94" s="111" t="s">
        <v>725</v>
      </c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3"/>
      <c r="R94" s="114" t="str">
        <f t="shared" si="19"/>
        <v>MML_紹介状モジュール_本文に対して、ZipファイルNo_ワークテーブルに格納されているZipファイルNoで削除するSQL</v>
      </c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6"/>
      <c r="AK94" s="114" t="s">
        <v>402</v>
      </c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6"/>
      <c r="BA94" s="102" t="s">
        <v>207</v>
      </c>
      <c r="BB94" s="103"/>
      <c r="BC94" s="104"/>
      <c r="BD94" s="102" t="s">
        <v>207</v>
      </c>
      <c r="BE94" s="103"/>
      <c r="BF94" s="104"/>
      <c r="BG94" s="102" t="s">
        <v>207</v>
      </c>
      <c r="BH94" s="103"/>
      <c r="BI94" s="103"/>
      <c r="BJ94" s="103"/>
      <c r="BK94" s="104"/>
      <c r="BO94" s="23" t="str">
        <f t="shared" si="16"/>
        <v>{}</v>
      </c>
      <c r="BP94" s="23" t="s">
        <v>106</v>
      </c>
      <c r="BQ94" s="23" t="str">
        <f t="shared" si="17"/>
        <v>DD0603-56 = sql/job/mml_diff/zip_del/DD0603-56.sql</v>
      </c>
      <c r="BR94" s="23" t="str">
        <f t="shared" si="18"/>
        <v>DD0603-56 = {"id":"DD0603-56", "name":"ZipファイルNo削除SQL（MML_紹介状モジュール_本文）", "params":{}, "files":{}}</v>
      </c>
    </row>
    <row r="95" spans="2:70" ht="51.75" customHeight="1" x14ac:dyDescent="0.15">
      <c r="B95" s="108" t="s">
        <v>716</v>
      </c>
      <c r="C95" s="109"/>
      <c r="D95" s="109"/>
      <c r="E95" s="110"/>
      <c r="F95" s="111" t="s">
        <v>726</v>
      </c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3"/>
      <c r="R95" s="114" t="str">
        <f t="shared" si="19"/>
        <v>MML_紹介状モジュール_注射記録に対して、ZipファイルNo_ワークテーブルに格納されているZipファイルNoで削除するSQL</v>
      </c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116"/>
      <c r="AK95" s="114" t="s">
        <v>402</v>
      </c>
      <c r="AL95" s="115"/>
      <c r="AM95" s="115"/>
      <c r="AN95" s="115"/>
      <c r="AO95" s="115"/>
      <c r="AP95" s="115"/>
      <c r="AQ95" s="115"/>
      <c r="AR95" s="115"/>
      <c r="AS95" s="115"/>
      <c r="AT95" s="115"/>
      <c r="AU95" s="115"/>
      <c r="AV95" s="115"/>
      <c r="AW95" s="115"/>
      <c r="AX95" s="115"/>
      <c r="AY95" s="115"/>
      <c r="AZ95" s="116"/>
      <c r="BA95" s="102" t="s">
        <v>207</v>
      </c>
      <c r="BB95" s="103"/>
      <c r="BC95" s="104"/>
      <c r="BD95" s="102" t="s">
        <v>207</v>
      </c>
      <c r="BE95" s="103"/>
      <c r="BF95" s="104"/>
      <c r="BG95" s="102" t="s">
        <v>207</v>
      </c>
      <c r="BH95" s="103"/>
      <c r="BI95" s="103"/>
      <c r="BJ95" s="103"/>
      <c r="BK95" s="104"/>
      <c r="BO95" s="23" t="str">
        <f t="shared" si="16"/>
        <v>{}</v>
      </c>
      <c r="BP95" s="23" t="s">
        <v>106</v>
      </c>
      <c r="BQ95" s="23" t="str">
        <f t="shared" si="17"/>
        <v>DD0603-57 = sql/job/mml_diff/zip_del/DD0603-57.sql</v>
      </c>
      <c r="BR95" s="23" t="str">
        <f t="shared" si="18"/>
        <v>DD0603-57 = {"id":"DD0603-57", "name":"ZipファイルNo削除SQL（MML_紹介状モジュール_注射記録）", "params":{}, "files":{}}</v>
      </c>
    </row>
    <row r="96" spans="2:70" ht="51.75" customHeight="1" x14ac:dyDescent="0.15">
      <c r="B96" s="108" t="s">
        <v>717</v>
      </c>
      <c r="C96" s="109"/>
      <c r="D96" s="109"/>
      <c r="E96" s="110"/>
      <c r="F96" s="111" t="s">
        <v>727</v>
      </c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3"/>
      <c r="R96" s="114" t="str">
        <f t="shared" si="19"/>
        <v>MML_紹介状モジュール_注射記録投薬に対して、ZipファイルNo_ワークテーブルに格納されているZipファイルNoで削除するSQL</v>
      </c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6"/>
      <c r="AK96" s="114" t="s">
        <v>402</v>
      </c>
      <c r="AL96" s="115"/>
      <c r="AM96" s="115"/>
      <c r="AN96" s="115"/>
      <c r="AO96" s="115"/>
      <c r="AP96" s="115"/>
      <c r="AQ96" s="115"/>
      <c r="AR96" s="115"/>
      <c r="AS96" s="115"/>
      <c r="AT96" s="115"/>
      <c r="AU96" s="115"/>
      <c r="AV96" s="115"/>
      <c r="AW96" s="115"/>
      <c r="AX96" s="115"/>
      <c r="AY96" s="115"/>
      <c r="AZ96" s="116"/>
      <c r="BA96" s="102" t="s">
        <v>207</v>
      </c>
      <c r="BB96" s="103"/>
      <c r="BC96" s="104"/>
      <c r="BD96" s="102" t="s">
        <v>207</v>
      </c>
      <c r="BE96" s="103"/>
      <c r="BF96" s="104"/>
      <c r="BG96" s="102" t="s">
        <v>207</v>
      </c>
      <c r="BH96" s="103"/>
      <c r="BI96" s="103"/>
      <c r="BJ96" s="103"/>
      <c r="BK96" s="104"/>
      <c r="BO96" s="23" t="str">
        <f t="shared" si="16"/>
        <v>{}</v>
      </c>
      <c r="BP96" s="23" t="s">
        <v>106</v>
      </c>
      <c r="BQ96" s="23" t="str">
        <f t="shared" si="17"/>
        <v>DD0603-58 = sql/job/mml_diff/zip_del/DD0603-58.sql</v>
      </c>
      <c r="BR96" s="23" t="str">
        <f t="shared" si="18"/>
        <v>DD0603-58 = {"id":"DD0603-58", "name":"ZipファイルNo削除SQL（MML_紹介状モジュール_注射記録投薬）", "params":{}, "files":{}}</v>
      </c>
    </row>
    <row r="97" spans="2:70" ht="51.75" customHeight="1" x14ac:dyDescent="0.15">
      <c r="B97" s="108" t="s">
        <v>718</v>
      </c>
      <c r="C97" s="109"/>
      <c r="D97" s="109"/>
      <c r="E97" s="110"/>
      <c r="F97" s="111" t="s">
        <v>728</v>
      </c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3"/>
      <c r="R97" s="114" t="str">
        <f t="shared" si="19"/>
        <v>MML_紹介状モジュール_注射記録薬剤に対して、ZipファイルNo_ワークテーブルに格納されているZipファイルNoで削除するSQL</v>
      </c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  <c r="AH97" s="115"/>
      <c r="AI97" s="115"/>
      <c r="AJ97" s="116"/>
      <c r="AK97" s="114" t="s">
        <v>402</v>
      </c>
      <c r="AL97" s="115"/>
      <c r="AM97" s="115"/>
      <c r="AN97" s="115"/>
      <c r="AO97" s="115"/>
      <c r="AP97" s="115"/>
      <c r="AQ97" s="115"/>
      <c r="AR97" s="115"/>
      <c r="AS97" s="115"/>
      <c r="AT97" s="115"/>
      <c r="AU97" s="115"/>
      <c r="AV97" s="115"/>
      <c r="AW97" s="115"/>
      <c r="AX97" s="115"/>
      <c r="AY97" s="115"/>
      <c r="AZ97" s="116"/>
      <c r="BA97" s="102" t="s">
        <v>207</v>
      </c>
      <c r="BB97" s="103"/>
      <c r="BC97" s="104"/>
      <c r="BD97" s="102" t="s">
        <v>207</v>
      </c>
      <c r="BE97" s="103"/>
      <c r="BF97" s="104"/>
      <c r="BG97" s="102" t="s">
        <v>207</v>
      </c>
      <c r="BH97" s="103"/>
      <c r="BI97" s="103"/>
      <c r="BJ97" s="103"/>
      <c r="BK97" s="104"/>
      <c r="BO97" s="23" t="str">
        <f t="shared" si="16"/>
        <v>{}</v>
      </c>
      <c r="BP97" s="23" t="s">
        <v>106</v>
      </c>
      <c r="BQ97" s="23" t="str">
        <f t="shared" si="17"/>
        <v>DD0603-59 = sql/job/mml_diff/zip_del/DD0603-59.sql</v>
      </c>
      <c r="BR97" s="23" t="str">
        <f t="shared" si="18"/>
        <v>DD0603-59 = {"id":"DD0603-59", "name":"ZipファイルNo削除SQL（MML_紹介状モジュール_注射記録薬剤）", "params":{}, "files":{}}</v>
      </c>
    </row>
    <row r="98" spans="2:70" ht="51.75" customHeight="1" x14ac:dyDescent="0.15">
      <c r="B98" s="108" t="s">
        <v>719</v>
      </c>
      <c r="C98" s="109"/>
      <c r="D98" s="109"/>
      <c r="E98" s="110"/>
      <c r="F98" s="111" t="s">
        <v>729</v>
      </c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3"/>
      <c r="R98" s="114" t="str">
        <f t="shared" si="19"/>
        <v>MML_紹介状モジュール_患者情報に対して、ZipファイルNo_ワークテーブルに格納されているZipファイルNoで削除するSQL</v>
      </c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6"/>
      <c r="AK98" s="114" t="s">
        <v>402</v>
      </c>
      <c r="AL98" s="115"/>
      <c r="AM98" s="115"/>
      <c r="AN98" s="115"/>
      <c r="AO98" s="115"/>
      <c r="AP98" s="115"/>
      <c r="AQ98" s="115"/>
      <c r="AR98" s="115"/>
      <c r="AS98" s="115"/>
      <c r="AT98" s="115"/>
      <c r="AU98" s="115"/>
      <c r="AV98" s="115"/>
      <c r="AW98" s="115"/>
      <c r="AX98" s="115"/>
      <c r="AY98" s="115"/>
      <c r="AZ98" s="116"/>
      <c r="BA98" s="102" t="s">
        <v>207</v>
      </c>
      <c r="BB98" s="103"/>
      <c r="BC98" s="104"/>
      <c r="BD98" s="102" t="s">
        <v>207</v>
      </c>
      <c r="BE98" s="103"/>
      <c r="BF98" s="104"/>
      <c r="BG98" s="102" t="s">
        <v>207</v>
      </c>
      <c r="BH98" s="103"/>
      <c r="BI98" s="103"/>
      <c r="BJ98" s="103"/>
      <c r="BK98" s="104"/>
      <c r="BO98" s="23" t="str">
        <f t="shared" si="16"/>
        <v>{}</v>
      </c>
      <c r="BP98" s="23" t="s">
        <v>106</v>
      </c>
      <c r="BQ98" s="23" t="str">
        <f t="shared" si="17"/>
        <v>DD0603-60 = sql/job/mml_diff/zip_del/DD0603-60.sql</v>
      </c>
      <c r="BR98" s="23" t="str">
        <f t="shared" si="18"/>
        <v>DD0603-60 = {"id":"DD0603-60", "name":"ZipファイルNo削除SQL（MML_紹介状モジュール_患者情報）", "params":{}, "files":{}}</v>
      </c>
    </row>
    <row r="99" spans="2:70" ht="51.75" customHeight="1" x14ac:dyDescent="0.15">
      <c r="B99" s="108" t="s">
        <v>720</v>
      </c>
      <c r="C99" s="109"/>
      <c r="D99" s="109"/>
      <c r="E99" s="110"/>
      <c r="F99" s="111" t="s">
        <v>730</v>
      </c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3"/>
      <c r="R99" s="114" t="str">
        <f t="shared" si="19"/>
        <v>MML_紹介状モジュール_患者情報住所に対して、ZipファイルNo_ワークテーブルに格納されているZipファイルNoで削除するSQL</v>
      </c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/>
      <c r="AI99" s="115"/>
      <c r="AJ99" s="116"/>
      <c r="AK99" s="114" t="s">
        <v>402</v>
      </c>
      <c r="AL99" s="115"/>
      <c r="AM99" s="115"/>
      <c r="AN99" s="115"/>
      <c r="AO99" s="115"/>
      <c r="AP99" s="115"/>
      <c r="AQ99" s="115"/>
      <c r="AR99" s="115"/>
      <c r="AS99" s="115"/>
      <c r="AT99" s="115"/>
      <c r="AU99" s="115"/>
      <c r="AV99" s="115"/>
      <c r="AW99" s="115"/>
      <c r="AX99" s="115"/>
      <c r="AY99" s="115"/>
      <c r="AZ99" s="116"/>
      <c r="BA99" s="102" t="s">
        <v>207</v>
      </c>
      <c r="BB99" s="103"/>
      <c r="BC99" s="104"/>
      <c r="BD99" s="102" t="s">
        <v>207</v>
      </c>
      <c r="BE99" s="103"/>
      <c r="BF99" s="104"/>
      <c r="BG99" s="102" t="s">
        <v>207</v>
      </c>
      <c r="BH99" s="103"/>
      <c r="BI99" s="103"/>
      <c r="BJ99" s="103"/>
      <c r="BK99" s="104"/>
      <c r="BO99" s="23" t="str">
        <f t="shared" si="16"/>
        <v>{}</v>
      </c>
      <c r="BP99" s="23" t="s">
        <v>106</v>
      </c>
      <c r="BQ99" s="23" t="str">
        <f t="shared" si="17"/>
        <v>DD0603-61 = sql/job/mml_diff/zip_del/DD0603-61.sql</v>
      </c>
      <c r="BR99" s="23" t="str">
        <f t="shared" si="18"/>
        <v>DD0603-61 = {"id":"DD0603-61", "name":"ZipファイルNo削除SQL（MML_紹介状モジュール_患者情報住所）", "params":{}, "files":{}}</v>
      </c>
    </row>
    <row r="100" spans="2:70" ht="51.75" customHeight="1" x14ac:dyDescent="0.15">
      <c r="B100" s="108" t="s">
        <v>721</v>
      </c>
      <c r="C100" s="109"/>
      <c r="D100" s="109"/>
      <c r="E100" s="110"/>
      <c r="F100" s="111" t="s">
        <v>731</v>
      </c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3"/>
      <c r="R100" s="114" t="str">
        <f t="shared" si="19"/>
        <v>MML_紹介状モジュール_処方箋に対して、ZipファイルNo_ワークテーブルに格納されているZipファイルNoで削除するSQL</v>
      </c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6"/>
      <c r="AK100" s="114" t="s">
        <v>402</v>
      </c>
      <c r="AL100" s="115"/>
      <c r="AM100" s="115"/>
      <c r="AN100" s="115"/>
      <c r="AO100" s="115"/>
      <c r="AP100" s="115"/>
      <c r="AQ100" s="115"/>
      <c r="AR100" s="115"/>
      <c r="AS100" s="115"/>
      <c r="AT100" s="115"/>
      <c r="AU100" s="115"/>
      <c r="AV100" s="115"/>
      <c r="AW100" s="115"/>
      <c r="AX100" s="115"/>
      <c r="AY100" s="115"/>
      <c r="AZ100" s="116"/>
      <c r="BA100" s="102" t="s">
        <v>207</v>
      </c>
      <c r="BB100" s="103"/>
      <c r="BC100" s="104"/>
      <c r="BD100" s="102" t="s">
        <v>207</v>
      </c>
      <c r="BE100" s="103"/>
      <c r="BF100" s="104"/>
      <c r="BG100" s="102" t="s">
        <v>207</v>
      </c>
      <c r="BH100" s="103"/>
      <c r="BI100" s="103"/>
      <c r="BJ100" s="103"/>
      <c r="BK100" s="104"/>
      <c r="BO100" s="23" t="str">
        <f t="shared" si="16"/>
        <v>{}</v>
      </c>
      <c r="BP100" s="23" t="s">
        <v>106</v>
      </c>
      <c r="BQ100" s="23" t="str">
        <f t="shared" si="17"/>
        <v>DD0603-62 = sql/job/mml_diff/zip_del/DD0603-62.sql</v>
      </c>
      <c r="BR100" s="23" t="str">
        <f t="shared" si="18"/>
        <v>DD0603-62 = {"id":"DD0603-62", "name":"ZipファイルNo削除SQL（MML_紹介状モジュール_処方箋）", "params":{}, "files":{}}</v>
      </c>
    </row>
    <row r="101" spans="2:70" ht="51.75" customHeight="1" x14ac:dyDescent="0.15">
      <c r="B101" s="108" t="s">
        <v>722</v>
      </c>
      <c r="C101" s="109"/>
      <c r="D101" s="109"/>
      <c r="E101" s="110"/>
      <c r="F101" s="111" t="s">
        <v>732</v>
      </c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3"/>
      <c r="R101" s="114" t="str">
        <f t="shared" si="19"/>
        <v>MML_紹介状モジュール_処方箋投薬に対して、ZipファイルNo_ワークテーブルに格納されているZipファイルNoで削除するSQL</v>
      </c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  <c r="AH101" s="115"/>
      <c r="AI101" s="115"/>
      <c r="AJ101" s="116"/>
      <c r="AK101" s="114" t="s">
        <v>402</v>
      </c>
      <c r="AL101" s="115"/>
      <c r="AM101" s="115"/>
      <c r="AN101" s="115"/>
      <c r="AO101" s="115"/>
      <c r="AP101" s="115"/>
      <c r="AQ101" s="115"/>
      <c r="AR101" s="115"/>
      <c r="AS101" s="115"/>
      <c r="AT101" s="115"/>
      <c r="AU101" s="115"/>
      <c r="AV101" s="115"/>
      <c r="AW101" s="115"/>
      <c r="AX101" s="115"/>
      <c r="AY101" s="115"/>
      <c r="AZ101" s="116"/>
      <c r="BA101" s="102" t="s">
        <v>207</v>
      </c>
      <c r="BB101" s="103"/>
      <c r="BC101" s="104"/>
      <c r="BD101" s="102" t="s">
        <v>207</v>
      </c>
      <c r="BE101" s="103"/>
      <c r="BF101" s="104"/>
      <c r="BG101" s="102" t="s">
        <v>207</v>
      </c>
      <c r="BH101" s="103"/>
      <c r="BI101" s="103"/>
      <c r="BJ101" s="103"/>
      <c r="BK101" s="104"/>
      <c r="BO101" s="23" t="str">
        <f t="shared" si="16"/>
        <v>{}</v>
      </c>
      <c r="BP101" s="23" t="s">
        <v>106</v>
      </c>
      <c r="BQ101" s="23" t="str">
        <f t="shared" si="17"/>
        <v>DD0603-63 = sql/job/mml_diff/zip_del/DD0603-63.sql</v>
      </c>
      <c r="BR101" s="23" t="str">
        <f t="shared" si="18"/>
        <v>DD0603-63 = {"id":"DD0603-63", "name":"ZipファイルNo削除SQL（MML_紹介状モジュール_処方箋投薬）", "params":{}, "files":{}}</v>
      </c>
    </row>
    <row r="102" spans="2:70" ht="51.75" customHeight="1" x14ac:dyDescent="0.15">
      <c r="B102" s="108" t="s">
        <v>723</v>
      </c>
      <c r="C102" s="109"/>
      <c r="D102" s="109"/>
      <c r="E102" s="110"/>
      <c r="F102" s="111" t="s">
        <v>734</v>
      </c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3"/>
      <c r="R102" s="114" t="str">
        <f t="shared" si="19"/>
        <v>MML_紹介状モジュール_処方箋薬剤に対して、ZipファイルNo_ワークテーブルに格納されているZipファイルNoで削除するSQL</v>
      </c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6"/>
      <c r="AK102" s="114" t="s">
        <v>402</v>
      </c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  <c r="AV102" s="115"/>
      <c r="AW102" s="115"/>
      <c r="AX102" s="115"/>
      <c r="AY102" s="115"/>
      <c r="AZ102" s="116"/>
      <c r="BA102" s="102" t="s">
        <v>207</v>
      </c>
      <c r="BB102" s="103"/>
      <c r="BC102" s="104"/>
      <c r="BD102" s="102" t="s">
        <v>207</v>
      </c>
      <c r="BE102" s="103"/>
      <c r="BF102" s="104"/>
      <c r="BG102" s="102" t="s">
        <v>207</v>
      </c>
      <c r="BH102" s="103"/>
      <c r="BI102" s="103"/>
      <c r="BJ102" s="103"/>
      <c r="BK102" s="104"/>
      <c r="BO102" s="23" t="str">
        <f t="shared" si="16"/>
        <v>{}</v>
      </c>
      <c r="BP102" s="23" t="s">
        <v>106</v>
      </c>
      <c r="BQ102" s="23" t="str">
        <f t="shared" si="17"/>
        <v>DD0603-64 = sql/job/mml_diff/zip_del/DD0603-64.sql</v>
      </c>
      <c r="BR102" s="23" t="str">
        <f t="shared" si="18"/>
        <v>DD0603-64 = {"id":"DD0603-64", "name":"ZipファイルNo削除SQL（MML_紹介状モジュール_処方箋薬剤）", "params":{}, "files":{}}</v>
      </c>
    </row>
    <row r="103" spans="2:70" ht="51.75" customHeight="1" x14ac:dyDescent="0.15">
      <c r="B103" s="108" t="s">
        <v>724</v>
      </c>
      <c r="C103" s="109"/>
      <c r="D103" s="109"/>
      <c r="E103" s="110"/>
      <c r="F103" s="111" t="s">
        <v>735</v>
      </c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3"/>
      <c r="R103" s="114" t="str">
        <f t="shared" ref="R103:R104" si="20">SUBSTITUTE(SUBSTITUTE(F103,"ZipファイルNo削除SQL（",""),"）","")&amp;"に対して、ZipファイルNo_ワークテーブルに格納されているZipファイルNoで削除するSQL"</f>
        <v>MML_紹介状モジュール_臨床サマリー情報経過記録に対して、ZipファイルNo_ワークテーブルに格納されているZipファイルNoで削除するSQL</v>
      </c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6"/>
      <c r="AK103" s="114" t="s">
        <v>402</v>
      </c>
      <c r="AL103" s="115"/>
      <c r="AM103" s="115"/>
      <c r="AN103" s="115"/>
      <c r="AO103" s="115"/>
      <c r="AP103" s="115"/>
      <c r="AQ103" s="115"/>
      <c r="AR103" s="115"/>
      <c r="AS103" s="115"/>
      <c r="AT103" s="115"/>
      <c r="AU103" s="115"/>
      <c r="AV103" s="115"/>
      <c r="AW103" s="115"/>
      <c r="AX103" s="115"/>
      <c r="AY103" s="115"/>
      <c r="AZ103" s="116"/>
      <c r="BA103" s="102" t="s">
        <v>207</v>
      </c>
      <c r="BB103" s="103"/>
      <c r="BC103" s="104"/>
      <c r="BD103" s="102" t="s">
        <v>207</v>
      </c>
      <c r="BE103" s="103"/>
      <c r="BF103" s="104"/>
      <c r="BG103" s="102" t="s">
        <v>207</v>
      </c>
      <c r="BH103" s="103"/>
      <c r="BI103" s="103"/>
      <c r="BJ103" s="103"/>
      <c r="BK103" s="104"/>
      <c r="BO103" s="23" t="str">
        <f t="shared" ref="BO103:BO104" si="21">IF(AK103&lt;&gt;"なし",AK103,"{}")</f>
        <v>{}</v>
      </c>
      <c r="BP103" s="23" t="s">
        <v>106</v>
      </c>
      <c r="BQ103" s="23" t="str">
        <f t="shared" ref="BQ103:BQ104" si="22">B103&amp;" = sql/job/mml_diff/zip_del/"&amp;B103&amp;".sql"</f>
        <v>DD0603-65 = sql/job/mml_diff/zip_del/DD0603-65.sql</v>
      </c>
      <c r="BR103" s="23" t="str">
        <f t="shared" ref="BR103:BR104" si="23">B103&amp;" = {""id"":"""&amp;B103&amp;""", ""name"":"""&amp;F103&amp;""", ""params"":"&amp;BO103&amp;", ""files"":"&amp;BP103&amp;IF(BA103&lt;&gt;"-",", ""thread"":"""&amp;BA103&amp;"""","")&amp;IF(BD103&lt;&gt;"-",", ""memory"":"""&amp;BD103&amp;"""","")&amp;IF(BG103&lt;&gt;"-",", ""uri"":""True""","")&amp;"}"</f>
        <v>DD0603-65 = {"id":"DD0603-65", "name":"ZipファイルNo削除SQL（MML_紹介状モジュール_臨床サマリー情報経過記録）", "params":{}, "files":{}}</v>
      </c>
    </row>
    <row r="104" spans="2:70" ht="51.75" customHeight="1" x14ac:dyDescent="0.15">
      <c r="B104" s="108" t="s">
        <v>733</v>
      </c>
      <c r="C104" s="109"/>
      <c r="D104" s="109"/>
      <c r="E104" s="110"/>
      <c r="F104" s="111" t="s">
        <v>736</v>
      </c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3"/>
      <c r="R104" s="114" t="str">
        <f t="shared" si="20"/>
        <v>MML_紹介状モジュール_診療科情報に対して、ZipファイルNo_ワークテーブルに格納されているZipファイルNoで削除するSQL</v>
      </c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6"/>
      <c r="AK104" s="114" t="s">
        <v>402</v>
      </c>
      <c r="AL104" s="115"/>
      <c r="AM104" s="115"/>
      <c r="AN104" s="115"/>
      <c r="AO104" s="115"/>
      <c r="AP104" s="115"/>
      <c r="AQ104" s="115"/>
      <c r="AR104" s="115"/>
      <c r="AS104" s="115"/>
      <c r="AT104" s="115"/>
      <c r="AU104" s="115"/>
      <c r="AV104" s="115"/>
      <c r="AW104" s="115"/>
      <c r="AX104" s="115"/>
      <c r="AY104" s="115"/>
      <c r="AZ104" s="116"/>
      <c r="BA104" s="102" t="s">
        <v>207</v>
      </c>
      <c r="BB104" s="103"/>
      <c r="BC104" s="104"/>
      <c r="BD104" s="102" t="s">
        <v>207</v>
      </c>
      <c r="BE104" s="103"/>
      <c r="BF104" s="104"/>
      <c r="BG104" s="102" t="s">
        <v>207</v>
      </c>
      <c r="BH104" s="103"/>
      <c r="BI104" s="103"/>
      <c r="BJ104" s="103"/>
      <c r="BK104" s="104"/>
      <c r="BO104" s="23" t="str">
        <f t="shared" si="21"/>
        <v>{}</v>
      </c>
      <c r="BP104" s="23" t="s">
        <v>106</v>
      </c>
      <c r="BQ104" s="23" t="str">
        <f t="shared" si="22"/>
        <v>DD0603-66 = sql/job/mml_diff/zip_del/DD0603-66.sql</v>
      </c>
      <c r="BR104" s="23" t="str">
        <f t="shared" si="23"/>
        <v>DD0603-66 = {"id":"DD0603-66", "name":"ZipファイルNo削除SQL（MML_紹介状モジュール_診療科情報）", "params":{}, "files":{}}</v>
      </c>
    </row>
    <row r="105" spans="2:70" ht="15" customHeight="1" x14ac:dyDescent="0.1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6"/>
    </row>
    <row r="106" spans="2:70" ht="15" customHeight="1" x14ac:dyDescent="0.15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6"/>
    </row>
    <row r="107" spans="2:70" ht="15" customHeight="1" x14ac:dyDescent="0.15">
      <c r="B107" s="25" t="s">
        <v>515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6"/>
    </row>
    <row r="108" spans="2:70" ht="15" customHeight="1" x14ac:dyDescent="0.15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6"/>
    </row>
    <row r="109" spans="2:70" ht="27" customHeight="1" x14ac:dyDescent="0.15">
      <c r="B109" s="18" t="s">
        <v>13</v>
      </c>
      <c r="C109" s="19"/>
      <c r="D109" s="19"/>
      <c r="E109" s="19"/>
      <c r="F109" s="20" t="s">
        <v>15</v>
      </c>
      <c r="G109" s="34"/>
      <c r="H109" s="34"/>
      <c r="I109" s="27"/>
      <c r="J109" s="27"/>
      <c r="K109" s="28"/>
      <c r="L109" s="28"/>
      <c r="M109" s="28"/>
      <c r="N109" s="28"/>
      <c r="O109" s="28"/>
      <c r="P109" s="28"/>
      <c r="Q109" s="28"/>
      <c r="R109" s="20" t="s">
        <v>16</v>
      </c>
      <c r="S109" s="29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0" t="s">
        <v>17</v>
      </c>
      <c r="AL109" s="29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0" t="s">
        <v>208</v>
      </c>
      <c r="BB109" s="28"/>
      <c r="BC109" s="30"/>
      <c r="BD109" s="20" t="s">
        <v>200</v>
      </c>
      <c r="BE109" s="28"/>
      <c r="BF109" s="30"/>
      <c r="BG109" s="105" t="s">
        <v>1906</v>
      </c>
      <c r="BH109" s="197"/>
      <c r="BI109" s="197"/>
      <c r="BJ109" s="197"/>
      <c r="BK109" s="198"/>
    </row>
    <row r="110" spans="2:70" ht="51.75" customHeight="1" x14ac:dyDescent="0.15">
      <c r="B110" s="202" t="s">
        <v>557</v>
      </c>
      <c r="C110" s="203"/>
      <c r="D110" s="203"/>
      <c r="E110" s="204"/>
      <c r="F110" s="205" t="s">
        <v>516</v>
      </c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7"/>
      <c r="R110" s="208" t="str">
        <f>SUBSTITUTE(SUBSTITUTE(F110,"MMLファイルNo削除SQL（",""),"）","")&amp;"に対して、MMLファイルNo_ワークテーブルに格納されているMMLファイルNoで削除するSQL"</f>
        <v>MMLファイル管理に対して、MMLファイルNo_ワークテーブルに格納されているMMLファイルNoで削除するSQL</v>
      </c>
      <c r="S110" s="209"/>
      <c r="T110" s="209"/>
      <c r="U110" s="209"/>
      <c r="V110" s="209"/>
      <c r="W110" s="209"/>
      <c r="X110" s="209"/>
      <c r="Y110" s="209"/>
      <c r="Z110" s="209"/>
      <c r="AA110" s="209"/>
      <c r="AB110" s="209"/>
      <c r="AC110" s="209"/>
      <c r="AD110" s="209"/>
      <c r="AE110" s="209"/>
      <c r="AF110" s="209"/>
      <c r="AG110" s="209"/>
      <c r="AH110" s="209"/>
      <c r="AI110" s="209"/>
      <c r="AJ110" s="210"/>
      <c r="AK110" s="208" t="s">
        <v>402</v>
      </c>
      <c r="AL110" s="209"/>
      <c r="AM110" s="209"/>
      <c r="AN110" s="209"/>
      <c r="AO110" s="209"/>
      <c r="AP110" s="209"/>
      <c r="AQ110" s="209"/>
      <c r="AR110" s="209"/>
      <c r="AS110" s="209"/>
      <c r="AT110" s="209"/>
      <c r="AU110" s="209"/>
      <c r="AV110" s="209"/>
      <c r="AW110" s="209"/>
      <c r="AX110" s="209"/>
      <c r="AY110" s="209"/>
      <c r="AZ110" s="210"/>
      <c r="BA110" s="199" t="s">
        <v>207</v>
      </c>
      <c r="BB110" s="200"/>
      <c r="BC110" s="201"/>
      <c r="BD110" s="199" t="s">
        <v>207</v>
      </c>
      <c r="BE110" s="200"/>
      <c r="BF110" s="201"/>
      <c r="BG110" s="199" t="s">
        <v>207</v>
      </c>
      <c r="BH110" s="200"/>
      <c r="BI110" s="200"/>
      <c r="BJ110" s="200"/>
      <c r="BK110" s="201"/>
      <c r="BO110" s="23" t="str">
        <f t="shared" ref="BO110:BO173" si="24">IF(AK110&lt;&gt;"なし",AK110,"{}")</f>
        <v>{}</v>
      </c>
      <c r="BP110" s="23" t="s">
        <v>106</v>
      </c>
      <c r="BQ110" s="23" t="str">
        <f>B110&amp;" = sql/job/mml_diff/mml_del/"&amp;B110&amp;".sql"</f>
        <v>DD0605-01 = sql/job/mml_diff/mml_del/DD0605-01.sql</v>
      </c>
      <c r="BR110" s="23" t="str">
        <f t="shared" ref="BR110:BR173" si="25">B110&amp;" = {""id"":"""&amp;B110&amp;""", ""name"":"""&amp;F110&amp;""", ""params"":"&amp;BO110&amp;", ""files"":"&amp;BP110&amp;IF(BA110&lt;&gt;"-",", ""thread"":"""&amp;BA110&amp;"""","")&amp;IF(BD110&lt;&gt;"-",", ""memory"":"""&amp;BD110&amp;"""","")&amp;IF(BG110&lt;&gt;"-",", ""uri"":""True""","")&amp;"}"</f>
        <v>DD0605-01 = {"id":"DD0605-01", "name":"MMLファイルNo削除SQL（MMLファイル管理）", "params":{}, "files":{}}</v>
      </c>
    </row>
    <row r="111" spans="2:70" ht="51.75" customHeight="1" x14ac:dyDescent="0.15">
      <c r="B111" s="108" t="s">
        <v>558</v>
      </c>
      <c r="C111" s="109"/>
      <c r="D111" s="109"/>
      <c r="E111" s="110"/>
      <c r="F111" s="111" t="s">
        <v>517</v>
      </c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3"/>
      <c r="R111" s="114" t="str">
        <f t="shared" ref="R111:R174" si="26">SUBSTITUTE(SUBSTITUTE(F111,"MMLファイルNo削除SQL（",""),"）","")&amp;"に対して、MMLファイルNo_ワークテーブルに格納されているMMLファイルNoで削除するSQL"</f>
        <v>MML共通に対して、MMLファイルNo_ワークテーブルに格納されているMMLファイルNoで削除するSQL</v>
      </c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6"/>
      <c r="AK111" s="114" t="s">
        <v>402</v>
      </c>
      <c r="AL111" s="115"/>
      <c r="AM111" s="115"/>
      <c r="AN111" s="115"/>
      <c r="AO111" s="115"/>
      <c r="AP111" s="115"/>
      <c r="AQ111" s="115"/>
      <c r="AR111" s="115"/>
      <c r="AS111" s="115"/>
      <c r="AT111" s="115"/>
      <c r="AU111" s="115"/>
      <c r="AV111" s="115"/>
      <c r="AW111" s="115"/>
      <c r="AX111" s="115"/>
      <c r="AY111" s="115"/>
      <c r="AZ111" s="116"/>
      <c r="BA111" s="102" t="s">
        <v>207</v>
      </c>
      <c r="BB111" s="103"/>
      <c r="BC111" s="104"/>
      <c r="BD111" s="102" t="s">
        <v>207</v>
      </c>
      <c r="BE111" s="103"/>
      <c r="BF111" s="104"/>
      <c r="BG111" s="102" t="s">
        <v>207</v>
      </c>
      <c r="BH111" s="103"/>
      <c r="BI111" s="103"/>
      <c r="BJ111" s="103"/>
      <c r="BK111" s="104"/>
      <c r="BO111" s="23" t="str">
        <f t="shared" si="24"/>
        <v>{}</v>
      </c>
      <c r="BP111" s="23" t="s">
        <v>106</v>
      </c>
      <c r="BQ111" s="23" t="str">
        <f t="shared" ref="BQ111:BQ174" si="27">B111&amp;" = sql/job/mml_diff/mml_del/"&amp;B111&amp;".sql"</f>
        <v>DD0605-02 = sql/job/mml_diff/mml_del/DD0605-02.sql</v>
      </c>
      <c r="BR111" s="23" t="str">
        <f t="shared" si="25"/>
        <v>DD0605-02 = {"id":"DD0605-02", "name":"MMLファイルNo削除SQL（MML共通）", "params":{}, "files":{}}</v>
      </c>
    </row>
    <row r="112" spans="2:70" ht="51.75" customHeight="1" x14ac:dyDescent="0.15">
      <c r="B112" s="108" t="s">
        <v>559</v>
      </c>
      <c r="C112" s="109"/>
      <c r="D112" s="109"/>
      <c r="E112" s="110"/>
      <c r="F112" s="111" t="s">
        <v>518</v>
      </c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3"/>
      <c r="R112" s="114" t="str">
        <f t="shared" si="26"/>
        <v>MML_診断履歴情報モジュール_本文に対して、MMLファイルNo_ワークテーブルに格納されているMMLファイルNoで削除するSQL</v>
      </c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6"/>
      <c r="AK112" s="114" t="s">
        <v>402</v>
      </c>
      <c r="AL112" s="115"/>
      <c r="AM112" s="115"/>
      <c r="AN112" s="115"/>
      <c r="AO112" s="115"/>
      <c r="AP112" s="115"/>
      <c r="AQ112" s="115"/>
      <c r="AR112" s="115"/>
      <c r="AS112" s="115"/>
      <c r="AT112" s="115"/>
      <c r="AU112" s="115"/>
      <c r="AV112" s="115"/>
      <c r="AW112" s="115"/>
      <c r="AX112" s="115"/>
      <c r="AY112" s="115"/>
      <c r="AZ112" s="116"/>
      <c r="BA112" s="102" t="s">
        <v>207</v>
      </c>
      <c r="BB112" s="103"/>
      <c r="BC112" s="104"/>
      <c r="BD112" s="102" t="s">
        <v>207</v>
      </c>
      <c r="BE112" s="103"/>
      <c r="BF112" s="104"/>
      <c r="BG112" s="102" t="s">
        <v>207</v>
      </c>
      <c r="BH112" s="103"/>
      <c r="BI112" s="103"/>
      <c r="BJ112" s="103"/>
      <c r="BK112" s="104"/>
      <c r="BO112" s="23" t="str">
        <f t="shared" si="24"/>
        <v>{}</v>
      </c>
      <c r="BP112" s="23" t="s">
        <v>106</v>
      </c>
      <c r="BQ112" s="23" t="str">
        <f t="shared" si="27"/>
        <v>DD0605-03 = sql/job/mml_diff/mml_del/DD0605-03.sql</v>
      </c>
      <c r="BR112" s="23" t="str">
        <f t="shared" si="25"/>
        <v>DD0605-03 = {"id":"DD0605-03", "name":"MMLファイルNo削除SQL（MML_診断履歴情報モジュール_本文）", "params":{}, "files":{}}</v>
      </c>
    </row>
    <row r="113" spans="2:70" ht="51.75" customHeight="1" x14ac:dyDescent="0.15">
      <c r="B113" s="108" t="s">
        <v>560</v>
      </c>
      <c r="C113" s="109"/>
      <c r="D113" s="109"/>
      <c r="E113" s="110"/>
      <c r="F113" s="111" t="s">
        <v>519</v>
      </c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3"/>
      <c r="R113" s="114" t="str">
        <f t="shared" si="26"/>
        <v>MML_診断履歴情報モジュール_病名に対して、MMLファイルNo_ワークテーブルに格納されているMMLファイルNoで削除するSQL</v>
      </c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6"/>
      <c r="AK113" s="114" t="s">
        <v>402</v>
      </c>
      <c r="AL113" s="115"/>
      <c r="AM113" s="115"/>
      <c r="AN113" s="115"/>
      <c r="AO113" s="115"/>
      <c r="AP113" s="115"/>
      <c r="AQ113" s="115"/>
      <c r="AR113" s="115"/>
      <c r="AS113" s="115"/>
      <c r="AT113" s="115"/>
      <c r="AU113" s="115"/>
      <c r="AV113" s="115"/>
      <c r="AW113" s="115"/>
      <c r="AX113" s="115"/>
      <c r="AY113" s="115"/>
      <c r="AZ113" s="116"/>
      <c r="BA113" s="102" t="s">
        <v>207</v>
      </c>
      <c r="BB113" s="103"/>
      <c r="BC113" s="104"/>
      <c r="BD113" s="102" t="s">
        <v>207</v>
      </c>
      <c r="BE113" s="103"/>
      <c r="BF113" s="104"/>
      <c r="BG113" s="102" t="s">
        <v>207</v>
      </c>
      <c r="BH113" s="103"/>
      <c r="BI113" s="103"/>
      <c r="BJ113" s="103"/>
      <c r="BK113" s="104"/>
      <c r="BO113" s="23" t="str">
        <f t="shared" si="24"/>
        <v>{}</v>
      </c>
      <c r="BP113" s="23" t="s">
        <v>106</v>
      </c>
      <c r="BQ113" s="23" t="str">
        <f t="shared" si="27"/>
        <v>DD0605-04 = sql/job/mml_diff/mml_del/DD0605-04.sql</v>
      </c>
      <c r="BR113" s="23" t="str">
        <f t="shared" si="25"/>
        <v>DD0605-04 = {"id":"DD0605-04", "name":"MMLファイルNo削除SQL（MML_診断履歴情報モジュール_病名）", "params":{}, "files":{}}</v>
      </c>
    </row>
    <row r="114" spans="2:70" ht="51.75" customHeight="1" x14ac:dyDescent="0.15">
      <c r="B114" s="108" t="s">
        <v>561</v>
      </c>
      <c r="C114" s="109"/>
      <c r="D114" s="109"/>
      <c r="E114" s="110"/>
      <c r="F114" s="111" t="s">
        <v>520</v>
      </c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3"/>
      <c r="R114" s="114" t="str">
        <f t="shared" si="26"/>
        <v>MML_診断履歴情報モジュール_カテゴリ名に対して、MMLファイルNo_ワークテーブルに格納されているMMLファイルNoで削除するSQL</v>
      </c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6"/>
      <c r="AK114" s="114" t="s">
        <v>402</v>
      </c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6"/>
      <c r="BA114" s="102" t="s">
        <v>207</v>
      </c>
      <c r="BB114" s="103"/>
      <c r="BC114" s="104"/>
      <c r="BD114" s="102" t="s">
        <v>207</v>
      </c>
      <c r="BE114" s="103"/>
      <c r="BF114" s="104"/>
      <c r="BG114" s="102" t="s">
        <v>207</v>
      </c>
      <c r="BH114" s="103"/>
      <c r="BI114" s="103"/>
      <c r="BJ114" s="103"/>
      <c r="BK114" s="104"/>
      <c r="BO114" s="23" t="str">
        <f t="shared" si="24"/>
        <v>{}</v>
      </c>
      <c r="BP114" s="23" t="s">
        <v>106</v>
      </c>
      <c r="BQ114" s="23" t="str">
        <f t="shared" si="27"/>
        <v>DD0605-05 = sql/job/mml_diff/mml_del/DD0605-05.sql</v>
      </c>
      <c r="BR114" s="23" t="str">
        <f t="shared" si="25"/>
        <v>DD0605-05 = {"id":"DD0605-05", "name":"MMLファイルNo削除SQL（MML_診断履歴情報モジュール_カテゴリ名）", "params":{}, "files":{}}</v>
      </c>
    </row>
    <row r="115" spans="2:70" ht="51.75" customHeight="1" x14ac:dyDescent="0.15">
      <c r="B115" s="108" t="s">
        <v>562</v>
      </c>
      <c r="C115" s="109"/>
      <c r="D115" s="109"/>
      <c r="E115" s="110"/>
      <c r="F115" s="111" t="s">
        <v>521</v>
      </c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3"/>
      <c r="R115" s="114" t="str">
        <f t="shared" si="26"/>
        <v>MML_臨床サマリー情報モジュール_本文に対して、MMLファイルNo_ワークテーブルに格納されているMMLファイルNoで削除するSQL</v>
      </c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6"/>
      <c r="AK115" s="114" t="s">
        <v>402</v>
      </c>
      <c r="AL115" s="115"/>
      <c r="AM115" s="115"/>
      <c r="AN115" s="115"/>
      <c r="AO115" s="115"/>
      <c r="AP115" s="115"/>
      <c r="AQ115" s="115"/>
      <c r="AR115" s="115"/>
      <c r="AS115" s="115"/>
      <c r="AT115" s="115"/>
      <c r="AU115" s="115"/>
      <c r="AV115" s="115"/>
      <c r="AW115" s="115"/>
      <c r="AX115" s="115"/>
      <c r="AY115" s="115"/>
      <c r="AZ115" s="116"/>
      <c r="BA115" s="102" t="s">
        <v>207</v>
      </c>
      <c r="BB115" s="103"/>
      <c r="BC115" s="104"/>
      <c r="BD115" s="102" t="s">
        <v>207</v>
      </c>
      <c r="BE115" s="103"/>
      <c r="BF115" s="104"/>
      <c r="BG115" s="102" t="s">
        <v>207</v>
      </c>
      <c r="BH115" s="103"/>
      <c r="BI115" s="103"/>
      <c r="BJ115" s="103"/>
      <c r="BK115" s="104"/>
      <c r="BO115" s="23" t="str">
        <f t="shared" si="24"/>
        <v>{}</v>
      </c>
      <c r="BP115" s="23" t="s">
        <v>106</v>
      </c>
      <c r="BQ115" s="23" t="str">
        <f t="shared" si="27"/>
        <v>DD0605-06 = sql/job/mml_diff/mml_del/DD0605-06.sql</v>
      </c>
      <c r="BR115" s="23" t="str">
        <f t="shared" si="25"/>
        <v>DD0605-06 = {"id":"DD0605-06", "name":"MMLファイルNo削除SQL（MML_臨床サマリー情報モジュール_本文）", "params":{}, "files":{}}</v>
      </c>
    </row>
    <row r="116" spans="2:70" ht="51.75" customHeight="1" x14ac:dyDescent="0.15">
      <c r="B116" s="108" t="s">
        <v>563</v>
      </c>
      <c r="C116" s="109"/>
      <c r="D116" s="109"/>
      <c r="E116" s="110"/>
      <c r="F116" s="111" t="s">
        <v>522</v>
      </c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3"/>
      <c r="R116" s="114" t="str">
        <f t="shared" si="26"/>
        <v>MML_臨床サマリー情報モジュール_外来に対して、MMLファイルNo_ワークテーブルに格納されているMMLファイルNoで削除するSQL</v>
      </c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6"/>
      <c r="AK116" s="114" t="s">
        <v>402</v>
      </c>
      <c r="AL116" s="115"/>
      <c r="AM116" s="115"/>
      <c r="AN116" s="115"/>
      <c r="AO116" s="115"/>
      <c r="AP116" s="115"/>
      <c r="AQ116" s="115"/>
      <c r="AR116" s="115"/>
      <c r="AS116" s="115"/>
      <c r="AT116" s="115"/>
      <c r="AU116" s="115"/>
      <c r="AV116" s="115"/>
      <c r="AW116" s="115"/>
      <c r="AX116" s="115"/>
      <c r="AY116" s="115"/>
      <c r="AZ116" s="116"/>
      <c r="BA116" s="102" t="s">
        <v>207</v>
      </c>
      <c r="BB116" s="103"/>
      <c r="BC116" s="104"/>
      <c r="BD116" s="102" t="s">
        <v>207</v>
      </c>
      <c r="BE116" s="103"/>
      <c r="BF116" s="104"/>
      <c r="BG116" s="102" t="s">
        <v>207</v>
      </c>
      <c r="BH116" s="103"/>
      <c r="BI116" s="103"/>
      <c r="BJ116" s="103"/>
      <c r="BK116" s="104"/>
      <c r="BO116" s="23" t="str">
        <f t="shared" si="24"/>
        <v>{}</v>
      </c>
      <c r="BP116" s="23" t="s">
        <v>106</v>
      </c>
      <c r="BQ116" s="23" t="str">
        <f t="shared" si="27"/>
        <v>DD0605-07 = sql/job/mml_diff/mml_del/DD0605-07.sql</v>
      </c>
      <c r="BR116" s="23" t="str">
        <f t="shared" si="25"/>
        <v>DD0605-07 = {"id":"DD0605-07", "name":"MMLファイルNo削除SQL（MML_臨床サマリー情報モジュール_外来）", "params":{}, "files":{}}</v>
      </c>
    </row>
    <row r="117" spans="2:70" ht="51.75" customHeight="1" x14ac:dyDescent="0.15">
      <c r="B117" s="108" t="s">
        <v>564</v>
      </c>
      <c r="C117" s="109"/>
      <c r="D117" s="109"/>
      <c r="E117" s="110"/>
      <c r="F117" s="111" t="s">
        <v>523</v>
      </c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3"/>
      <c r="R117" s="114" t="str">
        <f t="shared" si="26"/>
        <v>MML_臨床サマリー情報モジュール_入退院に対して、MMLファイルNo_ワークテーブルに格納されているMMLファイルNoで削除するSQL</v>
      </c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6"/>
      <c r="AK117" s="114" t="s">
        <v>402</v>
      </c>
      <c r="AL117" s="115"/>
      <c r="AM117" s="115"/>
      <c r="AN117" s="115"/>
      <c r="AO117" s="115"/>
      <c r="AP117" s="115"/>
      <c r="AQ117" s="115"/>
      <c r="AR117" s="115"/>
      <c r="AS117" s="115"/>
      <c r="AT117" s="115"/>
      <c r="AU117" s="115"/>
      <c r="AV117" s="115"/>
      <c r="AW117" s="115"/>
      <c r="AX117" s="115"/>
      <c r="AY117" s="115"/>
      <c r="AZ117" s="116"/>
      <c r="BA117" s="102" t="s">
        <v>207</v>
      </c>
      <c r="BB117" s="103"/>
      <c r="BC117" s="104"/>
      <c r="BD117" s="102" t="s">
        <v>207</v>
      </c>
      <c r="BE117" s="103"/>
      <c r="BF117" s="104"/>
      <c r="BG117" s="102" t="s">
        <v>207</v>
      </c>
      <c r="BH117" s="103"/>
      <c r="BI117" s="103"/>
      <c r="BJ117" s="103"/>
      <c r="BK117" s="104"/>
      <c r="BO117" s="23" t="str">
        <f t="shared" si="24"/>
        <v>{}</v>
      </c>
      <c r="BP117" s="23" t="s">
        <v>106</v>
      </c>
      <c r="BQ117" s="23" t="str">
        <f t="shared" si="27"/>
        <v>DD0605-08 = sql/job/mml_diff/mml_del/DD0605-08.sql</v>
      </c>
      <c r="BR117" s="23" t="str">
        <f t="shared" si="25"/>
        <v>DD0605-08 = {"id":"DD0605-08", "name":"MMLファイルNo削除SQL（MML_臨床サマリー情報モジュール_入退院）", "params":{}, "files":{}}</v>
      </c>
    </row>
    <row r="118" spans="2:70" ht="51.75" customHeight="1" x14ac:dyDescent="0.15">
      <c r="B118" s="108" t="s">
        <v>565</v>
      </c>
      <c r="C118" s="109"/>
      <c r="D118" s="109"/>
      <c r="E118" s="110"/>
      <c r="F118" s="111" t="s">
        <v>524</v>
      </c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  <c r="R118" s="114" t="str">
        <f t="shared" si="26"/>
        <v>MML_臨床サマリー情報モジュール_経過記録に対して、MMLファイルNo_ワークテーブルに格納されているMMLファイルNoで削除するSQL</v>
      </c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6"/>
      <c r="AK118" s="114" t="s">
        <v>402</v>
      </c>
      <c r="AL118" s="115"/>
      <c r="AM118" s="115"/>
      <c r="AN118" s="115"/>
      <c r="AO118" s="115"/>
      <c r="AP118" s="115"/>
      <c r="AQ118" s="115"/>
      <c r="AR118" s="115"/>
      <c r="AS118" s="115"/>
      <c r="AT118" s="115"/>
      <c r="AU118" s="115"/>
      <c r="AV118" s="115"/>
      <c r="AW118" s="115"/>
      <c r="AX118" s="115"/>
      <c r="AY118" s="115"/>
      <c r="AZ118" s="116"/>
      <c r="BA118" s="102" t="s">
        <v>207</v>
      </c>
      <c r="BB118" s="103"/>
      <c r="BC118" s="104"/>
      <c r="BD118" s="102" t="s">
        <v>207</v>
      </c>
      <c r="BE118" s="103"/>
      <c r="BF118" s="104"/>
      <c r="BG118" s="102" t="s">
        <v>207</v>
      </c>
      <c r="BH118" s="103"/>
      <c r="BI118" s="103"/>
      <c r="BJ118" s="103"/>
      <c r="BK118" s="104"/>
      <c r="BO118" s="23" t="str">
        <f t="shared" si="24"/>
        <v>{}</v>
      </c>
      <c r="BP118" s="23" t="s">
        <v>106</v>
      </c>
      <c r="BQ118" s="23" t="str">
        <f t="shared" si="27"/>
        <v>DD0605-09 = sql/job/mml_diff/mml_del/DD0605-09.sql</v>
      </c>
      <c r="BR118" s="23" t="str">
        <f t="shared" si="25"/>
        <v>DD0605-09 = {"id":"DD0605-09", "name":"MMLファイルNo削除SQL（MML_臨床サマリー情報モジュール_経過記録）", "params":{}, "files":{}}</v>
      </c>
    </row>
    <row r="119" spans="2:70" ht="51.75" customHeight="1" x14ac:dyDescent="0.15">
      <c r="B119" s="108" t="s">
        <v>566</v>
      </c>
      <c r="C119" s="109"/>
      <c r="D119" s="109"/>
      <c r="E119" s="110"/>
      <c r="F119" s="111" t="s">
        <v>525</v>
      </c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3"/>
      <c r="R119" s="114" t="str">
        <f t="shared" si="26"/>
        <v>MML_臨床サマリー情報モジュール_検査結果に対して、MMLファイルNo_ワークテーブルに格納されているMMLファイルNoで削除するSQL</v>
      </c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6"/>
      <c r="AK119" s="114" t="s">
        <v>402</v>
      </c>
      <c r="AL119" s="115"/>
      <c r="AM119" s="115"/>
      <c r="AN119" s="115"/>
      <c r="AO119" s="115"/>
      <c r="AP119" s="115"/>
      <c r="AQ119" s="115"/>
      <c r="AR119" s="115"/>
      <c r="AS119" s="115"/>
      <c r="AT119" s="115"/>
      <c r="AU119" s="115"/>
      <c r="AV119" s="115"/>
      <c r="AW119" s="115"/>
      <c r="AX119" s="115"/>
      <c r="AY119" s="115"/>
      <c r="AZ119" s="116"/>
      <c r="BA119" s="102" t="s">
        <v>207</v>
      </c>
      <c r="BB119" s="103"/>
      <c r="BC119" s="104"/>
      <c r="BD119" s="102" t="s">
        <v>207</v>
      </c>
      <c r="BE119" s="103"/>
      <c r="BF119" s="104"/>
      <c r="BG119" s="102" t="s">
        <v>207</v>
      </c>
      <c r="BH119" s="103"/>
      <c r="BI119" s="103"/>
      <c r="BJ119" s="103"/>
      <c r="BK119" s="104"/>
      <c r="BO119" s="23" t="str">
        <f t="shared" si="24"/>
        <v>{}</v>
      </c>
      <c r="BP119" s="23" t="s">
        <v>106</v>
      </c>
      <c r="BQ119" s="23" t="str">
        <f t="shared" si="27"/>
        <v>DD0605-10 = sql/job/mml_diff/mml_del/DD0605-10.sql</v>
      </c>
      <c r="BR119" s="23" t="str">
        <f t="shared" si="25"/>
        <v>DD0605-10 = {"id":"DD0605-10", "name":"MMLファイルNo削除SQL（MML_臨床サマリー情報モジュール_検査結果）", "params":{}, "files":{}}</v>
      </c>
    </row>
    <row r="120" spans="2:70" ht="51.75" customHeight="1" x14ac:dyDescent="0.15">
      <c r="B120" s="108" t="s">
        <v>567</v>
      </c>
      <c r="C120" s="109"/>
      <c r="D120" s="109"/>
      <c r="E120" s="110"/>
      <c r="F120" s="111" t="s">
        <v>526</v>
      </c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3"/>
      <c r="R120" s="114" t="str">
        <f t="shared" si="26"/>
        <v>MML_経過記録情報モジュール_本文に対して、MMLファイルNo_ワークテーブルに格納されているMMLファイルNoで削除するSQL</v>
      </c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6"/>
      <c r="AK120" s="114" t="s">
        <v>402</v>
      </c>
      <c r="AL120" s="115"/>
      <c r="AM120" s="115"/>
      <c r="AN120" s="115"/>
      <c r="AO120" s="115"/>
      <c r="AP120" s="115"/>
      <c r="AQ120" s="115"/>
      <c r="AR120" s="115"/>
      <c r="AS120" s="115"/>
      <c r="AT120" s="115"/>
      <c r="AU120" s="115"/>
      <c r="AV120" s="115"/>
      <c r="AW120" s="115"/>
      <c r="AX120" s="115"/>
      <c r="AY120" s="115"/>
      <c r="AZ120" s="116"/>
      <c r="BA120" s="102" t="s">
        <v>207</v>
      </c>
      <c r="BB120" s="103"/>
      <c r="BC120" s="104"/>
      <c r="BD120" s="102" t="s">
        <v>207</v>
      </c>
      <c r="BE120" s="103"/>
      <c r="BF120" s="104"/>
      <c r="BG120" s="102" t="s">
        <v>207</v>
      </c>
      <c r="BH120" s="103"/>
      <c r="BI120" s="103"/>
      <c r="BJ120" s="103"/>
      <c r="BK120" s="104"/>
      <c r="BO120" s="23" t="str">
        <f t="shared" si="24"/>
        <v>{}</v>
      </c>
      <c r="BP120" s="23" t="s">
        <v>106</v>
      </c>
      <c r="BQ120" s="23" t="str">
        <f t="shared" si="27"/>
        <v>DD0605-11 = sql/job/mml_diff/mml_del/DD0605-11.sql</v>
      </c>
      <c r="BR120" s="23" t="str">
        <f t="shared" si="25"/>
        <v>DD0605-11 = {"id":"DD0605-11", "name":"MMLファイルNo削除SQL（MML_経過記録情報モジュール_本文）", "params":{}, "files":{}}</v>
      </c>
    </row>
    <row r="121" spans="2:70" ht="51.75" customHeight="1" x14ac:dyDescent="0.15">
      <c r="B121" s="108" t="s">
        <v>568</v>
      </c>
      <c r="C121" s="109"/>
      <c r="D121" s="109"/>
      <c r="E121" s="110"/>
      <c r="F121" s="111" t="s">
        <v>527</v>
      </c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3"/>
      <c r="R121" s="114" t="str">
        <f t="shared" si="26"/>
        <v>MML_経過記録情報モジュール_プロブレム項目に対して、MMLファイルNo_ワークテーブルに格納されているMMLファイルNoで削除するSQL</v>
      </c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6"/>
      <c r="AK121" s="114" t="s">
        <v>402</v>
      </c>
      <c r="AL121" s="115"/>
      <c r="AM121" s="115"/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6"/>
      <c r="BA121" s="102" t="s">
        <v>207</v>
      </c>
      <c r="BB121" s="103"/>
      <c r="BC121" s="104"/>
      <c r="BD121" s="102" t="s">
        <v>207</v>
      </c>
      <c r="BE121" s="103"/>
      <c r="BF121" s="104"/>
      <c r="BG121" s="102" t="s">
        <v>207</v>
      </c>
      <c r="BH121" s="103"/>
      <c r="BI121" s="103"/>
      <c r="BJ121" s="103"/>
      <c r="BK121" s="104"/>
      <c r="BO121" s="23" t="str">
        <f t="shared" si="24"/>
        <v>{}</v>
      </c>
      <c r="BP121" s="23" t="s">
        <v>106</v>
      </c>
      <c r="BQ121" s="23" t="str">
        <f t="shared" si="27"/>
        <v>DD0605-12 = sql/job/mml_diff/mml_del/DD0605-12.sql</v>
      </c>
      <c r="BR121" s="23" t="str">
        <f t="shared" si="25"/>
        <v>DD0605-12 = {"id":"DD0605-12", "name":"MMLファイルNo削除SQL（MML_経過記録情報モジュール_プロブレム項目）", "params":{}, "files":{}}</v>
      </c>
    </row>
    <row r="122" spans="2:70" ht="51.75" customHeight="1" x14ac:dyDescent="0.15">
      <c r="B122" s="108" t="s">
        <v>569</v>
      </c>
      <c r="C122" s="109"/>
      <c r="D122" s="109"/>
      <c r="E122" s="110"/>
      <c r="F122" s="111" t="s">
        <v>528</v>
      </c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3"/>
      <c r="R122" s="114" t="str">
        <f t="shared" si="26"/>
        <v>MML_経過記録情報モジュール_時間表現に対して、MMLファイルNo_ワークテーブルに格納されているMMLファイルNoで削除するSQL</v>
      </c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6"/>
      <c r="AK122" s="114" t="s">
        <v>402</v>
      </c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6"/>
      <c r="BA122" s="102" t="s">
        <v>207</v>
      </c>
      <c r="BB122" s="103"/>
      <c r="BC122" s="104"/>
      <c r="BD122" s="102" t="s">
        <v>207</v>
      </c>
      <c r="BE122" s="103"/>
      <c r="BF122" s="104"/>
      <c r="BG122" s="102" t="s">
        <v>207</v>
      </c>
      <c r="BH122" s="103"/>
      <c r="BI122" s="103"/>
      <c r="BJ122" s="103"/>
      <c r="BK122" s="104"/>
      <c r="BO122" s="23" t="str">
        <f t="shared" si="24"/>
        <v>{}</v>
      </c>
      <c r="BP122" s="23" t="s">
        <v>106</v>
      </c>
      <c r="BQ122" s="23" t="str">
        <f t="shared" si="27"/>
        <v>DD0605-13 = sql/job/mml_diff/mml_del/DD0605-13.sql</v>
      </c>
      <c r="BR122" s="23" t="str">
        <f t="shared" si="25"/>
        <v>DD0605-13 = {"id":"DD0605-13", "name":"MMLファイルNo削除SQL（MML_経過記録情報モジュール_時間表現）", "params":{}, "files":{}}</v>
      </c>
    </row>
    <row r="123" spans="2:70" ht="51.75" customHeight="1" x14ac:dyDescent="0.15">
      <c r="B123" s="108" t="s">
        <v>570</v>
      </c>
      <c r="C123" s="109"/>
      <c r="D123" s="109"/>
      <c r="E123" s="110"/>
      <c r="F123" s="111" t="s">
        <v>529</v>
      </c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3"/>
      <c r="R123" s="114" t="str">
        <f t="shared" si="26"/>
        <v>MML_経過記録情報モジュール_イベント表現に対して、MMLファイルNo_ワークテーブルに格納されているMMLファイルNoで削除するSQL</v>
      </c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6"/>
      <c r="AK123" s="114" t="s">
        <v>402</v>
      </c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6"/>
      <c r="BA123" s="102" t="s">
        <v>207</v>
      </c>
      <c r="BB123" s="103"/>
      <c r="BC123" s="104"/>
      <c r="BD123" s="102" t="s">
        <v>207</v>
      </c>
      <c r="BE123" s="103"/>
      <c r="BF123" s="104"/>
      <c r="BG123" s="102" t="s">
        <v>207</v>
      </c>
      <c r="BH123" s="103"/>
      <c r="BI123" s="103"/>
      <c r="BJ123" s="103"/>
      <c r="BK123" s="104"/>
      <c r="BO123" s="23" t="str">
        <f t="shared" si="24"/>
        <v>{}</v>
      </c>
      <c r="BP123" s="23" t="s">
        <v>106</v>
      </c>
      <c r="BQ123" s="23" t="str">
        <f t="shared" si="27"/>
        <v>DD0605-14 = sql/job/mml_diff/mml_del/DD0605-14.sql</v>
      </c>
      <c r="BR123" s="23" t="str">
        <f t="shared" si="25"/>
        <v>DD0605-14 = {"id":"DD0605-14", "name":"MMLファイルNo削除SQL（MML_経過記録情報モジュール_イベント表現）", "params":{}, "files":{}}</v>
      </c>
    </row>
    <row r="124" spans="2:70" ht="51.75" customHeight="1" x14ac:dyDescent="0.15">
      <c r="B124" s="108" t="s">
        <v>571</v>
      </c>
      <c r="C124" s="109"/>
      <c r="D124" s="109"/>
      <c r="E124" s="110"/>
      <c r="F124" s="111" t="s">
        <v>530</v>
      </c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3"/>
      <c r="R124" s="114" t="str">
        <f t="shared" si="26"/>
        <v>MML_経過記録情報モジュール_身体所見に対して、MMLファイルNo_ワークテーブルに格納されているMMLファイルNoで削除するSQL</v>
      </c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6"/>
      <c r="AK124" s="114" t="s">
        <v>402</v>
      </c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6"/>
      <c r="BA124" s="102" t="s">
        <v>207</v>
      </c>
      <c r="BB124" s="103"/>
      <c r="BC124" s="104"/>
      <c r="BD124" s="102" t="s">
        <v>207</v>
      </c>
      <c r="BE124" s="103"/>
      <c r="BF124" s="104"/>
      <c r="BG124" s="102" t="s">
        <v>207</v>
      </c>
      <c r="BH124" s="103"/>
      <c r="BI124" s="103"/>
      <c r="BJ124" s="103"/>
      <c r="BK124" s="104"/>
      <c r="BO124" s="23" t="str">
        <f t="shared" si="24"/>
        <v>{}</v>
      </c>
      <c r="BP124" s="23" t="s">
        <v>106</v>
      </c>
      <c r="BQ124" s="23" t="str">
        <f t="shared" si="27"/>
        <v>DD0605-15 = sql/job/mml_diff/mml_del/DD0605-15.sql</v>
      </c>
      <c r="BR124" s="23" t="str">
        <f t="shared" si="25"/>
        <v>DD0605-15 = {"id":"DD0605-15", "name":"MMLファイルNo削除SQL（MML_経過記録情報モジュール_身体所見）", "params":{}, "files":{}}</v>
      </c>
    </row>
    <row r="125" spans="2:70" ht="51.75" customHeight="1" x14ac:dyDescent="0.15">
      <c r="B125" s="108" t="s">
        <v>572</v>
      </c>
      <c r="C125" s="109"/>
      <c r="D125" s="109"/>
      <c r="E125" s="110"/>
      <c r="F125" s="111" t="s">
        <v>531</v>
      </c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3"/>
      <c r="R125" s="114" t="str">
        <f t="shared" si="26"/>
        <v>MML_経過記録情報モジュール_アセスメントに対して、MMLファイルNo_ワークテーブルに格納されているMMLファイルNoで削除するSQL</v>
      </c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6"/>
      <c r="AK125" s="114" t="s">
        <v>402</v>
      </c>
      <c r="AL125" s="115"/>
      <c r="AM125" s="115"/>
      <c r="AN125" s="115"/>
      <c r="AO125" s="115"/>
      <c r="AP125" s="115"/>
      <c r="AQ125" s="115"/>
      <c r="AR125" s="115"/>
      <c r="AS125" s="115"/>
      <c r="AT125" s="115"/>
      <c r="AU125" s="115"/>
      <c r="AV125" s="115"/>
      <c r="AW125" s="115"/>
      <c r="AX125" s="115"/>
      <c r="AY125" s="115"/>
      <c r="AZ125" s="116"/>
      <c r="BA125" s="102" t="s">
        <v>207</v>
      </c>
      <c r="BB125" s="103"/>
      <c r="BC125" s="104"/>
      <c r="BD125" s="102" t="s">
        <v>207</v>
      </c>
      <c r="BE125" s="103"/>
      <c r="BF125" s="104"/>
      <c r="BG125" s="102" t="s">
        <v>207</v>
      </c>
      <c r="BH125" s="103"/>
      <c r="BI125" s="103"/>
      <c r="BJ125" s="103"/>
      <c r="BK125" s="104"/>
      <c r="BO125" s="23" t="str">
        <f t="shared" si="24"/>
        <v>{}</v>
      </c>
      <c r="BP125" s="23" t="s">
        <v>106</v>
      </c>
      <c r="BQ125" s="23" t="str">
        <f t="shared" si="27"/>
        <v>DD0605-16 = sql/job/mml_diff/mml_del/DD0605-16.sql</v>
      </c>
      <c r="BR125" s="23" t="str">
        <f t="shared" si="25"/>
        <v>DD0605-16 = {"id":"DD0605-16", "name":"MMLファイルNo削除SQL（MML_経過記録情報モジュール_アセスメント）", "params":{}, "files":{}}</v>
      </c>
    </row>
    <row r="126" spans="2:70" ht="51.75" customHeight="1" x14ac:dyDescent="0.15">
      <c r="B126" s="108" t="s">
        <v>573</v>
      </c>
      <c r="C126" s="109"/>
      <c r="D126" s="109"/>
      <c r="E126" s="110"/>
      <c r="F126" s="111" t="s">
        <v>532</v>
      </c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3"/>
      <c r="R126" s="114" t="str">
        <f t="shared" si="26"/>
        <v>MML_経過記録情報モジュール_外部参照に対して、MMLファイルNo_ワークテーブルに格納されているMMLファイルNoで削除するSQL</v>
      </c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6"/>
      <c r="AK126" s="114" t="s">
        <v>402</v>
      </c>
      <c r="AL126" s="115"/>
      <c r="AM126" s="115"/>
      <c r="AN126" s="115"/>
      <c r="AO126" s="115"/>
      <c r="AP126" s="115"/>
      <c r="AQ126" s="115"/>
      <c r="AR126" s="115"/>
      <c r="AS126" s="115"/>
      <c r="AT126" s="115"/>
      <c r="AU126" s="115"/>
      <c r="AV126" s="115"/>
      <c r="AW126" s="115"/>
      <c r="AX126" s="115"/>
      <c r="AY126" s="115"/>
      <c r="AZ126" s="116"/>
      <c r="BA126" s="102" t="s">
        <v>207</v>
      </c>
      <c r="BB126" s="103"/>
      <c r="BC126" s="104"/>
      <c r="BD126" s="102" t="s">
        <v>207</v>
      </c>
      <c r="BE126" s="103"/>
      <c r="BF126" s="104"/>
      <c r="BG126" s="102" t="s">
        <v>207</v>
      </c>
      <c r="BH126" s="103"/>
      <c r="BI126" s="103"/>
      <c r="BJ126" s="103"/>
      <c r="BK126" s="104"/>
      <c r="BO126" s="23" t="str">
        <f t="shared" si="24"/>
        <v>{}</v>
      </c>
      <c r="BP126" s="23" t="s">
        <v>106</v>
      </c>
      <c r="BQ126" s="23" t="str">
        <f t="shared" si="27"/>
        <v>DD0605-17 = sql/job/mml_diff/mml_del/DD0605-17.sql</v>
      </c>
      <c r="BR126" s="23" t="str">
        <f t="shared" si="25"/>
        <v>DD0605-17 = {"id":"DD0605-17", "name":"MMLファイルNo削除SQL（MML_経過記録情報モジュール_外部参照）", "params":{}, "files":{}}</v>
      </c>
    </row>
    <row r="127" spans="2:70" ht="51.75" customHeight="1" x14ac:dyDescent="0.15">
      <c r="B127" s="108" t="s">
        <v>574</v>
      </c>
      <c r="C127" s="109"/>
      <c r="D127" s="109"/>
      <c r="E127" s="110"/>
      <c r="F127" s="111" t="s">
        <v>533</v>
      </c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3"/>
      <c r="R127" s="114" t="str">
        <f t="shared" si="26"/>
        <v>MML_検歴情報モジュール_本文に対して、MMLファイルNo_ワークテーブルに格納されているMMLファイルNoで削除するSQL</v>
      </c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6"/>
      <c r="AK127" s="114" t="s">
        <v>402</v>
      </c>
      <c r="AL127" s="115"/>
      <c r="AM127" s="115"/>
      <c r="AN127" s="115"/>
      <c r="AO127" s="115"/>
      <c r="AP127" s="115"/>
      <c r="AQ127" s="115"/>
      <c r="AR127" s="115"/>
      <c r="AS127" s="115"/>
      <c r="AT127" s="115"/>
      <c r="AU127" s="115"/>
      <c r="AV127" s="115"/>
      <c r="AW127" s="115"/>
      <c r="AX127" s="115"/>
      <c r="AY127" s="115"/>
      <c r="AZ127" s="116"/>
      <c r="BA127" s="102" t="s">
        <v>207</v>
      </c>
      <c r="BB127" s="103"/>
      <c r="BC127" s="104"/>
      <c r="BD127" s="102" t="s">
        <v>207</v>
      </c>
      <c r="BE127" s="103"/>
      <c r="BF127" s="104"/>
      <c r="BG127" s="102" t="s">
        <v>207</v>
      </c>
      <c r="BH127" s="103"/>
      <c r="BI127" s="103"/>
      <c r="BJ127" s="103"/>
      <c r="BK127" s="104"/>
      <c r="BO127" s="23" t="str">
        <f t="shared" si="24"/>
        <v>{}</v>
      </c>
      <c r="BP127" s="23" t="s">
        <v>106</v>
      </c>
      <c r="BQ127" s="23" t="str">
        <f t="shared" si="27"/>
        <v>DD0605-18 = sql/job/mml_diff/mml_del/DD0605-18.sql</v>
      </c>
      <c r="BR127" s="23" t="str">
        <f t="shared" si="25"/>
        <v>DD0605-18 = {"id":"DD0605-18", "name":"MMLファイルNo削除SQL（MML_検歴情報モジュール_本文）", "params":{}, "files":{}}</v>
      </c>
    </row>
    <row r="128" spans="2:70" ht="51.75" customHeight="1" x14ac:dyDescent="0.15">
      <c r="B128" s="108" t="s">
        <v>575</v>
      </c>
      <c r="C128" s="109"/>
      <c r="D128" s="109"/>
      <c r="E128" s="110"/>
      <c r="F128" s="111" t="s">
        <v>534</v>
      </c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3"/>
      <c r="R128" s="114" t="str">
        <f t="shared" si="26"/>
        <v>MML_検歴情報モジュール_メモに対して、MMLファイルNo_ワークテーブルに格納されているMMLファイルNoで削除するSQL</v>
      </c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6"/>
      <c r="AK128" s="114" t="s">
        <v>402</v>
      </c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6"/>
      <c r="BA128" s="102" t="s">
        <v>207</v>
      </c>
      <c r="BB128" s="103"/>
      <c r="BC128" s="104"/>
      <c r="BD128" s="102" t="s">
        <v>207</v>
      </c>
      <c r="BE128" s="103"/>
      <c r="BF128" s="104"/>
      <c r="BG128" s="102" t="s">
        <v>207</v>
      </c>
      <c r="BH128" s="103"/>
      <c r="BI128" s="103"/>
      <c r="BJ128" s="103"/>
      <c r="BK128" s="104"/>
      <c r="BO128" s="23" t="str">
        <f t="shared" si="24"/>
        <v>{}</v>
      </c>
      <c r="BP128" s="23" t="s">
        <v>106</v>
      </c>
      <c r="BQ128" s="23" t="str">
        <f t="shared" si="27"/>
        <v>DD0605-19 = sql/job/mml_diff/mml_del/DD0605-19.sql</v>
      </c>
      <c r="BR128" s="23" t="str">
        <f t="shared" si="25"/>
        <v>DD0605-19 = {"id":"DD0605-19", "name":"MMLファイルNo削除SQL（MML_検歴情報モジュール_メモ）", "params":{}, "files":{}}</v>
      </c>
    </row>
    <row r="129" spans="2:70" ht="51.75" customHeight="1" x14ac:dyDescent="0.15">
      <c r="B129" s="108" t="s">
        <v>576</v>
      </c>
      <c r="C129" s="109"/>
      <c r="D129" s="109"/>
      <c r="E129" s="110"/>
      <c r="F129" s="111" t="s">
        <v>535</v>
      </c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3"/>
      <c r="R129" s="114" t="str">
        <f t="shared" si="26"/>
        <v>MML_検歴情報モジュール_検体検査結果情報に対して、MMLファイルNo_ワークテーブルに格納されているMMLファイルNoで削除するSQL</v>
      </c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6"/>
      <c r="AK129" s="114" t="s">
        <v>402</v>
      </c>
      <c r="AL129" s="115"/>
      <c r="AM129" s="115"/>
      <c r="AN129" s="115"/>
      <c r="AO129" s="115"/>
      <c r="AP129" s="115"/>
      <c r="AQ129" s="115"/>
      <c r="AR129" s="115"/>
      <c r="AS129" s="115"/>
      <c r="AT129" s="115"/>
      <c r="AU129" s="115"/>
      <c r="AV129" s="115"/>
      <c r="AW129" s="115"/>
      <c r="AX129" s="115"/>
      <c r="AY129" s="115"/>
      <c r="AZ129" s="116"/>
      <c r="BA129" s="102" t="s">
        <v>207</v>
      </c>
      <c r="BB129" s="103"/>
      <c r="BC129" s="104"/>
      <c r="BD129" s="102" t="s">
        <v>207</v>
      </c>
      <c r="BE129" s="103"/>
      <c r="BF129" s="104"/>
      <c r="BG129" s="102" t="s">
        <v>207</v>
      </c>
      <c r="BH129" s="103"/>
      <c r="BI129" s="103"/>
      <c r="BJ129" s="103"/>
      <c r="BK129" s="104"/>
      <c r="BO129" s="23" t="str">
        <f t="shared" si="24"/>
        <v>{}</v>
      </c>
      <c r="BP129" s="23" t="s">
        <v>106</v>
      </c>
      <c r="BQ129" s="23" t="str">
        <f t="shared" si="27"/>
        <v>DD0605-20 = sql/job/mml_diff/mml_del/DD0605-20.sql</v>
      </c>
      <c r="BR129" s="23" t="str">
        <f t="shared" si="25"/>
        <v>DD0605-20 = {"id":"DD0605-20", "name":"MMLファイルNo削除SQL（MML_検歴情報モジュール_検体検査結果情報）", "params":{}, "files":{}}</v>
      </c>
    </row>
    <row r="130" spans="2:70" ht="51.75" customHeight="1" x14ac:dyDescent="0.15">
      <c r="B130" s="108" t="s">
        <v>577</v>
      </c>
      <c r="C130" s="109"/>
      <c r="D130" s="109"/>
      <c r="E130" s="110"/>
      <c r="F130" s="111" t="s">
        <v>536</v>
      </c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3"/>
      <c r="R130" s="114" t="str">
        <f t="shared" si="26"/>
        <v>MML_検歴情報モジュール_検体コメントに対して、MMLファイルNo_ワークテーブルに格納されているMMLファイルNoで削除するSQL</v>
      </c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6"/>
      <c r="AK130" s="114" t="s">
        <v>402</v>
      </c>
      <c r="AL130" s="115"/>
      <c r="AM130" s="115"/>
      <c r="AN130" s="115"/>
      <c r="AO130" s="115"/>
      <c r="AP130" s="115"/>
      <c r="AQ130" s="115"/>
      <c r="AR130" s="115"/>
      <c r="AS130" s="115"/>
      <c r="AT130" s="115"/>
      <c r="AU130" s="115"/>
      <c r="AV130" s="115"/>
      <c r="AW130" s="115"/>
      <c r="AX130" s="115"/>
      <c r="AY130" s="115"/>
      <c r="AZ130" s="116"/>
      <c r="BA130" s="102" t="s">
        <v>207</v>
      </c>
      <c r="BB130" s="103"/>
      <c r="BC130" s="104"/>
      <c r="BD130" s="102" t="s">
        <v>207</v>
      </c>
      <c r="BE130" s="103"/>
      <c r="BF130" s="104"/>
      <c r="BG130" s="102" t="s">
        <v>207</v>
      </c>
      <c r="BH130" s="103"/>
      <c r="BI130" s="103"/>
      <c r="BJ130" s="103"/>
      <c r="BK130" s="104"/>
      <c r="BO130" s="23" t="str">
        <f t="shared" si="24"/>
        <v>{}</v>
      </c>
      <c r="BP130" s="23" t="s">
        <v>106</v>
      </c>
      <c r="BQ130" s="23" t="str">
        <f t="shared" si="27"/>
        <v>DD0605-21 = sql/job/mml_diff/mml_del/DD0605-21.sql</v>
      </c>
      <c r="BR130" s="23" t="str">
        <f t="shared" si="25"/>
        <v>DD0605-21 = {"id":"DD0605-21", "name":"MMLファイルNo削除SQL（MML_検歴情報モジュール_検体コメント）", "params":{}, "files":{}}</v>
      </c>
    </row>
    <row r="131" spans="2:70" ht="51.75" customHeight="1" x14ac:dyDescent="0.15">
      <c r="B131" s="108" t="s">
        <v>578</v>
      </c>
      <c r="C131" s="109"/>
      <c r="D131" s="109"/>
      <c r="E131" s="110"/>
      <c r="F131" s="111" t="s">
        <v>537</v>
      </c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3"/>
      <c r="R131" s="114" t="str">
        <f t="shared" si="26"/>
        <v>MML_検歴情報モジュール_項目に対して、MMLファイルNo_ワークテーブルに格納されているMMLファイルNoで削除するSQL</v>
      </c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6"/>
      <c r="AK131" s="114" t="s">
        <v>402</v>
      </c>
      <c r="AL131" s="115"/>
      <c r="AM131" s="115"/>
      <c r="AN131" s="115"/>
      <c r="AO131" s="115"/>
      <c r="AP131" s="115"/>
      <c r="AQ131" s="115"/>
      <c r="AR131" s="115"/>
      <c r="AS131" s="115"/>
      <c r="AT131" s="115"/>
      <c r="AU131" s="115"/>
      <c r="AV131" s="115"/>
      <c r="AW131" s="115"/>
      <c r="AX131" s="115"/>
      <c r="AY131" s="115"/>
      <c r="AZ131" s="116"/>
      <c r="BA131" s="102" t="s">
        <v>207</v>
      </c>
      <c r="BB131" s="103"/>
      <c r="BC131" s="104"/>
      <c r="BD131" s="102" t="s">
        <v>207</v>
      </c>
      <c r="BE131" s="103"/>
      <c r="BF131" s="104"/>
      <c r="BG131" s="102" t="s">
        <v>207</v>
      </c>
      <c r="BH131" s="103"/>
      <c r="BI131" s="103"/>
      <c r="BJ131" s="103"/>
      <c r="BK131" s="104"/>
      <c r="BO131" s="23" t="str">
        <f t="shared" si="24"/>
        <v>{}</v>
      </c>
      <c r="BP131" s="23" t="s">
        <v>106</v>
      </c>
      <c r="BQ131" s="23" t="str">
        <f t="shared" si="27"/>
        <v>DD0605-22 = sql/job/mml_diff/mml_del/DD0605-22.sql</v>
      </c>
      <c r="BR131" s="23" t="str">
        <f t="shared" si="25"/>
        <v>DD0605-22 = {"id":"DD0605-22", "name":"MMLファイルNo削除SQL（MML_検歴情報モジュール_項目）", "params":{}, "files":{}}</v>
      </c>
    </row>
    <row r="132" spans="2:70" ht="51.75" customHeight="1" x14ac:dyDescent="0.15">
      <c r="B132" s="108" t="s">
        <v>579</v>
      </c>
      <c r="C132" s="109"/>
      <c r="D132" s="109"/>
      <c r="E132" s="110"/>
      <c r="F132" s="111" t="s">
        <v>538</v>
      </c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3"/>
      <c r="R132" s="114" t="str">
        <f t="shared" si="26"/>
        <v>MML_検歴情報モジュール_項目コメントに対して、MMLファイルNo_ワークテーブルに格納されているMMLファイルNoで削除するSQL</v>
      </c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6"/>
      <c r="AK132" s="114" t="s">
        <v>402</v>
      </c>
      <c r="AL132" s="115"/>
      <c r="AM132" s="115"/>
      <c r="AN132" s="115"/>
      <c r="AO132" s="115"/>
      <c r="AP132" s="115"/>
      <c r="AQ132" s="115"/>
      <c r="AR132" s="115"/>
      <c r="AS132" s="115"/>
      <c r="AT132" s="115"/>
      <c r="AU132" s="115"/>
      <c r="AV132" s="115"/>
      <c r="AW132" s="115"/>
      <c r="AX132" s="115"/>
      <c r="AY132" s="115"/>
      <c r="AZ132" s="116"/>
      <c r="BA132" s="102" t="s">
        <v>207</v>
      </c>
      <c r="BB132" s="103"/>
      <c r="BC132" s="104"/>
      <c r="BD132" s="102" t="s">
        <v>207</v>
      </c>
      <c r="BE132" s="103"/>
      <c r="BF132" s="104"/>
      <c r="BG132" s="102" t="s">
        <v>207</v>
      </c>
      <c r="BH132" s="103"/>
      <c r="BI132" s="103"/>
      <c r="BJ132" s="103"/>
      <c r="BK132" s="104"/>
      <c r="BO132" s="23" t="str">
        <f t="shared" si="24"/>
        <v>{}</v>
      </c>
      <c r="BP132" s="23" t="s">
        <v>106</v>
      </c>
      <c r="BQ132" s="23" t="str">
        <f t="shared" si="27"/>
        <v>DD0605-23 = sql/job/mml_diff/mml_del/DD0605-23.sql</v>
      </c>
      <c r="BR132" s="23" t="str">
        <f t="shared" si="25"/>
        <v>DD0605-23 = {"id":"DD0605-23", "name":"MMLファイルNo削除SQL（MML_検歴情報モジュール_項目コメント）", "params":{}, "files":{}}</v>
      </c>
    </row>
    <row r="133" spans="2:70" ht="51.75" customHeight="1" x14ac:dyDescent="0.15">
      <c r="B133" s="108" t="s">
        <v>580</v>
      </c>
      <c r="C133" s="109"/>
      <c r="D133" s="109"/>
      <c r="E133" s="110"/>
      <c r="F133" s="111" t="s">
        <v>539</v>
      </c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3"/>
      <c r="R133" s="114" t="str">
        <f t="shared" si="26"/>
        <v>MML_処方箋モジュール_本文に対して、MMLファイルNo_ワークテーブルに格納されているMMLファイルNoで削除するSQL</v>
      </c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6"/>
      <c r="AK133" s="114" t="s">
        <v>402</v>
      </c>
      <c r="AL133" s="115"/>
      <c r="AM133" s="115"/>
      <c r="AN133" s="115"/>
      <c r="AO133" s="115"/>
      <c r="AP133" s="115"/>
      <c r="AQ133" s="115"/>
      <c r="AR133" s="115"/>
      <c r="AS133" s="115"/>
      <c r="AT133" s="115"/>
      <c r="AU133" s="115"/>
      <c r="AV133" s="115"/>
      <c r="AW133" s="115"/>
      <c r="AX133" s="115"/>
      <c r="AY133" s="115"/>
      <c r="AZ133" s="116"/>
      <c r="BA133" s="102" t="s">
        <v>207</v>
      </c>
      <c r="BB133" s="103"/>
      <c r="BC133" s="104"/>
      <c r="BD133" s="102" t="s">
        <v>207</v>
      </c>
      <c r="BE133" s="103"/>
      <c r="BF133" s="104"/>
      <c r="BG133" s="102" t="s">
        <v>207</v>
      </c>
      <c r="BH133" s="103"/>
      <c r="BI133" s="103"/>
      <c r="BJ133" s="103"/>
      <c r="BK133" s="104"/>
      <c r="BO133" s="23" t="str">
        <f t="shared" si="24"/>
        <v>{}</v>
      </c>
      <c r="BP133" s="23" t="s">
        <v>106</v>
      </c>
      <c r="BQ133" s="23" t="str">
        <f t="shared" si="27"/>
        <v>DD0605-24 = sql/job/mml_diff/mml_del/DD0605-24.sql</v>
      </c>
      <c r="BR133" s="23" t="str">
        <f t="shared" si="25"/>
        <v>DD0605-24 = {"id":"DD0605-24", "name":"MMLファイルNo削除SQL（MML_処方箋モジュール_本文）", "params":{}, "files":{}}</v>
      </c>
    </row>
    <row r="134" spans="2:70" ht="51.75" customHeight="1" x14ac:dyDescent="0.15">
      <c r="B134" s="108" t="s">
        <v>581</v>
      </c>
      <c r="C134" s="109"/>
      <c r="D134" s="109"/>
      <c r="E134" s="110"/>
      <c r="F134" s="111" t="s">
        <v>540</v>
      </c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3"/>
      <c r="R134" s="114" t="str">
        <f t="shared" si="26"/>
        <v>MML_処方箋モジュール_投薬に対して、MMLファイルNo_ワークテーブルに格納されているMMLファイルNoで削除するSQL</v>
      </c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6"/>
      <c r="AK134" s="114" t="s">
        <v>402</v>
      </c>
      <c r="AL134" s="115"/>
      <c r="AM134" s="115"/>
      <c r="AN134" s="115"/>
      <c r="AO134" s="115"/>
      <c r="AP134" s="115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6"/>
      <c r="BA134" s="102" t="s">
        <v>207</v>
      </c>
      <c r="BB134" s="103"/>
      <c r="BC134" s="104"/>
      <c r="BD134" s="102" t="s">
        <v>207</v>
      </c>
      <c r="BE134" s="103"/>
      <c r="BF134" s="104"/>
      <c r="BG134" s="102" t="s">
        <v>207</v>
      </c>
      <c r="BH134" s="103"/>
      <c r="BI134" s="103"/>
      <c r="BJ134" s="103"/>
      <c r="BK134" s="104"/>
      <c r="BO134" s="23" t="str">
        <f t="shared" si="24"/>
        <v>{}</v>
      </c>
      <c r="BP134" s="23" t="s">
        <v>106</v>
      </c>
      <c r="BQ134" s="23" t="str">
        <f t="shared" si="27"/>
        <v>DD0605-25 = sql/job/mml_diff/mml_del/DD0605-25.sql</v>
      </c>
      <c r="BR134" s="23" t="str">
        <f t="shared" si="25"/>
        <v>DD0605-25 = {"id":"DD0605-25", "name":"MMLファイルNo削除SQL（MML_処方箋モジュール_投薬）", "params":{}, "files":{}}</v>
      </c>
    </row>
    <row r="135" spans="2:70" ht="51.75" customHeight="1" x14ac:dyDescent="0.15">
      <c r="B135" s="108" t="s">
        <v>582</v>
      </c>
      <c r="C135" s="109"/>
      <c r="D135" s="109"/>
      <c r="E135" s="110"/>
      <c r="F135" s="111" t="s">
        <v>541</v>
      </c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3"/>
      <c r="R135" s="114" t="str">
        <f t="shared" si="26"/>
        <v>MML_処方箋モジュール_薬剤に対して、MMLファイルNo_ワークテーブルに格納されているMMLファイルNoで削除するSQL</v>
      </c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6"/>
      <c r="AK135" s="114" t="s">
        <v>402</v>
      </c>
      <c r="AL135" s="115"/>
      <c r="AM135" s="115"/>
      <c r="AN135" s="115"/>
      <c r="AO135" s="115"/>
      <c r="AP135" s="115"/>
      <c r="AQ135" s="115"/>
      <c r="AR135" s="115"/>
      <c r="AS135" s="115"/>
      <c r="AT135" s="115"/>
      <c r="AU135" s="115"/>
      <c r="AV135" s="115"/>
      <c r="AW135" s="115"/>
      <c r="AX135" s="115"/>
      <c r="AY135" s="115"/>
      <c r="AZ135" s="116"/>
      <c r="BA135" s="102" t="s">
        <v>207</v>
      </c>
      <c r="BB135" s="103"/>
      <c r="BC135" s="104"/>
      <c r="BD135" s="102" t="s">
        <v>207</v>
      </c>
      <c r="BE135" s="103"/>
      <c r="BF135" s="104"/>
      <c r="BG135" s="102" t="s">
        <v>207</v>
      </c>
      <c r="BH135" s="103"/>
      <c r="BI135" s="103"/>
      <c r="BJ135" s="103"/>
      <c r="BK135" s="104"/>
      <c r="BO135" s="23" t="str">
        <f t="shared" si="24"/>
        <v>{}</v>
      </c>
      <c r="BP135" s="23" t="s">
        <v>106</v>
      </c>
      <c r="BQ135" s="23" t="str">
        <f t="shared" si="27"/>
        <v>DD0605-26 = sql/job/mml_diff/mml_del/DD0605-26.sql</v>
      </c>
      <c r="BR135" s="23" t="str">
        <f t="shared" si="25"/>
        <v>DD0605-26 = {"id":"DD0605-26", "name":"MMLファイルNo削除SQL（MML_処方箋モジュール_薬剤）", "params":{}, "files":{}}</v>
      </c>
    </row>
    <row r="136" spans="2:70" ht="51.75" customHeight="1" x14ac:dyDescent="0.15">
      <c r="B136" s="108" t="s">
        <v>583</v>
      </c>
      <c r="C136" s="109"/>
      <c r="D136" s="109"/>
      <c r="E136" s="110"/>
      <c r="F136" s="111" t="s">
        <v>542</v>
      </c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3"/>
      <c r="R136" s="114" t="str">
        <f t="shared" si="26"/>
        <v>MML_注射記録モジュール_本文に対して、MMLファイルNo_ワークテーブルに格納されているMMLファイルNoで削除するSQL</v>
      </c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6"/>
      <c r="AK136" s="114" t="s">
        <v>402</v>
      </c>
      <c r="AL136" s="115"/>
      <c r="AM136" s="115"/>
      <c r="AN136" s="115"/>
      <c r="AO136" s="115"/>
      <c r="AP136" s="115"/>
      <c r="AQ136" s="115"/>
      <c r="AR136" s="115"/>
      <c r="AS136" s="115"/>
      <c r="AT136" s="115"/>
      <c r="AU136" s="115"/>
      <c r="AV136" s="115"/>
      <c r="AW136" s="115"/>
      <c r="AX136" s="115"/>
      <c r="AY136" s="115"/>
      <c r="AZ136" s="116"/>
      <c r="BA136" s="102" t="s">
        <v>207</v>
      </c>
      <c r="BB136" s="103"/>
      <c r="BC136" s="104"/>
      <c r="BD136" s="102" t="s">
        <v>207</v>
      </c>
      <c r="BE136" s="103"/>
      <c r="BF136" s="104"/>
      <c r="BG136" s="102" t="s">
        <v>207</v>
      </c>
      <c r="BH136" s="103"/>
      <c r="BI136" s="103"/>
      <c r="BJ136" s="103"/>
      <c r="BK136" s="104"/>
      <c r="BO136" s="23" t="str">
        <f t="shared" si="24"/>
        <v>{}</v>
      </c>
      <c r="BP136" s="23" t="s">
        <v>106</v>
      </c>
      <c r="BQ136" s="23" t="str">
        <f t="shared" si="27"/>
        <v>DD0605-27 = sql/job/mml_diff/mml_del/DD0605-27.sql</v>
      </c>
      <c r="BR136" s="23" t="str">
        <f t="shared" si="25"/>
        <v>DD0605-27 = {"id":"DD0605-27", "name":"MMLファイルNo削除SQL（MML_注射記録モジュール_本文）", "params":{}, "files":{}}</v>
      </c>
    </row>
    <row r="137" spans="2:70" ht="51.75" customHeight="1" x14ac:dyDescent="0.15">
      <c r="B137" s="108" t="s">
        <v>584</v>
      </c>
      <c r="C137" s="109"/>
      <c r="D137" s="109"/>
      <c r="E137" s="110"/>
      <c r="F137" s="111" t="s">
        <v>543</v>
      </c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3"/>
      <c r="R137" s="114" t="str">
        <f t="shared" si="26"/>
        <v>MML_注射記録モジュール_投薬に対して、MMLファイルNo_ワークテーブルに格納されているMMLファイルNoで削除するSQL</v>
      </c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6"/>
      <c r="AK137" s="114" t="s">
        <v>402</v>
      </c>
      <c r="AL137" s="115"/>
      <c r="AM137" s="115"/>
      <c r="AN137" s="115"/>
      <c r="AO137" s="115"/>
      <c r="AP137" s="115"/>
      <c r="AQ137" s="115"/>
      <c r="AR137" s="115"/>
      <c r="AS137" s="115"/>
      <c r="AT137" s="115"/>
      <c r="AU137" s="115"/>
      <c r="AV137" s="115"/>
      <c r="AW137" s="115"/>
      <c r="AX137" s="115"/>
      <c r="AY137" s="115"/>
      <c r="AZ137" s="116"/>
      <c r="BA137" s="102" t="s">
        <v>207</v>
      </c>
      <c r="BB137" s="103"/>
      <c r="BC137" s="104"/>
      <c r="BD137" s="102" t="s">
        <v>207</v>
      </c>
      <c r="BE137" s="103"/>
      <c r="BF137" s="104"/>
      <c r="BG137" s="102" t="s">
        <v>207</v>
      </c>
      <c r="BH137" s="103"/>
      <c r="BI137" s="103"/>
      <c r="BJ137" s="103"/>
      <c r="BK137" s="104"/>
      <c r="BO137" s="23" t="str">
        <f t="shared" si="24"/>
        <v>{}</v>
      </c>
      <c r="BP137" s="23" t="s">
        <v>106</v>
      </c>
      <c r="BQ137" s="23" t="str">
        <f t="shared" si="27"/>
        <v>DD0605-28 = sql/job/mml_diff/mml_del/DD0605-28.sql</v>
      </c>
      <c r="BR137" s="23" t="str">
        <f t="shared" si="25"/>
        <v>DD0605-28 = {"id":"DD0605-28", "name":"MMLファイルNo削除SQL（MML_注射記録モジュール_投薬）", "params":{}, "files":{}}</v>
      </c>
    </row>
    <row r="138" spans="2:70" ht="51.75" customHeight="1" x14ac:dyDescent="0.15">
      <c r="B138" s="108" t="s">
        <v>585</v>
      </c>
      <c r="C138" s="109"/>
      <c r="D138" s="109"/>
      <c r="E138" s="110"/>
      <c r="F138" s="111" t="s">
        <v>544</v>
      </c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3"/>
      <c r="R138" s="114" t="str">
        <f t="shared" si="26"/>
        <v>MML_注射記録モジュール_薬剤に対して、MMLファイルNo_ワークテーブルに格納されているMMLファイルNoで削除するSQL</v>
      </c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6"/>
      <c r="AK138" s="114" t="s">
        <v>402</v>
      </c>
      <c r="AL138" s="115"/>
      <c r="AM138" s="115"/>
      <c r="AN138" s="115"/>
      <c r="AO138" s="115"/>
      <c r="AP138" s="115"/>
      <c r="AQ138" s="115"/>
      <c r="AR138" s="115"/>
      <c r="AS138" s="115"/>
      <c r="AT138" s="115"/>
      <c r="AU138" s="115"/>
      <c r="AV138" s="115"/>
      <c r="AW138" s="115"/>
      <c r="AX138" s="115"/>
      <c r="AY138" s="115"/>
      <c r="AZ138" s="116"/>
      <c r="BA138" s="102" t="s">
        <v>207</v>
      </c>
      <c r="BB138" s="103"/>
      <c r="BC138" s="104"/>
      <c r="BD138" s="102" t="s">
        <v>207</v>
      </c>
      <c r="BE138" s="103"/>
      <c r="BF138" s="104"/>
      <c r="BG138" s="102" t="s">
        <v>207</v>
      </c>
      <c r="BH138" s="103"/>
      <c r="BI138" s="103"/>
      <c r="BJ138" s="103"/>
      <c r="BK138" s="104"/>
      <c r="BO138" s="23" t="str">
        <f t="shared" si="24"/>
        <v>{}</v>
      </c>
      <c r="BP138" s="23" t="s">
        <v>106</v>
      </c>
      <c r="BQ138" s="23" t="str">
        <f t="shared" si="27"/>
        <v>DD0605-29 = sql/job/mml_diff/mml_del/DD0605-29.sql</v>
      </c>
      <c r="BR138" s="23" t="str">
        <f t="shared" si="25"/>
        <v>DD0605-29 = {"id":"DD0605-29", "name":"MMLファイルNo削除SQL（MML_注射記録モジュール_薬剤）", "params":{}, "files":{}}</v>
      </c>
    </row>
    <row r="139" spans="2:70" ht="51.75" customHeight="1" x14ac:dyDescent="0.15">
      <c r="B139" s="108" t="s">
        <v>586</v>
      </c>
      <c r="C139" s="109"/>
      <c r="D139" s="109"/>
      <c r="E139" s="110"/>
      <c r="F139" s="111" t="s">
        <v>545</v>
      </c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3"/>
      <c r="R139" s="114" t="str">
        <f t="shared" si="26"/>
        <v>MML_患者情報モジュール_本文に対して、MMLファイルNo_ワークテーブルに格納されているMMLファイルNoで削除するSQL</v>
      </c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6"/>
      <c r="AK139" s="114" t="s">
        <v>402</v>
      </c>
      <c r="AL139" s="115"/>
      <c r="AM139" s="115"/>
      <c r="AN139" s="115"/>
      <c r="AO139" s="115"/>
      <c r="AP139" s="115"/>
      <c r="AQ139" s="115"/>
      <c r="AR139" s="115"/>
      <c r="AS139" s="115"/>
      <c r="AT139" s="115"/>
      <c r="AU139" s="115"/>
      <c r="AV139" s="115"/>
      <c r="AW139" s="115"/>
      <c r="AX139" s="115"/>
      <c r="AY139" s="115"/>
      <c r="AZ139" s="116"/>
      <c r="BA139" s="102" t="s">
        <v>207</v>
      </c>
      <c r="BB139" s="103"/>
      <c r="BC139" s="104"/>
      <c r="BD139" s="102" t="s">
        <v>207</v>
      </c>
      <c r="BE139" s="103"/>
      <c r="BF139" s="104"/>
      <c r="BG139" s="102" t="s">
        <v>207</v>
      </c>
      <c r="BH139" s="103"/>
      <c r="BI139" s="103"/>
      <c r="BJ139" s="103"/>
      <c r="BK139" s="104"/>
      <c r="BO139" s="23" t="str">
        <f t="shared" si="24"/>
        <v>{}</v>
      </c>
      <c r="BP139" s="23" t="s">
        <v>106</v>
      </c>
      <c r="BQ139" s="23" t="str">
        <f t="shared" si="27"/>
        <v>DD0605-30 = sql/job/mml_diff/mml_del/DD0605-30.sql</v>
      </c>
      <c r="BR139" s="23" t="str">
        <f t="shared" si="25"/>
        <v>DD0605-30 = {"id":"DD0605-30", "name":"MMLファイルNo削除SQL（MML_患者情報モジュール_本文）", "params":{}, "files":{}}</v>
      </c>
    </row>
    <row r="140" spans="2:70" ht="51.75" customHeight="1" x14ac:dyDescent="0.15">
      <c r="B140" s="108" t="s">
        <v>587</v>
      </c>
      <c r="C140" s="109"/>
      <c r="D140" s="109"/>
      <c r="E140" s="110"/>
      <c r="F140" s="111" t="s">
        <v>546</v>
      </c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3"/>
      <c r="R140" s="114" t="str">
        <f t="shared" si="26"/>
        <v>MML_患者情報モジュール_住所に対して、MMLファイルNo_ワークテーブルに格納されているMMLファイルNoで削除するSQL</v>
      </c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6"/>
      <c r="AK140" s="114" t="s">
        <v>402</v>
      </c>
      <c r="AL140" s="115"/>
      <c r="AM140" s="115"/>
      <c r="AN140" s="115"/>
      <c r="AO140" s="115"/>
      <c r="AP140" s="115"/>
      <c r="AQ140" s="115"/>
      <c r="AR140" s="115"/>
      <c r="AS140" s="115"/>
      <c r="AT140" s="115"/>
      <c r="AU140" s="115"/>
      <c r="AV140" s="115"/>
      <c r="AW140" s="115"/>
      <c r="AX140" s="115"/>
      <c r="AY140" s="115"/>
      <c r="AZ140" s="116"/>
      <c r="BA140" s="102" t="s">
        <v>207</v>
      </c>
      <c r="BB140" s="103"/>
      <c r="BC140" s="104"/>
      <c r="BD140" s="102" t="s">
        <v>207</v>
      </c>
      <c r="BE140" s="103"/>
      <c r="BF140" s="104"/>
      <c r="BG140" s="102" t="s">
        <v>207</v>
      </c>
      <c r="BH140" s="103"/>
      <c r="BI140" s="103"/>
      <c r="BJ140" s="103"/>
      <c r="BK140" s="104"/>
      <c r="BO140" s="23" t="str">
        <f t="shared" si="24"/>
        <v>{}</v>
      </c>
      <c r="BP140" s="23" t="s">
        <v>106</v>
      </c>
      <c r="BQ140" s="23" t="str">
        <f t="shared" si="27"/>
        <v>DD0605-31 = sql/job/mml_diff/mml_del/DD0605-31.sql</v>
      </c>
      <c r="BR140" s="23" t="str">
        <f t="shared" si="25"/>
        <v>DD0605-31 = {"id":"DD0605-31", "name":"MMLファイルNo削除SQL（MML_患者情報モジュール_住所）", "params":{}, "files":{}}</v>
      </c>
    </row>
    <row r="141" spans="2:70" ht="51.75" customHeight="1" x14ac:dyDescent="0.15">
      <c r="B141" s="108" t="s">
        <v>588</v>
      </c>
      <c r="C141" s="109"/>
      <c r="D141" s="109"/>
      <c r="E141" s="110"/>
      <c r="F141" s="111" t="s">
        <v>547</v>
      </c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3"/>
      <c r="R141" s="114" t="str">
        <f t="shared" si="26"/>
        <v>MML_バイタルサインモジュール_本文に対して、MMLファイルNo_ワークテーブルに格納されているMMLファイルNoで削除するSQL</v>
      </c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6"/>
      <c r="AK141" s="114" t="s">
        <v>402</v>
      </c>
      <c r="AL141" s="115"/>
      <c r="AM141" s="115"/>
      <c r="AN141" s="115"/>
      <c r="AO141" s="115"/>
      <c r="AP141" s="115"/>
      <c r="AQ141" s="115"/>
      <c r="AR141" s="115"/>
      <c r="AS141" s="115"/>
      <c r="AT141" s="115"/>
      <c r="AU141" s="115"/>
      <c r="AV141" s="115"/>
      <c r="AW141" s="115"/>
      <c r="AX141" s="115"/>
      <c r="AY141" s="115"/>
      <c r="AZ141" s="116"/>
      <c r="BA141" s="102" t="s">
        <v>207</v>
      </c>
      <c r="BB141" s="103"/>
      <c r="BC141" s="104"/>
      <c r="BD141" s="102" t="s">
        <v>207</v>
      </c>
      <c r="BE141" s="103"/>
      <c r="BF141" s="104"/>
      <c r="BG141" s="102" t="s">
        <v>207</v>
      </c>
      <c r="BH141" s="103"/>
      <c r="BI141" s="103"/>
      <c r="BJ141" s="103"/>
      <c r="BK141" s="104"/>
      <c r="BO141" s="23" t="str">
        <f t="shared" si="24"/>
        <v>{}</v>
      </c>
      <c r="BP141" s="23" t="s">
        <v>106</v>
      </c>
      <c r="BQ141" s="23" t="str">
        <f t="shared" si="27"/>
        <v>DD0605-32 = sql/job/mml_diff/mml_del/DD0605-32.sql</v>
      </c>
      <c r="BR141" s="23" t="str">
        <f t="shared" si="25"/>
        <v>DD0605-32 = {"id":"DD0605-32", "name":"MMLファイルNo削除SQL（MML_バイタルサインモジュール_本文）", "params":{}, "files":{}}</v>
      </c>
    </row>
    <row r="142" spans="2:70" ht="51.75" customHeight="1" x14ac:dyDescent="0.15">
      <c r="B142" s="108" t="s">
        <v>589</v>
      </c>
      <c r="C142" s="109"/>
      <c r="D142" s="109"/>
      <c r="E142" s="110"/>
      <c r="F142" s="111" t="s">
        <v>548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3"/>
      <c r="R142" s="114" t="str">
        <f t="shared" si="26"/>
        <v>MML_バイタルサインモジュール_項目に対して、MMLファイルNo_ワークテーブルに格納されているMMLファイルNoで削除するSQL</v>
      </c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6"/>
      <c r="AK142" s="114" t="s">
        <v>402</v>
      </c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6"/>
      <c r="BA142" s="102" t="s">
        <v>207</v>
      </c>
      <c r="BB142" s="103"/>
      <c r="BC142" s="104"/>
      <c r="BD142" s="102" t="s">
        <v>207</v>
      </c>
      <c r="BE142" s="103"/>
      <c r="BF142" s="104"/>
      <c r="BG142" s="102" t="s">
        <v>207</v>
      </c>
      <c r="BH142" s="103"/>
      <c r="BI142" s="103"/>
      <c r="BJ142" s="103"/>
      <c r="BK142" s="104"/>
      <c r="BO142" s="23" t="str">
        <f t="shared" si="24"/>
        <v>{}</v>
      </c>
      <c r="BP142" s="23" t="s">
        <v>106</v>
      </c>
      <c r="BQ142" s="23" t="str">
        <f t="shared" si="27"/>
        <v>DD0605-33 = sql/job/mml_diff/mml_del/DD0605-33.sql</v>
      </c>
      <c r="BR142" s="23" t="str">
        <f t="shared" si="25"/>
        <v>DD0605-33 = {"id":"DD0605-33", "name":"MMLファイルNo削除SQL（MML_バイタルサインモジュール_項目）", "params":{}, "files":{}}</v>
      </c>
    </row>
    <row r="143" spans="2:70" ht="51.75" customHeight="1" x14ac:dyDescent="0.15">
      <c r="B143" s="108" t="s">
        <v>590</v>
      </c>
      <c r="C143" s="109"/>
      <c r="D143" s="109"/>
      <c r="E143" s="110"/>
      <c r="F143" s="111" t="s">
        <v>549</v>
      </c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3"/>
      <c r="R143" s="114" t="str">
        <f t="shared" si="26"/>
        <v>MML_バイタルサインモジュール_項目メモに対して、MMLファイルNo_ワークテーブルに格納されているMMLファイルNoで削除するSQL</v>
      </c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6"/>
      <c r="AK143" s="114" t="s">
        <v>402</v>
      </c>
      <c r="AL143" s="115"/>
      <c r="AM143" s="115"/>
      <c r="AN143" s="115"/>
      <c r="AO143" s="115"/>
      <c r="AP143" s="115"/>
      <c r="AQ143" s="115"/>
      <c r="AR143" s="115"/>
      <c r="AS143" s="115"/>
      <c r="AT143" s="115"/>
      <c r="AU143" s="115"/>
      <c r="AV143" s="115"/>
      <c r="AW143" s="115"/>
      <c r="AX143" s="115"/>
      <c r="AY143" s="115"/>
      <c r="AZ143" s="116"/>
      <c r="BA143" s="102" t="s">
        <v>207</v>
      </c>
      <c r="BB143" s="103"/>
      <c r="BC143" s="104"/>
      <c r="BD143" s="102" t="s">
        <v>207</v>
      </c>
      <c r="BE143" s="103"/>
      <c r="BF143" s="104"/>
      <c r="BG143" s="102" t="s">
        <v>207</v>
      </c>
      <c r="BH143" s="103"/>
      <c r="BI143" s="103"/>
      <c r="BJ143" s="103"/>
      <c r="BK143" s="104"/>
      <c r="BO143" s="23" t="str">
        <f t="shared" si="24"/>
        <v>{}</v>
      </c>
      <c r="BP143" s="23" t="s">
        <v>106</v>
      </c>
      <c r="BQ143" s="23" t="str">
        <f t="shared" si="27"/>
        <v>DD0605-34 = sql/job/mml_diff/mml_del/DD0605-34.sql</v>
      </c>
      <c r="BR143" s="23" t="str">
        <f t="shared" si="25"/>
        <v>DD0605-34 = {"id":"DD0605-34", "name":"MMLファイルNo削除SQL（MML_バイタルサインモジュール_項目メモ）", "params":{}, "files":{}}</v>
      </c>
    </row>
    <row r="144" spans="2:70" ht="51.75" customHeight="1" x14ac:dyDescent="0.15">
      <c r="B144" s="108" t="s">
        <v>591</v>
      </c>
      <c r="C144" s="109"/>
      <c r="D144" s="109"/>
      <c r="E144" s="110"/>
      <c r="F144" s="111" t="s">
        <v>550</v>
      </c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3"/>
      <c r="R144" s="114" t="str">
        <f t="shared" si="26"/>
        <v>MML_体温表モジュール_本文に対して、MMLファイルNo_ワークテーブルに格納されているMMLファイルNoで削除するSQL</v>
      </c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6"/>
      <c r="AK144" s="114" t="s">
        <v>402</v>
      </c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6"/>
      <c r="BA144" s="102" t="s">
        <v>207</v>
      </c>
      <c r="BB144" s="103"/>
      <c r="BC144" s="104"/>
      <c r="BD144" s="102" t="s">
        <v>207</v>
      </c>
      <c r="BE144" s="103"/>
      <c r="BF144" s="104"/>
      <c r="BG144" s="102" t="s">
        <v>207</v>
      </c>
      <c r="BH144" s="103"/>
      <c r="BI144" s="103"/>
      <c r="BJ144" s="103"/>
      <c r="BK144" s="104"/>
      <c r="BO144" s="23" t="str">
        <f t="shared" si="24"/>
        <v>{}</v>
      </c>
      <c r="BP144" s="23" t="s">
        <v>106</v>
      </c>
      <c r="BQ144" s="23" t="str">
        <f t="shared" si="27"/>
        <v>DD0605-35 = sql/job/mml_diff/mml_del/DD0605-35.sql</v>
      </c>
      <c r="BR144" s="23" t="str">
        <f t="shared" si="25"/>
        <v>DD0605-35 = {"id":"DD0605-35", "name":"MMLファイルNo削除SQL（MML_体温表モジュール_本文）", "params":{}, "files":{}}</v>
      </c>
    </row>
    <row r="145" spans="2:70" ht="51.75" customHeight="1" x14ac:dyDescent="0.15">
      <c r="B145" s="108" t="s">
        <v>592</v>
      </c>
      <c r="C145" s="109"/>
      <c r="D145" s="109"/>
      <c r="E145" s="110"/>
      <c r="F145" s="111" t="s">
        <v>551</v>
      </c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3"/>
      <c r="R145" s="114" t="str">
        <f t="shared" si="26"/>
        <v>MML_体温表モジュール_バイタルサインに対して、MMLファイルNo_ワークテーブルに格納されているMMLファイルNoで削除するSQL</v>
      </c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6"/>
      <c r="AK145" s="114" t="s">
        <v>402</v>
      </c>
      <c r="AL145" s="115"/>
      <c r="AM145" s="115"/>
      <c r="AN145" s="115"/>
      <c r="AO145" s="115"/>
      <c r="AP145" s="115"/>
      <c r="AQ145" s="115"/>
      <c r="AR145" s="115"/>
      <c r="AS145" s="115"/>
      <c r="AT145" s="115"/>
      <c r="AU145" s="115"/>
      <c r="AV145" s="115"/>
      <c r="AW145" s="115"/>
      <c r="AX145" s="115"/>
      <c r="AY145" s="115"/>
      <c r="AZ145" s="116"/>
      <c r="BA145" s="102" t="s">
        <v>207</v>
      </c>
      <c r="BB145" s="103"/>
      <c r="BC145" s="104"/>
      <c r="BD145" s="102" t="s">
        <v>207</v>
      </c>
      <c r="BE145" s="103"/>
      <c r="BF145" s="104"/>
      <c r="BG145" s="102" t="s">
        <v>207</v>
      </c>
      <c r="BH145" s="103"/>
      <c r="BI145" s="103"/>
      <c r="BJ145" s="103"/>
      <c r="BK145" s="104"/>
      <c r="BO145" s="23" t="str">
        <f t="shared" si="24"/>
        <v>{}</v>
      </c>
      <c r="BP145" s="23" t="s">
        <v>106</v>
      </c>
      <c r="BQ145" s="23" t="str">
        <f t="shared" si="27"/>
        <v>DD0605-36 = sql/job/mml_diff/mml_del/DD0605-36.sql</v>
      </c>
      <c r="BR145" s="23" t="str">
        <f t="shared" si="25"/>
        <v>DD0605-36 = {"id":"DD0605-36", "name":"MMLファイルNo削除SQL（MML_体温表モジュール_バイタルサイン）", "params":{}, "files":{}}</v>
      </c>
    </row>
    <row r="146" spans="2:70" ht="51.75" customHeight="1" x14ac:dyDescent="0.15">
      <c r="B146" s="108" t="s">
        <v>593</v>
      </c>
      <c r="C146" s="109"/>
      <c r="D146" s="109"/>
      <c r="E146" s="110"/>
      <c r="F146" s="111" t="s">
        <v>552</v>
      </c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3"/>
      <c r="R146" s="114" t="str">
        <f t="shared" si="26"/>
        <v>MML_体温表モジュール_バイタルサイン項目に対して、MMLファイルNo_ワークテーブルに格納されているMMLファイルNoで削除するSQL</v>
      </c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6"/>
      <c r="AK146" s="114" t="s">
        <v>402</v>
      </c>
      <c r="AL146" s="115"/>
      <c r="AM146" s="115"/>
      <c r="AN146" s="115"/>
      <c r="AO146" s="115"/>
      <c r="AP146" s="115"/>
      <c r="AQ146" s="115"/>
      <c r="AR146" s="115"/>
      <c r="AS146" s="115"/>
      <c r="AT146" s="115"/>
      <c r="AU146" s="115"/>
      <c r="AV146" s="115"/>
      <c r="AW146" s="115"/>
      <c r="AX146" s="115"/>
      <c r="AY146" s="115"/>
      <c r="AZ146" s="116"/>
      <c r="BA146" s="102" t="s">
        <v>207</v>
      </c>
      <c r="BB146" s="103"/>
      <c r="BC146" s="104"/>
      <c r="BD146" s="102" t="s">
        <v>207</v>
      </c>
      <c r="BE146" s="103"/>
      <c r="BF146" s="104"/>
      <c r="BG146" s="102" t="s">
        <v>207</v>
      </c>
      <c r="BH146" s="103"/>
      <c r="BI146" s="103"/>
      <c r="BJ146" s="103"/>
      <c r="BK146" s="104"/>
      <c r="BO146" s="23" t="str">
        <f t="shared" si="24"/>
        <v>{}</v>
      </c>
      <c r="BP146" s="23" t="s">
        <v>106</v>
      </c>
      <c r="BQ146" s="23" t="str">
        <f t="shared" si="27"/>
        <v>DD0605-37 = sql/job/mml_diff/mml_del/DD0605-37.sql</v>
      </c>
      <c r="BR146" s="23" t="str">
        <f t="shared" si="25"/>
        <v>DD0605-37 = {"id":"DD0605-37", "name":"MMLファイルNo削除SQL（MML_体温表モジュール_バイタルサイン項目）", "params":{}, "files":{}}</v>
      </c>
    </row>
    <row r="147" spans="2:70" ht="51.75" customHeight="1" x14ac:dyDescent="0.15">
      <c r="B147" s="108" t="s">
        <v>594</v>
      </c>
      <c r="C147" s="109"/>
      <c r="D147" s="109"/>
      <c r="E147" s="110"/>
      <c r="F147" s="111" t="s">
        <v>553</v>
      </c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3"/>
      <c r="R147" s="114" t="str">
        <f t="shared" si="26"/>
        <v>MML_体温表モジュール_バイタルサイン項目メモに対して、MMLファイルNo_ワークテーブルに格納されているMMLファイルNoで削除するSQL</v>
      </c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6"/>
      <c r="AK147" s="114" t="s">
        <v>402</v>
      </c>
      <c r="AL147" s="115"/>
      <c r="AM147" s="115"/>
      <c r="AN147" s="115"/>
      <c r="AO147" s="115"/>
      <c r="AP147" s="115"/>
      <c r="AQ147" s="115"/>
      <c r="AR147" s="115"/>
      <c r="AS147" s="115"/>
      <c r="AT147" s="115"/>
      <c r="AU147" s="115"/>
      <c r="AV147" s="115"/>
      <c r="AW147" s="115"/>
      <c r="AX147" s="115"/>
      <c r="AY147" s="115"/>
      <c r="AZ147" s="116"/>
      <c r="BA147" s="102" t="s">
        <v>207</v>
      </c>
      <c r="BB147" s="103"/>
      <c r="BC147" s="104"/>
      <c r="BD147" s="102" t="s">
        <v>207</v>
      </c>
      <c r="BE147" s="103"/>
      <c r="BF147" s="104"/>
      <c r="BG147" s="102" t="s">
        <v>207</v>
      </c>
      <c r="BH147" s="103"/>
      <c r="BI147" s="103"/>
      <c r="BJ147" s="103"/>
      <c r="BK147" s="104"/>
      <c r="BO147" s="23" t="str">
        <f t="shared" si="24"/>
        <v>{}</v>
      </c>
      <c r="BP147" s="23" t="s">
        <v>106</v>
      </c>
      <c r="BQ147" s="23" t="str">
        <f t="shared" si="27"/>
        <v>DD0605-38 = sql/job/mml_diff/mml_del/DD0605-38.sql</v>
      </c>
      <c r="BR147" s="23" t="str">
        <f t="shared" si="25"/>
        <v>DD0605-38 = {"id":"DD0605-38", "name":"MMLファイルNo削除SQL（MML_体温表モジュール_バイタルサイン項目メモ）", "params":{}, "files":{}}</v>
      </c>
    </row>
    <row r="148" spans="2:70" ht="51.75" customHeight="1" x14ac:dyDescent="0.15">
      <c r="B148" s="108" t="s">
        <v>595</v>
      </c>
      <c r="C148" s="109"/>
      <c r="D148" s="109"/>
      <c r="E148" s="110"/>
      <c r="F148" s="111" t="s">
        <v>554</v>
      </c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3"/>
      <c r="R148" s="114" t="str">
        <f t="shared" si="26"/>
        <v>MML_体温表モジュール_摂取に対して、MMLファイルNo_ワークテーブルに格納されているMMLファイルNoで削除するSQL</v>
      </c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6"/>
      <c r="AK148" s="114" t="s">
        <v>402</v>
      </c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6"/>
      <c r="BA148" s="102" t="s">
        <v>207</v>
      </c>
      <c r="BB148" s="103"/>
      <c r="BC148" s="104"/>
      <c r="BD148" s="102" t="s">
        <v>207</v>
      </c>
      <c r="BE148" s="103"/>
      <c r="BF148" s="104"/>
      <c r="BG148" s="102" t="s">
        <v>207</v>
      </c>
      <c r="BH148" s="103"/>
      <c r="BI148" s="103"/>
      <c r="BJ148" s="103"/>
      <c r="BK148" s="104"/>
      <c r="BO148" s="23" t="str">
        <f t="shared" si="24"/>
        <v>{}</v>
      </c>
      <c r="BP148" s="23" t="s">
        <v>106</v>
      </c>
      <c r="BQ148" s="23" t="str">
        <f t="shared" si="27"/>
        <v>DD0605-39 = sql/job/mml_diff/mml_del/DD0605-39.sql</v>
      </c>
      <c r="BR148" s="23" t="str">
        <f t="shared" si="25"/>
        <v>DD0605-39 = {"id":"DD0605-39", "name":"MMLファイルNo削除SQL（MML_体温表モジュール_摂取）", "params":{}, "files":{}}</v>
      </c>
    </row>
    <row r="149" spans="2:70" ht="51.75" customHeight="1" x14ac:dyDescent="0.15">
      <c r="B149" s="108" t="s">
        <v>596</v>
      </c>
      <c r="C149" s="109"/>
      <c r="D149" s="109"/>
      <c r="E149" s="110"/>
      <c r="F149" s="111" t="s">
        <v>555</v>
      </c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3"/>
      <c r="R149" s="114" t="str">
        <f t="shared" si="26"/>
        <v>MML_体温表モジュール_排泄に対して、MMLファイルNo_ワークテーブルに格納されているMMLファイルNoで削除するSQL</v>
      </c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6"/>
      <c r="AK149" s="114" t="s">
        <v>402</v>
      </c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6"/>
      <c r="BA149" s="102" t="s">
        <v>207</v>
      </c>
      <c r="BB149" s="103"/>
      <c r="BC149" s="104"/>
      <c r="BD149" s="102" t="s">
        <v>207</v>
      </c>
      <c r="BE149" s="103"/>
      <c r="BF149" s="104"/>
      <c r="BG149" s="102" t="s">
        <v>207</v>
      </c>
      <c r="BH149" s="103"/>
      <c r="BI149" s="103"/>
      <c r="BJ149" s="103"/>
      <c r="BK149" s="104"/>
      <c r="BO149" s="23" t="str">
        <f t="shared" si="24"/>
        <v>{}</v>
      </c>
      <c r="BP149" s="23" t="s">
        <v>106</v>
      </c>
      <c r="BQ149" s="23" t="str">
        <f t="shared" si="27"/>
        <v>DD0605-40 = sql/job/mml_diff/mml_del/DD0605-40.sql</v>
      </c>
      <c r="BR149" s="23" t="str">
        <f t="shared" si="25"/>
        <v>DD0605-40 = {"id":"DD0605-40", "name":"MMLファイルNo削除SQL（MML_体温表モジュール_排泄）", "params":{}, "files":{}}</v>
      </c>
    </row>
    <row r="150" spans="2:70" ht="51.75" customHeight="1" x14ac:dyDescent="0.15">
      <c r="B150" s="108" t="s">
        <v>597</v>
      </c>
      <c r="C150" s="109"/>
      <c r="D150" s="109"/>
      <c r="E150" s="110"/>
      <c r="F150" s="111" t="s">
        <v>556</v>
      </c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3"/>
      <c r="R150" s="114" t="str">
        <f t="shared" si="26"/>
        <v>MML_体温表モジュール_排泄頻度に対して、MMLファイルNo_ワークテーブルに格納されているMMLファイルNoで削除するSQL</v>
      </c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6"/>
      <c r="AK150" s="114" t="s">
        <v>402</v>
      </c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6"/>
      <c r="BA150" s="102" t="s">
        <v>207</v>
      </c>
      <c r="BB150" s="103"/>
      <c r="BC150" s="104"/>
      <c r="BD150" s="102" t="s">
        <v>207</v>
      </c>
      <c r="BE150" s="103"/>
      <c r="BF150" s="104"/>
      <c r="BG150" s="102" t="s">
        <v>207</v>
      </c>
      <c r="BH150" s="103"/>
      <c r="BI150" s="103"/>
      <c r="BJ150" s="103"/>
      <c r="BK150" s="104"/>
      <c r="BO150" s="23" t="str">
        <f t="shared" si="24"/>
        <v>{}</v>
      </c>
      <c r="BP150" s="23" t="s">
        <v>106</v>
      </c>
      <c r="BQ150" s="23" t="str">
        <f t="shared" si="27"/>
        <v>DD0605-41 = sql/job/mml_diff/mml_del/DD0605-41.sql</v>
      </c>
      <c r="BR150" s="23" t="str">
        <f t="shared" si="25"/>
        <v>DD0605-41 = {"id":"DD0605-41", "name":"MMLファイルNo削除SQL（MML_体温表モジュール_排泄頻度）", "params":{}, "files":{}}</v>
      </c>
    </row>
    <row r="151" spans="2:70" ht="51.75" customHeight="1" x14ac:dyDescent="0.15">
      <c r="B151" s="129" t="s">
        <v>643</v>
      </c>
      <c r="C151" s="130"/>
      <c r="D151" s="130"/>
      <c r="E151" s="131"/>
      <c r="F151" s="144" t="s">
        <v>645</v>
      </c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6"/>
      <c r="R151" s="135" t="str">
        <f t="shared" si="26"/>
        <v>検査値紐付け対象データに対して、MMLファイルNo_ワークテーブルに格納されているMMLファイルNoで削除するSQL</v>
      </c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137"/>
      <c r="AK151" s="135" t="s">
        <v>402</v>
      </c>
      <c r="AL151" s="136"/>
      <c r="AM151" s="136"/>
      <c r="AN151" s="136"/>
      <c r="AO151" s="136"/>
      <c r="AP151" s="136"/>
      <c r="AQ151" s="136"/>
      <c r="AR151" s="136"/>
      <c r="AS151" s="136"/>
      <c r="AT151" s="136"/>
      <c r="AU151" s="136"/>
      <c r="AV151" s="136"/>
      <c r="AW151" s="136"/>
      <c r="AX151" s="136"/>
      <c r="AY151" s="136"/>
      <c r="AZ151" s="137"/>
      <c r="BA151" s="99" t="s">
        <v>207</v>
      </c>
      <c r="BB151" s="100"/>
      <c r="BC151" s="101"/>
      <c r="BD151" s="99" t="s">
        <v>207</v>
      </c>
      <c r="BE151" s="100"/>
      <c r="BF151" s="101"/>
      <c r="BG151" s="102" t="s">
        <v>207</v>
      </c>
      <c r="BH151" s="103"/>
      <c r="BI151" s="103"/>
      <c r="BJ151" s="103"/>
      <c r="BK151" s="104"/>
      <c r="BO151" s="23" t="str">
        <f t="shared" si="24"/>
        <v>{}</v>
      </c>
      <c r="BP151" s="23" t="s">
        <v>106</v>
      </c>
      <c r="BQ151" s="23" t="str">
        <f t="shared" si="27"/>
        <v>DD0605-42 = sql/job/mml_diff/mml_del/DD0605-42.sql</v>
      </c>
      <c r="BR151" s="23" t="str">
        <f t="shared" si="25"/>
        <v>DD0605-42 = {"id":"DD0605-42", "name":"MMLファイルNo削除SQL（検査値紐付け対象データ）", "params":{}, "files":{}}</v>
      </c>
    </row>
    <row r="152" spans="2:70" ht="51.75" customHeight="1" x14ac:dyDescent="0.15">
      <c r="B152" s="129" t="s">
        <v>644</v>
      </c>
      <c r="C152" s="130"/>
      <c r="D152" s="130"/>
      <c r="E152" s="131"/>
      <c r="F152" s="144" t="s">
        <v>646</v>
      </c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6"/>
      <c r="R152" s="135" t="str">
        <f t="shared" si="26"/>
        <v>検体検査別検査値換算結果に対して、MMLファイルNo_ワークテーブルに格納されているMMLファイルNoで削除するSQL</v>
      </c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136"/>
      <c r="AH152" s="136"/>
      <c r="AI152" s="136"/>
      <c r="AJ152" s="137"/>
      <c r="AK152" s="135" t="s">
        <v>402</v>
      </c>
      <c r="AL152" s="136"/>
      <c r="AM152" s="136"/>
      <c r="AN152" s="136"/>
      <c r="AO152" s="136"/>
      <c r="AP152" s="136"/>
      <c r="AQ152" s="136"/>
      <c r="AR152" s="136"/>
      <c r="AS152" s="136"/>
      <c r="AT152" s="136"/>
      <c r="AU152" s="136"/>
      <c r="AV152" s="136"/>
      <c r="AW152" s="136"/>
      <c r="AX152" s="136"/>
      <c r="AY152" s="136"/>
      <c r="AZ152" s="137"/>
      <c r="BA152" s="99" t="s">
        <v>207</v>
      </c>
      <c r="BB152" s="100"/>
      <c r="BC152" s="101"/>
      <c r="BD152" s="99" t="s">
        <v>207</v>
      </c>
      <c r="BE152" s="100"/>
      <c r="BF152" s="101"/>
      <c r="BG152" s="102" t="s">
        <v>207</v>
      </c>
      <c r="BH152" s="103"/>
      <c r="BI152" s="103"/>
      <c r="BJ152" s="103"/>
      <c r="BK152" s="104"/>
      <c r="BO152" s="23" t="str">
        <f t="shared" si="24"/>
        <v>{}</v>
      </c>
      <c r="BP152" s="23" t="s">
        <v>106</v>
      </c>
      <c r="BQ152" s="23" t="str">
        <f t="shared" si="27"/>
        <v>DD0605-43 = sql/job/mml_diff/mml_del/DD0605-43.sql</v>
      </c>
      <c r="BR152" s="23" t="str">
        <f t="shared" si="25"/>
        <v>DD0605-43 = {"id":"DD0605-43", "name":"MMLファイルNo削除SQL（検体検査別検査値換算結果）", "params":{}, "files":{}}</v>
      </c>
    </row>
    <row r="153" spans="2:70" ht="51.75" customHeight="1" x14ac:dyDescent="0.15">
      <c r="B153" s="108" t="s">
        <v>647</v>
      </c>
      <c r="C153" s="109"/>
      <c r="D153" s="109"/>
      <c r="E153" s="110"/>
      <c r="F153" s="111" t="s">
        <v>657</v>
      </c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3"/>
      <c r="R153" s="114" t="str">
        <f t="shared" si="26"/>
        <v>MML_手術モジュール_手術項目に対して、MMLファイルNo_ワークテーブルに格納されているMMLファイルNoで削除するSQL</v>
      </c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6"/>
      <c r="AK153" s="114" t="s">
        <v>402</v>
      </c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6"/>
      <c r="BA153" s="102" t="s">
        <v>207</v>
      </c>
      <c r="BB153" s="103"/>
      <c r="BC153" s="104"/>
      <c r="BD153" s="102" t="s">
        <v>207</v>
      </c>
      <c r="BE153" s="103"/>
      <c r="BF153" s="104"/>
      <c r="BG153" s="102" t="s">
        <v>207</v>
      </c>
      <c r="BH153" s="103"/>
      <c r="BI153" s="103"/>
      <c r="BJ153" s="103"/>
      <c r="BK153" s="104"/>
      <c r="BO153" s="23" t="str">
        <f t="shared" si="24"/>
        <v>{}</v>
      </c>
      <c r="BP153" s="23" t="s">
        <v>106</v>
      </c>
      <c r="BQ153" s="23" t="str">
        <f t="shared" si="27"/>
        <v>DD0605-44 = sql/job/mml_diff/mml_del/DD0605-44.sql</v>
      </c>
      <c r="BR153" s="23" t="str">
        <f t="shared" si="25"/>
        <v>DD0605-44 = {"id":"DD0605-44", "name":"MMLファイルNo削除SQL（MML_手術モジュール_手術項目）", "params":{}, "files":{}}</v>
      </c>
    </row>
    <row r="154" spans="2:70" ht="51.75" customHeight="1" x14ac:dyDescent="0.15">
      <c r="B154" s="108" t="s">
        <v>648</v>
      </c>
      <c r="C154" s="109"/>
      <c r="D154" s="109"/>
      <c r="E154" s="110"/>
      <c r="F154" s="111" t="s">
        <v>658</v>
      </c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3"/>
      <c r="R154" s="114" t="str">
        <f t="shared" si="26"/>
        <v>MML_手術モジュール_診療科情報に対して、MMLファイルNo_ワークテーブルに格納されているMMLファイルNoで削除するSQL</v>
      </c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6"/>
      <c r="AK154" s="114" t="s">
        <v>402</v>
      </c>
      <c r="AL154" s="115"/>
      <c r="AM154" s="115"/>
      <c r="AN154" s="115"/>
      <c r="AO154" s="115"/>
      <c r="AP154" s="115"/>
      <c r="AQ154" s="115"/>
      <c r="AR154" s="115"/>
      <c r="AS154" s="115"/>
      <c r="AT154" s="115"/>
      <c r="AU154" s="115"/>
      <c r="AV154" s="115"/>
      <c r="AW154" s="115"/>
      <c r="AX154" s="115"/>
      <c r="AY154" s="115"/>
      <c r="AZ154" s="116"/>
      <c r="BA154" s="102" t="s">
        <v>207</v>
      </c>
      <c r="BB154" s="103"/>
      <c r="BC154" s="104"/>
      <c r="BD154" s="102" t="s">
        <v>207</v>
      </c>
      <c r="BE154" s="103"/>
      <c r="BF154" s="104"/>
      <c r="BG154" s="102" t="s">
        <v>207</v>
      </c>
      <c r="BH154" s="103"/>
      <c r="BI154" s="103"/>
      <c r="BJ154" s="103"/>
      <c r="BK154" s="104"/>
      <c r="BO154" s="23" t="str">
        <f t="shared" si="24"/>
        <v>{}</v>
      </c>
      <c r="BP154" s="23" t="s">
        <v>106</v>
      </c>
      <c r="BQ154" s="23" t="str">
        <f t="shared" si="27"/>
        <v>DD0605-45 = sql/job/mml_diff/mml_del/DD0605-45.sql</v>
      </c>
      <c r="BR154" s="23" t="str">
        <f t="shared" si="25"/>
        <v>DD0605-45 = {"id":"DD0605-45", "name":"MMLファイルNo削除SQL（MML_手術モジュール_診療科情報）", "params":{}, "files":{}}</v>
      </c>
    </row>
    <row r="155" spans="2:70" ht="51.75" customHeight="1" x14ac:dyDescent="0.15">
      <c r="B155" s="108" t="s">
        <v>649</v>
      </c>
      <c r="C155" s="109"/>
      <c r="D155" s="109"/>
      <c r="E155" s="110"/>
      <c r="F155" s="111" t="s">
        <v>659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3"/>
      <c r="R155" s="114" t="str">
        <f>SUBSTITUTE(SUBSTITUTE(F155,"MMLファイルNo削除SQL（",""),"）","")&amp;"に対して、MMLファイルNo_ワークテーブルに格納されているMMLファイルNoで削除するSQL"</f>
        <v>MML_手術モジュール_診断履歴情報に対して、MMLファイルNo_ワークテーブルに格納されているMMLファイルNoで削除するSQL</v>
      </c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6"/>
      <c r="AK155" s="114" t="s">
        <v>402</v>
      </c>
      <c r="AL155" s="115"/>
      <c r="AM155" s="115"/>
      <c r="AN155" s="115"/>
      <c r="AO155" s="115"/>
      <c r="AP155" s="115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6"/>
      <c r="BA155" s="102" t="s">
        <v>207</v>
      </c>
      <c r="BB155" s="103"/>
      <c r="BC155" s="104"/>
      <c r="BD155" s="102" t="s">
        <v>207</v>
      </c>
      <c r="BE155" s="103"/>
      <c r="BF155" s="104"/>
      <c r="BG155" s="102" t="s">
        <v>207</v>
      </c>
      <c r="BH155" s="103"/>
      <c r="BI155" s="103"/>
      <c r="BJ155" s="103"/>
      <c r="BK155" s="104"/>
      <c r="BO155" s="23" t="str">
        <f>IF(AK155&lt;&gt;"なし",AK155,"{}")</f>
        <v>{}</v>
      </c>
      <c r="BP155" s="23" t="s">
        <v>106</v>
      </c>
      <c r="BQ155" s="23" t="str">
        <f>B155&amp;" = sql/job/mml_diff/mml_del/"&amp;B155&amp;".sql"</f>
        <v>DD0605-46 = sql/job/mml_diff/mml_del/DD0605-46.sql</v>
      </c>
      <c r="BR155" s="23" t="str">
        <f t="shared" si="25"/>
        <v>DD0605-46 = {"id":"DD0605-46", "name":"MMLファイルNo削除SQL（MML_手術モジュール_診断履歴情報）", "params":{}, "files":{}}</v>
      </c>
    </row>
    <row r="156" spans="2:70" ht="51.75" customHeight="1" x14ac:dyDescent="0.15">
      <c r="B156" s="108" t="s">
        <v>650</v>
      </c>
      <c r="C156" s="109"/>
      <c r="D156" s="109"/>
      <c r="E156" s="110"/>
      <c r="F156" s="111" t="s">
        <v>660</v>
      </c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3"/>
      <c r="R156" s="114" t="str">
        <f t="shared" si="26"/>
        <v>MML_手術モジュール_病名に対して、MMLファイルNo_ワークテーブルに格納されているMMLファイルNoで削除するSQL</v>
      </c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6"/>
      <c r="AK156" s="114" t="s">
        <v>402</v>
      </c>
      <c r="AL156" s="115"/>
      <c r="AM156" s="115"/>
      <c r="AN156" s="115"/>
      <c r="AO156" s="115"/>
      <c r="AP156" s="115"/>
      <c r="AQ156" s="115"/>
      <c r="AR156" s="115"/>
      <c r="AS156" s="115"/>
      <c r="AT156" s="115"/>
      <c r="AU156" s="115"/>
      <c r="AV156" s="115"/>
      <c r="AW156" s="115"/>
      <c r="AX156" s="115"/>
      <c r="AY156" s="115"/>
      <c r="AZ156" s="116"/>
      <c r="BA156" s="102" t="s">
        <v>207</v>
      </c>
      <c r="BB156" s="103"/>
      <c r="BC156" s="104"/>
      <c r="BD156" s="102" t="s">
        <v>207</v>
      </c>
      <c r="BE156" s="103"/>
      <c r="BF156" s="104"/>
      <c r="BG156" s="102" t="s">
        <v>207</v>
      </c>
      <c r="BH156" s="103"/>
      <c r="BI156" s="103"/>
      <c r="BJ156" s="103"/>
      <c r="BK156" s="104"/>
      <c r="BO156" s="23" t="str">
        <f t="shared" si="24"/>
        <v>{}</v>
      </c>
      <c r="BP156" s="23" t="s">
        <v>106</v>
      </c>
      <c r="BQ156" s="23" t="str">
        <f t="shared" si="27"/>
        <v>DD0605-47 = sql/job/mml_diff/mml_del/DD0605-47.sql</v>
      </c>
      <c r="BR156" s="23" t="str">
        <f t="shared" si="25"/>
        <v>DD0605-47 = {"id":"DD0605-47", "name":"MMLファイルNo削除SQL（MML_手術モジュール_病名）", "params":{}, "files":{}}</v>
      </c>
    </row>
    <row r="157" spans="2:70" ht="51.75" customHeight="1" x14ac:dyDescent="0.15">
      <c r="B157" s="108" t="s">
        <v>651</v>
      </c>
      <c r="C157" s="109"/>
      <c r="D157" s="109"/>
      <c r="E157" s="110"/>
      <c r="F157" s="111" t="s">
        <v>661</v>
      </c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3"/>
      <c r="R157" s="114" t="str">
        <f t="shared" si="26"/>
        <v>MML_手術モジュール_カテゴリ名に対して、MMLファイルNo_ワークテーブルに格納されているMMLファイルNoで削除するSQL</v>
      </c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6"/>
      <c r="AK157" s="114" t="s">
        <v>402</v>
      </c>
      <c r="AL157" s="115"/>
      <c r="AM157" s="115"/>
      <c r="AN157" s="115"/>
      <c r="AO157" s="115"/>
      <c r="AP157" s="115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6"/>
      <c r="BA157" s="102" t="s">
        <v>207</v>
      </c>
      <c r="BB157" s="103"/>
      <c r="BC157" s="104"/>
      <c r="BD157" s="102" t="s">
        <v>207</v>
      </c>
      <c r="BE157" s="103"/>
      <c r="BF157" s="104"/>
      <c r="BG157" s="102" t="s">
        <v>207</v>
      </c>
      <c r="BH157" s="103"/>
      <c r="BI157" s="103"/>
      <c r="BJ157" s="103"/>
      <c r="BK157" s="104"/>
      <c r="BO157" s="23" t="str">
        <f t="shared" si="24"/>
        <v>{}</v>
      </c>
      <c r="BP157" s="23" t="s">
        <v>106</v>
      </c>
      <c r="BQ157" s="23" t="str">
        <f t="shared" si="27"/>
        <v>DD0605-48 = sql/job/mml_diff/mml_del/DD0605-48.sql</v>
      </c>
      <c r="BR157" s="23" t="str">
        <f t="shared" si="25"/>
        <v>DD0605-48 = {"id":"DD0605-48", "name":"MMLファイルNo削除SQL（MML_手術モジュール_カテゴリ名）", "params":{}, "files":{}}</v>
      </c>
    </row>
    <row r="158" spans="2:70" ht="51.75" customHeight="1" x14ac:dyDescent="0.15">
      <c r="B158" s="108" t="s">
        <v>652</v>
      </c>
      <c r="C158" s="109"/>
      <c r="D158" s="109"/>
      <c r="E158" s="110"/>
      <c r="F158" s="111" t="s">
        <v>662</v>
      </c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3"/>
      <c r="R158" s="114" t="str">
        <f t="shared" si="26"/>
        <v>MML_手術モジュール_手術法に対して、MMLファイルNo_ワークテーブルに格納されているMMLファイルNoで削除するSQL</v>
      </c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6"/>
      <c r="AK158" s="114" t="s">
        <v>402</v>
      </c>
      <c r="AL158" s="115"/>
      <c r="AM158" s="115"/>
      <c r="AN158" s="115"/>
      <c r="AO158" s="115"/>
      <c r="AP158" s="115"/>
      <c r="AQ158" s="115"/>
      <c r="AR158" s="115"/>
      <c r="AS158" s="115"/>
      <c r="AT158" s="115"/>
      <c r="AU158" s="115"/>
      <c r="AV158" s="115"/>
      <c r="AW158" s="115"/>
      <c r="AX158" s="115"/>
      <c r="AY158" s="115"/>
      <c r="AZ158" s="116"/>
      <c r="BA158" s="102" t="s">
        <v>207</v>
      </c>
      <c r="BB158" s="103"/>
      <c r="BC158" s="104"/>
      <c r="BD158" s="102" t="s">
        <v>207</v>
      </c>
      <c r="BE158" s="103"/>
      <c r="BF158" s="104"/>
      <c r="BG158" s="102" t="s">
        <v>207</v>
      </c>
      <c r="BH158" s="103"/>
      <c r="BI158" s="103"/>
      <c r="BJ158" s="103"/>
      <c r="BK158" s="104"/>
      <c r="BO158" s="23" t="str">
        <f t="shared" si="24"/>
        <v>{}</v>
      </c>
      <c r="BP158" s="23" t="s">
        <v>106</v>
      </c>
      <c r="BQ158" s="23" t="str">
        <f t="shared" si="27"/>
        <v>DD0605-49 = sql/job/mml_diff/mml_del/DD0605-49.sql</v>
      </c>
      <c r="BR158" s="23" t="str">
        <f t="shared" si="25"/>
        <v>DD0605-49 = {"id":"DD0605-49", "name":"MMLファイルNo削除SQL（MML_手術モジュール_手術法）", "params":{}, "files":{}}</v>
      </c>
    </row>
    <row r="159" spans="2:70" ht="51.75" customHeight="1" x14ac:dyDescent="0.15">
      <c r="B159" s="108" t="s">
        <v>653</v>
      </c>
      <c r="C159" s="109"/>
      <c r="D159" s="109"/>
      <c r="E159" s="110"/>
      <c r="F159" s="111" t="s">
        <v>663</v>
      </c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3"/>
      <c r="R159" s="114" t="str">
        <f t="shared" si="26"/>
        <v>MML_手術モジュール_手術要素に対して、MMLファイルNo_ワークテーブルに格納されているMMLファイルNoで削除するSQL</v>
      </c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6"/>
      <c r="AK159" s="114" t="s">
        <v>402</v>
      </c>
      <c r="AL159" s="115"/>
      <c r="AM159" s="115"/>
      <c r="AN159" s="115"/>
      <c r="AO159" s="115"/>
      <c r="AP159" s="115"/>
      <c r="AQ159" s="115"/>
      <c r="AR159" s="115"/>
      <c r="AS159" s="115"/>
      <c r="AT159" s="115"/>
      <c r="AU159" s="115"/>
      <c r="AV159" s="115"/>
      <c r="AW159" s="115"/>
      <c r="AX159" s="115"/>
      <c r="AY159" s="115"/>
      <c r="AZ159" s="116"/>
      <c r="BA159" s="102" t="s">
        <v>207</v>
      </c>
      <c r="BB159" s="103"/>
      <c r="BC159" s="104"/>
      <c r="BD159" s="102" t="s">
        <v>207</v>
      </c>
      <c r="BE159" s="103"/>
      <c r="BF159" s="104"/>
      <c r="BG159" s="102" t="s">
        <v>207</v>
      </c>
      <c r="BH159" s="103"/>
      <c r="BI159" s="103"/>
      <c r="BJ159" s="103"/>
      <c r="BK159" s="104"/>
      <c r="BO159" s="23" t="str">
        <f t="shared" si="24"/>
        <v>{}</v>
      </c>
      <c r="BP159" s="23" t="s">
        <v>106</v>
      </c>
      <c r="BQ159" s="23" t="str">
        <f t="shared" si="27"/>
        <v>DD0605-50 = sql/job/mml_diff/mml_del/DD0605-50.sql</v>
      </c>
      <c r="BR159" s="23" t="str">
        <f t="shared" si="25"/>
        <v>DD0605-50 = {"id":"DD0605-50", "name":"MMLファイルNo削除SQL（MML_手術モジュール_手術要素）", "params":{}, "files":{}}</v>
      </c>
    </row>
    <row r="160" spans="2:70" ht="51.75" customHeight="1" x14ac:dyDescent="0.15">
      <c r="B160" s="108" t="s">
        <v>654</v>
      </c>
      <c r="C160" s="109"/>
      <c r="D160" s="109"/>
      <c r="E160" s="110"/>
      <c r="F160" s="111" t="s">
        <v>664</v>
      </c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3"/>
      <c r="R160" s="114" t="str">
        <f t="shared" si="26"/>
        <v>MML_手術モジュール_麻酔法に対して、MMLファイルNo_ワークテーブルに格納されているMMLファイルNoで削除するSQL</v>
      </c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6"/>
      <c r="AK160" s="114" t="s">
        <v>402</v>
      </c>
      <c r="AL160" s="115"/>
      <c r="AM160" s="115"/>
      <c r="AN160" s="115"/>
      <c r="AO160" s="115"/>
      <c r="AP160" s="115"/>
      <c r="AQ160" s="115"/>
      <c r="AR160" s="115"/>
      <c r="AS160" s="115"/>
      <c r="AT160" s="115"/>
      <c r="AU160" s="115"/>
      <c r="AV160" s="115"/>
      <c r="AW160" s="115"/>
      <c r="AX160" s="115"/>
      <c r="AY160" s="115"/>
      <c r="AZ160" s="116"/>
      <c r="BA160" s="102" t="s">
        <v>207</v>
      </c>
      <c r="BB160" s="103"/>
      <c r="BC160" s="104"/>
      <c r="BD160" s="102" t="s">
        <v>207</v>
      </c>
      <c r="BE160" s="103"/>
      <c r="BF160" s="104"/>
      <c r="BG160" s="102" t="s">
        <v>207</v>
      </c>
      <c r="BH160" s="103"/>
      <c r="BI160" s="103"/>
      <c r="BJ160" s="103"/>
      <c r="BK160" s="104"/>
      <c r="BO160" s="23" t="str">
        <f t="shared" si="24"/>
        <v>{}</v>
      </c>
      <c r="BP160" s="23" t="s">
        <v>106</v>
      </c>
      <c r="BQ160" s="23" t="str">
        <f t="shared" si="27"/>
        <v>DD0605-51 = sql/job/mml_diff/mml_del/DD0605-51.sql</v>
      </c>
      <c r="BR160" s="23" t="str">
        <f t="shared" si="25"/>
        <v>DD0605-51 = {"id":"DD0605-51", "name":"MMLファイルNo削除SQL（MML_手術モジュール_麻酔法）", "params":{}, "files":{}}</v>
      </c>
    </row>
    <row r="161" spans="2:70" ht="51.75" customHeight="1" x14ac:dyDescent="0.15">
      <c r="B161" s="108" t="s">
        <v>655</v>
      </c>
      <c r="C161" s="109"/>
      <c r="D161" s="109"/>
      <c r="E161" s="110"/>
      <c r="F161" s="111" t="s">
        <v>665</v>
      </c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3"/>
      <c r="R161" s="114" t="str">
        <f t="shared" si="26"/>
        <v>MML_報告書情報モジュール_本文に対して、MMLファイルNo_ワークテーブルに格納されているMMLファイルNoで削除するSQL</v>
      </c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6"/>
      <c r="AK161" s="114" t="s">
        <v>402</v>
      </c>
      <c r="AL161" s="115"/>
      <c r="AM161" s="115"/>
      <c r="AN161" s="115"/>
      <c r="AO161" s="115"/>
      <c r="AP161" s="115"/>
      <c r="AQ161" s="115"/>
      <c r="AR161" s="115"/>
      <c r="AS161" s="115"/>
      <c r="AT161" s="115"/>
      <c r="AU161" s="115"/>
      <c r="AV161" s="115"/>
      <c r="AW161" s="115"/>
      <c r="AX161" s="115"/>
      <c r="AY161" s="115"/>
      <c r="AZ161" s="116"/>
      <c r="BA161" s="102" t="s">
        <v>207</v>
      </c>
      <c r="BB161" s="103"/>
      <c r="BC161" s="104"/>
      <c r="BD161" s="102" t="s">
        <v>207</v>
      </c>
      <c r="BE161" s="103"/>
      <c r="BF161" s="104"/>
      <c r="BG161" s="102" t="s">
        <v>207</v>
      </c>
      <c r="BH161" s="103"/>
      <c r="BI161" s="103"/>
      <c r="BJ161" s="103"/>
      <c r="BK161" s="104"/>
      <c r="BO161" s="23" t="str">
        <f t="shared" si="24"/>
        <v>{}</v>
      </c>
      <c r="BP161" s="23" t="s">
        <v>106</v>
      </c>
      <c r="BQ161" s="23" t="str">
        <f t="shared" si="27"/>
        <v>DD0605-52 = sql/job/mml_diff/mml_del/DD0605-52.sql</v>
      </c>
      <c r="BR161" s="23" t="str">
        <f t="shared" si="25"/>
        <v>DD0605-52 = {"id":"DD0605-52", "name":"MMLファイルNo削除SQL（MML_報告書情報モジュール_本文）", "params":{}, "files":{}}</v>
      </c>
    </row>
    <row r="162" spans="2:70" ht="51.75" customHeight="1" x14ac:dyDescent="0.15">
      <c r="B162" s="108" t="s">
        <v>656</v>
      </c>
      <c r="C162" s="109"/>
      <c r="D162" s="109"/>
      <c r="E162" s="110"/>
      <c r="F162" s="111" t="s">
        <v>666</v>
      </c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3"/>
      <c r="R162" s="114" t="str">
        <f t="shared" si="26"/>
        <v>MML_報告書情報モジュール_検査コメントに対して、MMLファイルNo_ワークテーブルに格納されているMMLファイルNoで削除するSQL</v>
      </c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6"/>
      <c r="AK162" s="114" t="s">
        <v>402</v>
      </c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6"/>
      <c r="BA162" s="102" t="s">
        <v>207</v>
      </c>
      <c r="BB162" s="103"/>
      <c r="BC162" s="104"/>
      <c r="BD162" s="102" t="s">
        <v>207</v>
      </c>
      <c r="BE162" s="103"/>
      <c r="BF162" s="104"/>
      <c r="BG162" s="102" t="s">
        <v>207</v>
      </c>
      <c r="BH162" s="103"/>
      <c r="BI162" s="103"/>
      <c r="BJ162" s="103"/>
      <c r="BK162" s="104"/>
      <c r="BO162" s="23" t="str">
        <f t="shared" si="24"/>
        <v>{}</v>
      </c>
      <c r="BP162" s="23" t="s">
        <v>106</v>
      </c>
      <c r="BQ162" s="23" t="str">
        <f t="shared" si="27"/>
        <v>DD0605-53 = sql/job/mml_diff/mml_del/DD0605-53.sql</v>
      </c>
      <c r="BR162" s="23" t="str">
        <f t="shared" si="25"/>
        <v>DD0605-53 = {"id":"DD0605-53", "name":"MMLファイルNo削除SQL（MML_報告書情報モジュール_検査コメント）", "params":{}, "files":{}}</v>
      </c>
    </row>
    <row r="163" spans="2:70" ht="51.75" customHeight="1" x14ac:dyDescent="0.15">
      <c r="B163" s="108" t="s">
        <v>712</v>
      </c>
      <c r="C163" s="109"/>
      <c r="D163" s="109"/>
      <c r="E163" s="110"/>
      <c r="F163" s="111" t="s">
        <v>713</v>
      </c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3"/>
      <c r="R163" s="114" t="str">
        <f t="shared" si="26"/>
        <v>MML_生活習慣情報モジュール_本文に対して、MMLファイルNo_ワークテーブルに格納されているMMLファイルNoで削除するSQL</v>
      </c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6"/>
      <c r="AK163" s="114" t="s">
        <v>402</v>
      </c>
      <c r="AL163" s="115"/>
      <c r="AM163" s="115"/>
      <c r="AN163" s="115"/>
      <c r="AO163" s="115"/>
      <c r="AP163" s="115"/>
      <c r="AQ163" s="115"/>
      <c r="AR163" s="115"/>
      <c r="AS163" s="115"/>
      <c r="AT163" s="115"/>
      <c r="AU163" s="115"/>
      <c r="AV163" s="115"/>
      <c r="AW163" s="115"/>
      <c r="AX163" s="115"/>
      <c r="AY163" s="115"/>
      <c r="AZ163" s="116"/>
      <c r="BA163" s="102" t="s">
        <v>207</v>
      </c>
      <c r="BB163" s="103"/>
      <c r="BC163" s="104"/>
      <c r="BD163" s="102" t="s">
        <v>207</v>
      </c>
      <c r="BE163" s="103"/>
      <c r="BF163" s="104"/>
      <c r="BG163" s="102" t="s">
        <v>207</v>
      </c>
      <c r="BH163" s="103"/>
      <c r="BI163" s="103"/>
      <c r="BJ163" s="103"/>
      <c r="BK163" s="104"/>
      <c r="BO163" s="23" t="str">
        <f t="shared" si="24"/>
        <v>{}</v>
      </c>
      <c r="BP163" s="23" t="s">
        <v>106</v>
      </c>
      <c r="BQ163" s="23" t="str">
        <f t="shared" si="27"/>
        <v>DD0605-54 = sql/job/mml_diff/mml_del/DD0605-54.sql</v>
      </c>
      <c r="BR163" s="23" t="str">
        <f t="shared" si="25"/>
        <v>DD0605-54 = {"id":"DD0605-54", "name":"MMLファイルNo削除SQL（MML_生活習慣情報モジュール_本文）", "params":{}, "files":{}}</v>
      </c>
    </row>
    <row r="164" spans="2:70" ht="51.75" customHeight="1" x14ac:dyDescent="0.15">
      <c r="B164" s="108" t="s">
        <v>737</v>
      </c>
      <c r="C164" s="109"/>
      <c r="D164" s="109"/>
      <c r="E164" s="110"/>
      <c r="F164" s="111" t="s">
        <v>748</v>
      </c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3"/>
      <c r="R164" s="114" t="str">
        <f t="shared" si="26"/>
        <v>MML_紹介状モジュール_本文に対して、MMLファイルNo_ワークテーブルに格納されているMMLファイルNoで削除するSQL</v>
      </c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6"/>
      <c r="AK164" s="114" t="s">
        <v>402</v>
      </c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6"/>
      <c r="BA164" s="102" t="s">
        <v>207</v>
      </c>
      <c r="BB164" s="103"/>
      <c r="BC164" s="104"/>
      <c r="BD164" s="102" t="s">
        <v>207</v>
      </c>
      <c r="BE164" s="103"/>
      <c r="BF164" s="104"/>
      <c r="BG164" s="102" t="s">
        <v>207</v>
      </c>
      <c r="BH164" s="103"/>
      <c r="BI164" s="103"/>
      <c r="BJ164" s="103"/>
      <c r="BK164" s="104"/>
      <c r="BO164" s="23" t="str">
        <f t="shared" si="24"/>
        <v>{}</v>
      </c>
      <c r="BP164" s="23" t="s">
        <v>106</v>
      </c>
      <c r="BQ164" s="23" t="str">
        <f t="shared" si="27"/>
        <v>DD0605-55 = sql/job/mml_diff/mml_del/DD0605-55.sql</v>
      </c>
      <c r="BR164" s="23" t="str">
        <f t="shared" si="25"/>
        <v>DD0605-55 = {"id":"DD0605-55", "name":"MMLファイルNo削除SQL（MML_紹介状モジュール_本文）", "params":{}, "files":{}}</v>
      </c>
    </row>
    <row r="165" spans="2:70" ht="51.75" customHeight="1" x14ac:dyDescent="0.15">
      <c r="B165" s="108" t="s">
        <v>738</v>
      </c>
      <c r="C165" s="109"/>
      <c r="D165" s="109"/>
      <c r="E165" s="110"/>
      <c r="F165" s="111" t="s">
        <v>749</v>
      </c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3"/>
      <c r="R165" s="114" t="str">
        <f t="shared" si="26"/>
        <v>MML_紹介状モジュール_注射記録に対して、MMLファイルNo_ワークテーブルに格納されているMMLファイルNoで削除するSQL</v>
      </c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6"/>
      <c r="AK165" s="114" t="s">
        <v>402</v>
      </c>
      <c r="AL165" s="115"/>
      <c r="AM165" s="115"/>
      <c r="AN165" s="115"/>
      <c r="AO165" s="115"/>
      <c r="AP165" s="115"/>
      <c r="AQ165" s="115"/>
      <c r="AR165" s="115"/>
      <c r="AS165" s="115"/>
      <c r="AT165" s="115"/>
      <c r="AU165" s="115"/>
      <c r="AV165" s="115"/>
      <c r="AW165" s="115"/>
      <c r="AX165" s="115"/>
      <c r="AY165" s="115"/>
      <c r="AZ165" s="116"/>
      <c r="BA165" s="102" t="s">
        <v>207</v>
      </c>
      <c r="BB165" s="103"/>
      <c r="BC165" s="104"/>
      <c r="BD165" s="102" t="s">
        <v>207</v>
      </c>
      <c r="BE165" s="103"/>
      <c r="BF165" s="104"/>
      <c r="BG165" s="102" t="s">
        <v>207</v>
      </c>
      <c r="BH165" s="103"/>
      <c r="BI165" s="103"/>
      <c r="BJ165" s="103"/>
      <c r="BK165" s="104"/>
      <c r="BO165" s="23" t="str">
        <f t="shared" si="24"/>
        <v>{}</v>
      </c>
      <c r="BP165" s="23" t="s">
        <v>106</v>
      </c>
      <c r="BQ165" s="23" t="str">
        <f t="shared" si="27"/>
        <v>DD0605-56 = sql/job/mml_diff/mml_del/DD0605-56.sql</v>
      </c>
      <c r="BR165" s="23" t="str">
        <f t="shared" si="25"/>
        <v>DD0605-56 = {"id":"DD0605-56", "name":"MMLファイルNo削除SQL（MML_紹介状モジュール_注射記録）", "params":{}, "files":{}}</v>
      </c>
    </row>
    <row r="166" spans="2:70" ht="51.75" customHeight="1" x14ac:dyDescent="0.15">
      <c r="B166" s="108" t="s">
        <v>739</v>
      </c>
      <c r="C166" s="109"/>
      <c r="D166" s="109"/>
      <c r="E166" s="110"/>
      <c r="F166" s="111" t="s">
        <v>750</v>
      </c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3"/>
      <c r="R166" s="114" t="str">
        <f t="shared" si="26"/>
        <v>MML_紹介状モジュール_注射記録投薬に対して、MMLファイルNo_ワークテーブルに格納されているMMLファイルNoで削除するSQL</v>
      </c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6"/>
      <c r="AK166" s="114" t="s">
        <v>402</v>
      </c>
      <c r="AL166" s="115"/>
      <c r="AM166" s="115"/>
      <c r="AN166" s="115"/>
      <c r="AO166" s="115"/>
      <c r="AP166" s="115"/>
      <c r="AQ166" s="115"/>
      <c r="AR166" s="115"/>
      <c r="AS166" s="115"/>
      <c r="AT166" s="115"/>
      <c r="AU166" s="115"/>
      <c r="AV166" s="115"/>
      <c r="AW166" s="115"/>
      <c r="AX166" s="115"/>
      <c r="AY166" s="115"/>
      <c r="AZ166" s="116"/>
      <c r="BA166" s="102" t="s">
        <v>207</v>
      </c>
      <c r="BB166" s="103"/>
      <c r="BC166" s="104"/>
      <c r="BD166" s="102" t="s">
        <v>207</v>
      </c>
      <c r="BE166" s="103"/>
      <c r="BF166" s="104"/>
      <c r="BG166" s="102" t="s">
        <v>207</v>
      </c>
      <c r="BH166" s="103"/>
      <c r="BI166" s="103"/>
      <c r="BJ166" s="103"/>
      <c r="BK166" s="104"/>
      <c r="BO166" s="23" t="str">
        <f t="shared" si="24"/>
        <v>{}</v>
      </c>
      <c r="BP166" s="23" t="s">
        <v>106</v>
      </c>
      <c r="BQ166" s="23" t="str">
        <f t="shared" si="27"/>
        <v>DD0605-57 = sql/job/mml_diff/mml_del/DD0605-57.sql</v>
      </c>
      <c r="BR166" s="23" t="str">
        <f t="shared" si="25"/>
        <v>DD0605-57 = {"id":"DD0605-57", "name":"MMLファイルNo削除SQL（MML_紹介状モジュール_注射記録投薬）", "params":{}, "files":{}}</v>
      </c>
    </row>
    <row r="167" spans="2:70" ht="51.75" customHeight="1" x14ac:dyDescent="0.15">
      <c r="B167" s="108" t="s">
        <v>740</v>
      </c>
      <c r="C167" s="109"/>
      <c r="D167" s="109"/>
      <c r="E167" s="110"/>
      <c r="F167" s="111" t="s">
        <v>751</v>
      </c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3"/>
      <c r="R167" s="114" t="str">
        <f t="shared" si="26"/>
        <v>MML_紹介状モジュール_注射記録薬剤に対して、MMLファイルNo_ワークテーブルに格納されているMMLファイルNoで削除するSQL</v>
      </c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6"/>
      <c r="AK167" s="114" t="s">
        <v>402</v>
      </c>
      <c r="AL167" s="115"/>
      <c r="AM167" s="115"/>
      <c r="AN167" s="115"/>
      <c r="AO167" s="115"/>
      <c r="AP167" s="115"/>
      <c r="AQ167" s="115"/>
      <c r="AR167" s="115"/>
      <c r="AS167" s="115"/>
      <c r="AT167" s="115"/>
      <c r="AU167" s="115"/>
      <c r="AV167" s="115"/>
      <c r="AW167" s="115"/>
      <c r="AX167" s="115"/>
      <c r="AY167" s="115"/>
      <c r="AZ167" s="116"/>
      <c r="BA167" s="102" t="s">
        <v>207</v>
      </c>
      <c r="BB167" s="103"/>
      <c r="BC167" s="104"/>
      <c r="BD167" s="102" t="s">
        <v>207</v>
      </c>
      <c r="BE167" s="103"/>
      <c r="BF167" s="104"/>
      <c r="BG167" s="102" t="s">
        <v>207</v>
      </c>
      <c r="BH167" s="103"/>
      <c r="BI167" s="103"/>
      <c r="BJ167" s="103"/>
      <c r="BK167" s="104"/>
      <c r="BO167" s="23" t="str">
        <f t="shared" si="24"/>
        <v>{}</v>
      </c>
      <c r="BP167" s="23" t="s">
        <v>106</v>
      </c>
      <c r="BQ167" s="23" t="str">
        <f t="shared" si="27"/>
        <v>DD0605-58 = sql/job/mml_diff/mml_del/DD0605-58.sql</v>
      </c>
      <c r="BR167" s="23" t="str">
        <f t="shared" si="25"/>
        <v>DD0605-58 = {"id":"DD0605-58", "name":"MMLファイルNo削除SQL（MML_紹介状モジュール_注射記録薬剤）", "params":{}, "files":{}}</v>
      </c>
    </row>
    <row r="168" spans="2:70" ht="51.75" customHeight="1" x14ac:dyDescent="0.15">
      <c r="B168" s="108" t="s">
        <v>741</v>
      </c>
      <c r="C168" s="109"/>
      <c r="D168" s="109"/>
      <c r="E168" s="110"/>
      <c r="F168" s="111" t="s">
        <v>752</v>
      </c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3"/>
      <c r="R168" s="114" t="str">
        <f t="shared" si="26"/>
        <v>MML_紹介状モジュール_患者情報に対して、MMLファイルNo_ワークテーブルに格納されているMMLファイルNoで削除するSQL</v>
      </c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6"/>
      <c r="AK168" s="114" t="s">
        <v>402</v>
      </c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6"/>
      <c r="BA168" s="102" t="s">
        <v>207</v>
      </c>
      <c r="BB168" s="103"/>
      <c r="BC168" s="104"/>
      <c r="BD168" s="102" t="s">
        <v>207</v>
      </c>
      <c r="BE168" s="103"/>
      <c r="BF168" s="104"/>
      <c r="BG168" s="102" t="s">
        <v>207</v>
      </c>
      <c r="BH168" s="103"/>
      <c r="BI168" s="103"/>
      <c r="BJ168" s="103"/>
      <c r="BK168" s="104"/>
      <c r="BO168" s="23" t="str">
        <f t="shared" si="24"/>
        <v>{}</v>
      </c>
      <c r="BP168" s="23" t="s">
        <v>106</v>
      </c>
      <c r="BQ168" s="23" t="str">
        <f t="shared" si="27"/>
        <v>DD0605-59 = sql/job/mml_diff/mml_del/DD0605-59.sql</v>
      </c>
      <c r="BR168" s="23" t="str">
        <f t="shared" si="25"/>
        <v>DD0605-59 = {"id":"DD0605-59", "name":"MMLファイルNo削除SQL（MML_紹介状モジュール_患者情報）", "params":{}, "files":{}}</v>
      </c>
    </row>
    <row r="169" spans="2:70" ht="51.75" customHeight="1" x14ac:dyDescent="0.15">
      <c r="B169" s="108" t="s">
        <v>742</v>
      </c>
      <c r="C169" s="109"/>
      <c r="D169" s="109"/>
      <c r="E169" s="110"/>
      <c r="F169" s="111" t="s">
        <v>753</v>
      </c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3"/>
      <c r="R169" s="114" t="str">
        <f t="shared" si="26"/>
        <v>MML_紹介状モジュール_患者情報住所に対して、MMLファイルNo_ワークテーブルに格納されているMMLファイルNoで削除するSQL</v>
      </c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6"/>
      <c r="AK169" s="114" t="s">
        <v>402</v>
      </c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6"/>
      <c r="BA169" s="102" t="s">
        <v>207</v>
      </c>
      <c r="BB169" s="103"/>
      <c r="BC169" s="104"/>
      <c r="BD169" s="102" t="s">
        <v>207</v>
      </c>
      <c r="BE169" s="103"/>
      <c r="BF169" s="104"/>
      <c r="BG169" s="102" t="s">
        <v>207</v>
      </c>
      <c r="BH169" s="103"/>
      <c r="BI169" s="103"/>
      <c r="BJ169" s="103"/>
      <c r="BK169" s="104"/>
      <c r="BO169" s="23" t="str">
        <f t="shared" si="24"/>
        <v>{}</v>
      </c>
      <c r="BP169" s="23" t="s">
        <v>106</v>
      </c>
      <c r="BQ169" s="23" t="str">
        <f t="shared" si="27"/>
        <v>DD0605-60 = sql/job/mml_diff/mml_del/DD0605-60.sql</v>
      </c>
      <c r="BR169" s="23" t="str">
        <f t="shared" si="25"/>
        <v>DD0605-60 = {"id":"DD0605-60", "name":"MMLファイルNo削除SQL（MML_紹介状モジュール_患者情報住所）", "params":{}, "files":{}}</v>
      </c>
    </row>
    <row r="170" spans="2:70" ht="51.75" customHeight="1" x14ac:dyDescent="0.15">
      <c r="B170" s="108" t="s">
        <v>743</v>
      </c>
      <c r="C170" s="109"/>
      <c r="D170" s="109"/>
      <c r="E170" s="110"/>
      <c r="F170" s="111" t="s">
        <v>754</v>
      </c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3"/>
      <c r="R170" s="114" t="str">
        <f t="shared" si="26"/>
        <v>MML_紹介状モジュール_処方箋に対して、MMLファイルNo_ワークテーブルに格納されているMMLファイルNoで削除するSQL</v>
      </c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6"/>
      <c r="AK170" s="114" t="s">
        <v>402</v>
      </c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6"/>
      <c r="BA170" s="102" t="s">
        <v>207</v>
      </c>
      <c r="BB170" s="103"/>
      <c r="BC170" s="104"/>
      <c r="BD170" s="102" t="s">
        <v>207</v>
      </c>
      <c r="BE170" s="103"/>
      <c r="BF170" s="104"/>
      <c r="BG170" s="102" t="s">
        <v>207</v>
      </c>
      <c r="BH170" s="103"/>
      <c r="BI170" s="103"/>
      <c r="BJ170" s="103"/>
      <c r="BK170" s="104"/>
      <c r="BO170" s="23" t="str">
        <f t="shared" si="24"/>
        <v>{}</v>
      </c>
      <c r="BP170" s="23" t="s">
        <v>106</v>
      </c>
      <c r="BQ170" s="23" t="str">
        <f t="shared" si="27"/>
        <v>DD0605-61 = sql/job/mml_diff/mml_del/DD0605-61.sql</v>
      </c>
      <c r="BR170" s="23" t="str">
        <f t="shared" si="25"/>
        <v>DD0605-61 = {"id":"DD0605-61", "name":"MMLファイルNo削除SQL（MML_紹介状モジュール_処方箋）", "params":{}, "files":{}}</v>
      </c>
    </row>
    <row r="171" spans="2:70" ht="51.75" customHeight="1" x14ac:dyDescent="0.15">
      <c r="B171" s="108" t="s">
        <v>744</v>
      </c>
      <c r="C171" s="109"/>
      <c r="D171" s="109"/>
      <c r="E171" s="110"/>
      <c r="F171" s="111" t="s">
        <v>755</v>
      </c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3"/>
      <c r="R171" s="114" t="str">
        <f t="shared" si="26"/>
        <v>MML_紹介状モジュール_処方箋投薬に対して、MMLファイルNo_ワークテーブルに格納されているMMLファイルNoで削除するSQL</v>
      </c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6"/>
      <c r="AK171" s="114" t="s">
        <v>402</v>
      </c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6"/>
      <c r="BA171" s="102" t="s">
        <v>207</v>
      </c>
      <c r="BB171" s="103"/>
      <c r="BC171" s="104"/>
      <c r="BD171" s="102" t="s">
        <v>207</v>
      </c>
      <c r="BE171" s="103"/>
      <c r="BF171" s="104"/>
      <c r="BG171" s="102" t="s">
        <v>207</v>
      </c>
      <c r="BH171" s="103"/>
      <c r="BI171" s="103"/>
      <c r="BJ171" s="103"/>
      <c r="BK171" s="104"/>
      <c r="BO171" s="23" t="str">
        <f t="shared" si="24"/>
        <v>{}</v>
      </c>
      <c r="BP171" s="23" t="s">
        <v>106</v>
      </c>
      <c r="BQ171" s="23" t="str">
        <f t="shared" si="27"/>
        <v>DD0605-62 = sql/job/mml_diff/mml_del/DD0605-62.sql</v>
      </c>
      <c r="BR171" s="23" t="str">
        <f t="shared" si="25"/>
        <v>DD0605-62 = {"id":"DD0605-62", "name":"MMLファイルNo削除SQL（MML_紹介状モジュール_処方箋投薬）", "params":{}, "files":{}}</v>
      </c>
    </row>
    <row r="172" spans="2:70" ht="51.75" customHeight="1" x14ac:dyDescent="0.15">
      <c r="B172" s="108" t="s">
        <v>745</v>
      </c>
      <c r="C172" s="109"/>
      <c r="D172" s="109"/>
      <c r="E172" s="110"/>
      <c r="F172" s="111" t="s">
        <v>756</v>
      </c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3"/>
      <c r="R172" s="114" t="str">
        <f t="shared" si="26"/>
        <v>MML_紹介状モジュール_処方箋薬剤に対して、MMLファイルNo_ワークテーブルに格納されているMMLファイルNoで削除するSQL</v>
      </c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6"/>
      <c r="AK172" s="114" t="s">
        <v>402</v>
      </c>
      <c r="AL172" s="115"/>
      <c r="AM172" s="115"/>
      <c r="AN172" s="115"/>
      <c r="AO172" s="115"/>
      <c r="AP172" s="115"/>
      <c r="AQ172" s="115"/>
      <c r="AR172" s="115"/>
      <c r="AS172" s="115"/>
      <c r="AT172" s="115"/>
      <c r="AU172" s="115"/>
      <c r="AV172" s="115"/>
      <c r="AW172" s="115"/>
      <c r="AX172" s="115"/>
      <c r="AY172" s="115"/>
      <c r="AZ172" s="116"/>
      <c r="BA172" s="102" t="s">
        <v>207</v>
      </c>
      <c r="BB172" s="103"/>
      <c r="BC172" s="104"/>
      <c r="BD172" s="102" t="s">
        <v>207</v>
      </c>
      <c r="BE172" s="103"/>
      <c r="BF172" s="104"/>
      <c r="BG172" s="102" t="s">
        <v>207</v>
      </c>
      <c r="BH172" s="103"/>
      <c r="BI172" s="103"/>
      <c r="BJ172" s="103"/>
      <c r="BK172" s="104"/>
      <c r="BO172" s="23" t="str">
        <f t="shared" si="24"/>
        <v>{}</v>
      </c>
      <c r="BP172" s="23" t="s">
        <v>106</v>
      </c>
      <c r="BQ172" s="23" t="str">
        <f t="shared" si="27"/>
        <v>DD0605-63 = sql/job/mml_diff/mml_del/DD0605-63.sql</v>
      </c>
      <c r="BR172" s="23" t="str">
        <f t="shared" si="25"/>
        <v>DD0605-63 = {"id":"DD0605-63", "name":"MMLファイルNo削除SQL（MML_紹介状モジュール_処方箋薬剤）", "params":{}, "files":{}}</v>
      </c>
    </row>
    <row r="173" spans="2:70" ht="51.75" customHeight="1" x14ac:dyDescent="0.15">
      <c r="B173" s="108" t="s">
        <v>746</v>
      </c>
      <c r="C173" s="109"/>
      <c r="D173" s="109"/>
      <c r="E173" s="110"/>
      <c r="F173" s="111" t="s">
        <v>757</v>
      </c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3"/>
      <c r="R173" s="114" t="str">
        <f t="shared" si="26"/>
        <v>MML_紹介状モジュール_臨床サマリー情報経過記録に対して、MMLファイルNo_ワークテーブルに格納されているMMLファイルNoで削除するSQL</v>
      </c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6"/>
      <c r="AK173" s="114" t="s">
        <v>402</v>
      </c>
      <c r="AL173" s="115"/>
      <c r="AM173" s="115"/>
      <c r="AN173" s="115"/>
      <c r="AO173" s="115"/>
      <c r="AP173" s="115"/>
      <c r="AQ173" s="115"/>
      <c r="AR173" s="115"/>
      <c r="AS173" s="115"/>
      <c r="AT173" s="115"/>
      <c r="AU173" s="115"/>
      <c r="AV173" s="115"/>
      <c r="AW173" s="115"/>
      <c r="AX173" s="115"/>
      <c r="AY173" s="115"/>
      <c r="AZ173" s="116"/>
      <c r="BA173" s="102" t="s">
        <v>207</v>
      </c>
      <c r="BB173" s="103"/>
      <c r="BC173" s="104"/>
      <c r="BD173" s="102" t="s">
        <v>207</v>
      </c>
      <c r="BE173" s="103"/>
      <c r="BF173" s="104"/>
      <c r="BG173" s="102" t="s">
        <v>207</v>
      </c>
      <c r="BH173" s="103"/>
      <c r="BI173" s="103"/>
      <c r="BJ173" s="103"/>
      <c r="BK173" s="104"/>
      <c r="BO173" s="23" t="str">
        <f t="shared" si="24"/>
        <v>{}</v>
      </c>
      <c r="BP173" s="23" t="s">
        <v>106</v>
      </c>
      <c r="BQ173" s="23" t="str">
        <f t="shared" si="27"/>
        <v>DD0605-64 = sql/job/mml_diff/mml_del/DD0605-64.sql</v>
      </c>
      <c r="BR173" s="23" t="str">
        <f t="shared" si="25"/>
        <v>DD0605-64 = {"id":"DD0605-64", "name":"MMLファイルNo削除SQL（MML_紹介状モジュール_臨床サマリー情報経過記録）", "params":{}, "files":{}}</v>
      </c>
    </row>
    <row r="174" spans="2:70" ht="51.75" customHeight="1" x14ac:dyDescent="0.15">
      <c r="B174" s="108" t="s">
        <v>747</v>
      </c>
      <c r="C174" s="109"/>
      <c r="D174" s="109"/>
      <c r="E174" s="110"/>
      <c r="F174" s="111" t="s">
        <v>758</v>
      </c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3"/>
      <c r="R174" s="114" t="str">
        <f t="shared" si="26"/>
        <v>MML_紹介状モジュール_診療科情報に対して、MMLファイルNo_ワークテーブルに格納されているMMLファイルNoで削除するSQL</v>
      </c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6"/>
      <c r="AK174" s="114" t="s">
        <v>402</v>
      </c>
      <c r="AL174" s="115"/>
      <c r="AM174" s="115"/>
      <c r="AN174" s="115"/>
      <c r="AO174" s="115"/>
      <c r="AP174" s="115"/>
      <c r="AQ174" s="115"/>
      <c r="AR174" s="115"/>
      <c r="AS174" s="115"/>
      <c r="AT174" s="115"/>
      <c r="AU174" s="115"/>
      <c r="AV174" s="115"/>
      <c r="AW174" s="115"/>
      <c r="AX174" s="115"/>
      <c r="AY174" s="115"/>
      <c r="AZ174" s="116"/>
      <c r="BA174" s="102" t="s">
        <v>207</v>
      </c>
      <c r="BB174" s="103"/>
      <c r="BC174" s="104"/>
      <c r="BD174" s="102" t="s">
        <v>207</v>
      </c>
      <c r="BE174" s="103"/>
      <c r="BF174" s="104"/>
      <c r="BG174" s="102" t="s">
        <v>207</v>
      </c>
      <c r="BH174" s="103"/>
      <c r="BI174" s="103"/>
      <c r="BJ174" s="103"/>
      <c r="BK174" s="104"/>
      <c r="BO174" s="23" t="str">
        <f t="shared" ref="BO174" si="28">IF(AK174&lt;&gt;"なし",AK174,"{}")</f>
        <v>{}</v>
      </c>
      <c r="BP174" s="23" t="s">
        <v>106</v>
      </c>
      <c r="BQ174" s="23" t="str">
        <f t="shared" si="27"/>
        <v>DD0605-65 = sql/job/mml_diff/mml_del/DD0605-65.sql</v>
      </c>
      <c r="BR174" s="23" t="str">
        <f t="shared" ref="BR174" si="29">B174&amp;" = {""id"":"""&amp;B174&amp;""", ""name"":"""&amp;F174&amp;""", ""params"":"&amp;BO174&amp;", ""files"":"&amp;BP174&amp;IF(BA174&lt;&gt;"-",", ""thread"":"""&amp;BA174&amp;"""","")&amp;IF(BD174&lt;&gt;"-",", ""memory"":"""&amp;BD174&amp;"""","")&amp;IF(BG174&lt;&gt;"-",", ""uri"":""True""","")&amp;"}"</f>
        <v>DD0605-65 = {"id":"DD0605-65", "name":"MMLファイルNo削除SQL（MML_紹介状モジュール_診療科情報）", "params":{}, "files":{}}</v>
      </c>
    </row>
    <row r="176" spans="2:70" ht="15" customHeight="1" x14ac:dyDescent="0.15">
      <c r="B176" s="25" t="s">
        <v>2179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6"/>
    </row>
    <row r="177" spans="2:70" ht="15" customHeight="1" x14ac:dyDescent="0.1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6"/>
    </row>
    <row r="178" spans="2:70" ht="27" customHeight="1" x14ac:dyDescent="0.15">
      <c r="B178" s="18" t="s">
        <v>13</v>
      </c>
      <c r="C178" s="19"/>
      <c r="D178" s="19"/>
      <c r="E178" s="19"/>
      <c r="F178" s="20" t="s">
        <v>15</v>
      </c>
      <c r="G178" s="35"/>
      <c r="H178" s="35"/>
      <c r="I178" s="27"/>
      <c r="J178" s="27"/>
      <c r="K178" s="28"/>
      <c r="L178" s="28"/>
      <c r="M178" s="28"/>
      <c r="N178" s="28"/>
      <c r="O178" s="28"/>
      <c r="P178" s="28"/>
      <c r="Q178" s="28"/>
      <c r="R178" s="20" t="s">
        <v>16</v>
      </c>
      <c r="S178" s="29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0" t="s">
        <v>17</v>
      </c>
      <c r="AL178" s="29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0" t="s">
        <v>208</v>
      </c>
      <c r="BB178" s="28"/>
      <c r="BC178" s="30"/>
      <c r="BD178" s="20" t="s">
        <v>200</v>
      </c>
      <c r="BE178" s="28"/>
      <c r="BF178" s="30"/>
      <c r="BG178" s="105" t="s">
        <v>1906</v>
      </c>
      <c r="BH178" s="197"/>
      <c r="BI178" s="197"/>
      <c r="BJ178" s="197"/>
      <c r="BK178" s="198"/>
    </row>
    <row r="179" spans="2:70" ht="51.75" customHeight="1" x14ac:dyDescent="0.15">
      <c r="B179" s="108" t="s">
        <v>2180</v>
      </c>
      <c r="C179" s="109"/>
      <c r="D179" s="109"/>
      <c r="E179" s="110"/>
      <c r="F179" s="111" t="s">
        <v>2242</v>
      </c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3"/>
      <c r="R179" s="114" t="str">
        <f>SUBSTITUTE(SUBSTITUTE(F179,"MML患者ID一覧作成SQL（",""),"）","")&amp;"に格納されている施設IDと患者IDを取得し、MML患者一覧テーブルに格納するSQL"</f>
        <v>MML共通に格納されている施設IDと患者IDを取得し、MML患者一覧テーブルに格納するSQL</v>
      </c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6"/>
      <c r="AK179" s="114" t="s">
        <v>402</v>
      </c>
      <c r="AL179" s="115"/>
      <c r="AM179" s="115"/>
      <c r="AN179" s="115"/>
      <c r="AO179" s="115"/>
      <c r="AP179" s="115"/>
      <c r="AQ179" s="115"/>
      <c r="AR179" s="115"/>
      <c r="AS179" s="115"/>
      <c r="AT179" s="115"/>
      <c r="AU179" s="115"/>
      <c r="AV179" s="115"/>
      <c r="AW179" s="115"/>
      <c r="AX179" s="115"/>
      <c r="AY179" s="115"/>
      <c r="AZ179" s="116"/>
      <c r="BA179" s="102" t="s">
        <v>207</v>
      </c>
      <c r="BB179" s="103"/>
      <c r="BC179" s="104"/>
      <c r="BD179" s="102" t="s">
        <v>207</v>
      </c>
      <c r="BE179" s="103"/>
      <c r="BF179" s="104"/>
      <c r="BG179" s="102" t="s">
        <v>207</v>
      </c>
      <c r="BH179" s="103"/>
      <c r="BI179" s="103"/>
      <c r="BJ179" s="103"/>
      <c r="BK179" s="104"/>
      <c r="BO179" s="23" t="str">
        <f t="shared" ref="BO179:BO220" si="30">IF(AK179&lt;&gt;"なし",AK179,"{}")</f>
        <v>{}</v>
      </c>
      <c r="BP179" s="23" t="s">
        <v>106</v>
      </c>
      <c r="BQ179" s="23" t="str">
        <f t="shared" ref="BQ179:BQ220" si="31">B179&amp;" = sql/job/mml_diff/mml_del/"&amp;B179&amp;".sql"</f>
        <v>ID0932-01 = sql/job/mml_diff/mml_del/ID0932-01.sql</v>
      </c>
      <c r="BR179" s="23" t="str">
        <f t="shared" ref="BR179:BR240" si="32">B179&amp;" = {""id"":"""&amp;B179&amp;""", ""name"":"""&amp;F179&amp;""", ""params"":"&amp;BO179&amp;", ""files"":"&amp;BP179&amp;IF(BA179&lt;&gt;"-",", ""thread"":"""&amp;BA179&amp;"""","")&amp;IF(BD179&lt;&gt;"-",", ""memory"":"""&amp;BD179&amp;"""","")&amp;IF(BG179&lt;&gt;"-",", ""uri"":""True""","")&amp;"}"</f>
        <v>ID0932-01 = {"id":"ID0932-01", "name":"MML患者ID一覧作成SQL（MML共通）", "params":{}, "files":{}}</v>
      </c>
    </row>
    <row r="180" spans="2:70" ht="51.75" customHeight="1" x14ac:dyDescent="0.15">
      <c r="B180" s="108" t="s">
        <v>2181</v>
      </c>
      <c r="C180" s="109"/>
      <c r="D180" s="109"/>
      <c r="E180" s="110"/>
      <c r="F180" s="111" t="s">
        <v>2122</v>
      </c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3"/>
      <c r="R180" s="114" t="str">
        <f t="shared" ref="R180:R240" si="33">SUBSTITUTE(SUBSTITUTE(F180,"MML患者ID一覧作成SQL（",""),"）","")&amp;"に格納されている施設IDと患者IDを取得し、MML患者一覧テーブルに格納するSQL"</f>
        <v>MML_診断履歴情報モジュール_本文に格納されている施設IDと患者IDを取得し、MML患者一覧テーブルに格納するSQL</v>
      </c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6"/>
      <c r="AK180" s="114" t="s">
        <v>402</v>
      </c>
      <c r="AL180" s="115"/>
      <c r="AM180" s="115"/>
      <c r="AN180" s="115"/>
      <c r="AO180" s="115"/>
      <c r="AP180" s="115"/>
      <c r="AQ180" s="115"/>
      <c r="AR180" s="115"/>
      <c r="AS180" s="115"/>
      <c r="AT180" s="115"/>
      <c r="AU180" s="115"/>
      <c r="AV180" s="115"/>
      <c r="AW180" s="115"/>
      <c r="AX180" s="115"/>
      <c r="AY180" s="115"/>
      <c r="AZ180" s="116"/>
      <c r="BA180" s="102" t="s">
        <v>207</v>
      </c>
      <c r="BB180" s="103"/>
      <c r="BC180" s="104"/>
      <c r="BD180" s="102" t="s">
        <v>207</v>
      </c>
      <c r="BE180" s="103"/>
      <c r="BF180" s="104"/>
      <c r="BG180" s="102" t="s">
        <v>207</v>
      </c>
      <c r="BH180" s="103"/>
      <c r="BI180" s="103"/>
      <c r="BJ180" s="103"/>
      <c r="BK180" s="104"/>
      <c r="BO180" s="23" t="str">
        <f t="shared" si="30"/>
        <v>{}</v>
      </c>
      <c r="BP180" s="23" t="s">
        <v>106</v>
      </c>
      <c r="BQ180" s="23" t="str">
        <f t="shared" si="31"/>
        <v>ID0932-02 = sql/job/mml_diff/mml_del/ID0932-02.sql</v>
      </c>
      <c r="BR180" s="23" t="str">
        <f t="shared" si="32"/>
        <v>ID0932-02 = {"id":"ID0932-02", "name":"MML患者ID一覧作成SQL（MML_診断履歴情報モジュール_本文）", "params":{}, "files":{}}</v>
      </c>
    </row>
    <row r="181" spans="2:70" ht="51.75" customHeight="1" x14ac:dyDescent="0.15">
      <c r="B181" s="108" t="s">
        <v>2182</v>
      </c>
      <c r="C181" s="109"/>
      <c r="D181" s="109"/>
      <c r="E181" s="110"/>
      <c r="F181" s="111" t="s">
        <v>2123</v>
      </c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3"/>
      <c r="R181" s="114" t="str">
        <f t="shared" si="33"/>
        <v>MML_診断履歴情報モジュール_病名に格納されている施設IDと患者IDを取得し、MML患者一覧テーブルに格納するSQL</v>
      </c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6"/>
      <c r="AK181" s="114" t="s">
        <v>402</v>
      </c>
      <c r="AL181" s="115"/>
      <c r="AM181" s="115"/>
      <c r="AN181" s="115"/>
      <c r="AO181" s="115"/>
      <c r="AP181" s="115"/>
      <c r="AQ181" s="115"/>
      <c r="AR181" s="115"/>
      <c r="AS181" s="115"/>
      <c r="AT181" s="115"/>
      <c r="AU181" s="115"/>
      <c r="AV181" s="115"/>
      <c r="AW181" s="115"/>
      <c r="AX181" s="115"/>
      <c r="AY181" s="115"/>
      <c r="AZ181" s="116"/>
      <c r="BA181" s="102" t="s">
        <v>207</v>
      </c>
      <c r="BB181" s="103"/>
      <c r="BC181" s="104"/>
      <c r="BD181" s="102" t="s">
        <v>207</v>
      </c>
      <c r="BE181" s="103"/>
      <c r="BF181" s="104"/>
      <c r="BG181" s="102" t="s">
        <v>207</v>
      </c>
      <c r="BH181" s="103"/>
      <c r="BI181" s="103"/>
      <c r="BJ181" s="103"/>
      <c r="BK181" s="104"/>
      <c r="BO181" s="23" t="str">
        <f t="shared" si="30"/>
        <v>{}</v>
      </c>
      <c r="BP181" s="23" t="s">
        <v>106</v>
      </c>
      <c r="BQ181" s="23" t="str">
        <f t="shared" si="31"/>
        <v>ID0932-03 = sql/job/mml_diff/mml_del/ID0932-03.sql</v>
      </c>
      <c r="BR181" s="23" t="str">
        <f t="shared" si="32"/>
        <v>ID0932-03 = {"id":"ID0932-03", "name":"MML患者ID一覧作成SQL（MML_診断履歴情報モジュール_病名）", "params":{}, "files":{}}</v>
      </c>
    </row>
    <row r="182" spans="2:70" ht="51.75" customHeight="1" x14ac:dyDescent="0.15">
      <c r="B182" s="108" t="s">
        <v>2183</v>
      </c>
      <c r="C182" s="109"/>
      <c r="D182" s="109"/>
      <c r="E182" s="110"/>
      <c r="F182" s="111" t="s">
        <v>2124</v>
      </c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3"/>
      <c r="R182" s="114" t="str">
        <f t="shared" si="33"/>
        <v>MML_診断履歴情報モジュール_カテゴリ名に格納されている施設IDと患者IDを取得し、MML患者一覧テーブルに格納するSQL</v>
      </c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6"/>
      <c r="AK182" s="114" t="s">
        <v>402</v>
      </c>
      <c r="AL182" s="115"/>
      <c r="AM182" s="115"/>
      <c r="AN182" s="115"/>
      <c r="AO182" s="115"/>
      <c r="AP182" s="115"/>
      <c r="AQ182" s="115"/>
      <c r="AR182" s="115"/>
      <c r="AS182" s="115"/>
      <c r="AT182" s="115"/>
      <c r="AU182" s="115"/>
      <c r="AV182" s="115"/>
      <c r="AW182" s="115"/>
      <c r="AX182" s="115"/>
      <c r="AY182" s="115"/>
      <c r="AZ182" s="116"/>
      <c r="BA182" s="102" t="s">
        <v>207</v>
      </c>
      <c r="BB182" s="103"/>
      <c r="BC182" s="104"/>
      <c r="BD182" s="102" t="s">
        <v>207</v>
      </c>
      <c r="BE182" s="103"/>
      <c r="BF182" s="104"/>
      <c r="BG182" s="102" t="s">
        <v>207</v>
      </c>
      <c r="BH182" s="103"/>
      <c r="BI182" s="103"/>
      <c r="BJ182" s="103"/>
      <c r="BK182" s="104"/>
      <c r="BO182" s="23" t="str">
        <f t="shared" si="30"/>
        <v>{}</v>
      </c>
      <c r="BP182" s="23" t="s">
        <v>106</v>
      </c>
      <c r="BQ182" s="23" t="str">
        <f t="shared" si="31"/>
        <v>ID0932-04 = sql/job/mml_diff/mml_del/ID0932-04.sql</v>
      </c>
      <c r="BR182" s="23" t="str">
        <f t="shared" si="32"/>
        <v>ID0932-04 = {"id":"ID0932-04", "name":"MML患者ID一覧作成SQL（MML_診断履歴情報モジュール_カテゴリ名）", "params":{}, "files":{}}</v>
      </c>
    </row>
    <row r="183" spans="2:70" ht="51.75" customHeight="1" x14ac:dyDescent="0.15">
      <c r="B183" s="108" t="s">
        <v>2184</v>
      </c>
      <c r="C183" s="109"/>
      <c r="D183" s="109"/>
      <c r="E183" s="110"/>
      <c r="F183" s="111" t="s">
        <v>2125</v>
      </c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3"/>
      <c r="R183" s="114" t="str">
        <f t="shared" si="33"/>
        <v>MML_臨床サマリー情報モジュール_本文に格納されている施設IDと患者IDを取得し、MML患者一覧テーブルに格納するSQL</v>
      </c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6"/>
      <c r="AK183" s="114" t="s">
        <v>402</v>
      </c>
      <c r="AL183" s="115"/>
      <c r="AM183" s="115"/>
      <c r="AN183" s="115"/>
      <c r="AO183" s="115"/>
      <c r="AP183" s="115"/>
      <c r="AQ183" s="115"/>
      <c r="AR183" s="115"/>
      <c r="AS183" s="115"/>
      <c r="AT183" s="115"/>
      <c r="AU183" s="115"/>
      <c r="AV183" s="115"/>
      <c r="AW183" s="115"/>
      <c r="AX183" s="115"/>
      <c r="AY183" s="115"/>
      <c r="AZ183" s="116"/>
      <c r="BA183" s="102" t="s">
        <v>207</v>
      </c>
      <c r="BB183" s="103"/>
      <c r="BC183" s="104"/>
      <c r="BD183" s="102" t="s">
        <v>207</v>
      </c>
      <c r="BE183" s="103"/>
      <c r="BF183" s="104"/>
      <c r="BG183" s="102" t="s">
        <v>207</v>
      </c>
      <c r="BH183" s="103"/>
      <c r="BI183" s="103"/>
      <c r="BJ183" s="103"/>
      <c r="BK183" s="104"/>
      <c r="BO183" s="23" t="str">
        <f t="shared" si="30"/>
        <v>{}</v>
      </c>
      <c r="BP183" s="23" t="s">
        <v>106</v>
      </c>
      <c r="BQ183" s="23" t="str">
        <f t="shared" si="31"/>
        <v>ID0932-05 = sql/job/mml_diff/mml_del/ID0932-05.sql</v>
      </c>
      <c r="BR183" s="23" t="str">
        <f t="shared" si="32"/>
        <v>ID0932-05 = {"id":"ID0932-05", "name":"MML患者ID一覧作成SQL（MML_臨床サマリー情報モジュール_本文）", "params":{}, "files":{}}</v>
      </c>
    </row>
    <row r="184" spans="2:70" ht="51.75" customHeight="1" x14ac:dyDescent="0.15">
      <c r="B184" s="108" t="s">
        <v>2185</v>
      </c>
      <c r="C184" s="109"/>
      <c r="D184" s="109"/>
      <c r="E184" s="110"/>
      <c r="F184" s="111" t="s">
        <v>2126</v>
      </c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3"/>
      <c r="R184" s="114" t="str">
        <f t="shared" si="33"/>
        <v>MML_臨床サマリー情報モジュール_外来に格納されている施設IDと患者IDを取得し、MML患者一覧テーブルに格納するSQL</v>
      </c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6"/>
      <c r="AK184" s="114" t="s">
        <v>402</v>
      </c>
      <c r="AL184" s="115"/>
      <c r="AM184" s="115"/>
      <c r="AN184" s="115"/>
      <c r="AO184" s="115"/>
      <c r="AP184" s="115"/>
      <c r="AQ184" s="115"/>
      <c r="AR184" s="115"/>
      <c r="AS184" s="115"/>
      <c r="AT184" s="115"/>
      <c r="AU184" s="115"/>
      <c r="AV184" s="115"/>
      <c r="AW184" s="115"/>
      <c r="AX184" s="115"/>
      <c r="AY184" s="115"/>
      <c r="AZ184" s="116"/>
      <c r="BA184" s="102" t="s">
        <v>207</v>
      </c>
      <c r="BB184" s="103"/>
      <c r="BC184" s="104"/>
      <c r="BD184" s="102" t="s">
        <v>207</v>
      </c>
      <c r="BE184" s="103"/>
      <c r="BF184" s="104"/>
      <c r="BG184" s="102" t="s">
        <v>207</v>
      </c>
      <c r="BH184" s="103"/>
      <c r="BI184" s="103"/>
      <c r="BJ184" s="103"/>
      <c r="BK184" s="104"/>
      <c r="BO184" s="23" t="str">
        <f t="shared" si="30"/>
        <v>{}</v>
      </c>
      <c r="BP184" s="23" t="s">
        <v>106</v>
      </c>
      <c r="BQ184" s="23" t="str">
        <f t="shared" si="31"/>
        <v>ID0932-06 = sql/job/mml_diff/mml_del/ID0932-06.sql</v>
      </c>
      <c r="BR184" s="23" t="str">
        <f t="shared" si="32"/>
        <v>ID0932-06 = {"id":"ID0932-06", "name":"MML患者ID一覧作成SQL（MML_臨床サマリー情報モジュール_外来）", "params":{}, "files":{}}</v>
      </c>
    </row>
    <row r="185" spans="2:70" ht="51.75" customHeight="1" x14ac:dyDescent="0.15">
      <c r="B185" s="108" t="s">
        <v>2186</v>
      </c>
      <c r="C185" s="109"/>
      <c r="D185" s="109"/>
      <c r="E185" s="110"/>
      <c r="F185" s="111" t="s">
        <v>2127</v>
      </c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3"/>
      <c r="R185" s="114" t="str">
        <f t="shared" si="33"/>
        <v>MML_臨床サマリー情報モジュール_入退院に格納されている施設IDと患者IDを取得し、MML患者一覧テーブルに格納するSQL</v>
      </c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6"/>
      <c r="AK185" s="114" t="s">
        <v>402</v>
      </c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6"/>
      <c r="BA185" s="102" t="s">
        <v>207</v>
      </c>
      <c r="BB185" s="103"/>
      <c r="BC185" s="104"/>
      <c r="BD185" s="102" t="s">
        <v>207</v>
      </c>
      <c r="BE185" s="103"/>
      <c r="BF185" s="104"/>
      <c r="BG185" s="102" t="s">
        <v>207</v>
      </c>
      <c r="BH185" s="103"/>
      <c r="BI185" s="103"/>
      <c r="BJ185" s="103"/>
      <c r="BK185" s="104"/>
      <c r="BO185" s="23" t="str">
        <f t="shared" si="30"/>
        <v>{}</v>
      </c>
      <c r="BP185" s="23" t="s">
        <v>106</v>
      </c>
      <c r="BQ185" s="23" t="str">
        <f t="shared" si="31"/>
        <v>ID0932-07 = sql/job/mml_diff/mml_del/ID0932-07.sql</v>
      </c>
      <c r="BR185" s="23" t="str">
        <f t="shared" si="32"/>
        <v>ID0932-07 = {"id":"ID0932-07", "name":"MML患者ID一覧作成SQL（MML_臨床サマリー情報モジュール_入退院）", "params":{}, "files":{}}</v>
      </c>
    </row>
    <row r="186" spans="2:70" ht="51.75" customHeight="1" x14ac:dyDescent="0.15">
      <c r="B186" s="108" t="s">
        <v>2187</v>
      </c>
      <c r="C186" s="109"/>
      <c r="D186" s="109"/>
      <c r="E186" s="110"/>
      <c r="F186" s="111" t="s">
        <v>2128</v>
      </c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3"/>
      <c r="R186" s="114" t="str">
        <f t="shared" si="33"/>
        <v>MML_臨床サマリー情報モジュール_経過記録に格納されている施設IDと患者IDを取得し、MML患者一覧テーブルに格納するSQL</v>
      </c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6"/>
      <c r="AK186" s="114" t="s">
        <v>402</v>
      </c>
      <c r="AL186" s="115"/>
      <c r="AM186" s="115"/>
      <c r="AN186" s="115"/>
      <c r="AO186" s="115"/>
      <c r="AP186" s="115"/>
      <c r="AQ186" s="115"/>
      <c r="AR186" s="115"/>
      <c r="AS186" s="115"/>
      <c r="AT186" s="115"/>
      <c r="AU186" s="115"/>
      <c r="AV186" s="115"/>
      <c r="AW186" s="115"/>
      <c r="AX186" s="115"/>
      <c r="AY186" s="115"/>
      <c r="AZ186" s="116"/>
      <c r="BA186" s="102" t="s">
        <v>207</v>
      </c>
      <c r="BB186" s="103"/>
      <c r="BC186" s="104"/>
      <c r="BD186" s="102" t="s">
        <v>207</v>
      </c>
      <c r="BE186" s="103"/>
      <c r="BF186" s="104"/>
      <c r="BG186" s="102" t="s">
        <v>207</v>
      </c>
      <c r="BH186" s="103"/>
      <c r="BI186" s="103"/>
      <c r="BJ186" s="103"/>
      <c r="BK186" s="104"/>
      <c r="BO186" s="23" t="str">
        <f t="shared" si="30"/>
        <v>{}</v>
      </c>
      <c r="BP186" s="23" t="s">
        <v>106</v>
      </c>
      <c r="BQ186" s="23" t="str">
        <f t="shared" si="31"/>
        <v>ID0932-08 = sql/job/mml_diff/mml_del/ID0932-08.sql</v>
      </c>
      <c r="BR186" s="23" t="str">
        <f t="shared" si="32"/>
        <v>ID0932-08 = {"id":"ID0932-08", "name":"MML患者ID一覧作成SQL（MML_臨床サマリー情報モジュール_経過記録）", "params":{}, "files":{}}</v>
      </c>
    </row>
    <row r="187" spans="2:70" ht="51.75" customHeight="1" x14ac:dyDescent="0.15">
      <c r="B187" s="108" t="s">
        <v>2188</v>
      </c>
      <c r="C187" s="109"/>
      <c r="D187" s="109"/>
      <c r="E187" s="110"/>
      <c r="F187" s="111" t="s">
        <v>2129</v>
      </c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3"/>
      <c r="R187" s="114" t="str">
        <f t="shared" si="33"/>
        <v>MML_臨床サマリー情報モジュール_検査結果に格納されている施設IDと患者IDを取得し、MML患者一覧テーブルに格納するSQL</v>
      </c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6"/>
      <c r="AK187" s="114" t="s">
        <v>402</v>
      </c>
      <c r="AL187" s="115"/>
      <c r="AM187" s="115"/>
      <c r="AN187" s="115"/>
      <c r="AO187" s="115"/>
      <c r="AP187" s="115"/>
      <c r="AQ187" s="115"/>
      <c r="AR187" s="115"/>
      <c r="AS187" s="115"/>
      <c r="AT187" s="115"/>
      <c r="AU187" s="115"/>
      <c r="AV187" s="115"/>
      <c r="AW187" s="115"/>
      <c r="AX187" s="115"/>
      <c r="AY187" s="115"/>
      <c r="AZ187" s="116"/>
      <c r="BA187" s="102" t="s">
        <v>207</v>
      </c>
      <c r="BB187" s="103"/>
      <c r="BC187" s="104"/>
      <c r="BD187" s="102" t="s">
        <v>207</v>
      </c>
      <c r="BE187" s="103"/>
      <c r="BF187" s="104"/>
      <c r="BG187" s="102" t="s">
        <v>207</v>
      </c>
      <c r="BH187" s="103"/>
      <c r="BI187" s="103"/>
      <c r="BJ187" s="103"/>
      <c r="BK187" s="104"/>
      <c r="BO187" s="23" t="str">
        <f t="shared" si="30"/>
        <v>{}</v>
      </c>
      <c r="BP187" s="23" t="s">
        <v>106</v>
      </c>
      <c r="BQ187" s="23" t="str">
        <f t="shared" si="31"/>
        <v>ID0932-09 = sql/job/mml_diff/mml_del/ID0932-09.sql</v>
      </c>
      <c r="BR187" s="23" t="str">
        <f t="shared" si="32"/>
        <v>ID0932-09 = {"id":"ID0932-09", "name":"MML患者ID一覧作成SQL（MML_臨床サマリー情報モジュール_検査結果）", "params":{}, "files":{}}</v>
      </c>
    </row>
    <row r="188" spans="2:70" ht="51.75" customHeight="1" x14ac:dyDescent="0.15">
      <c r="B188" s="108" t="s">
        <v>2189</v>
      </c>
      <c r="C188" s="109"/>
      <c r="D188" s="109"/>
      <c r="E188" s="110"/>
      <c r="F188" s="111" t="s">
        <v>2130</v>
      </c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3"/>
      <c r="R188" s="114" t="str">
        <f t="shared" si="33"/>
        <v>MML_経過記録情報モジュール_本文に格納されている施設IDと患者IDを取得し、MML患者一覧テーブルに格納するSQL</v>
      </c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6"/>
      <c r="AK188" s="114" t="s">
        <v>402</v>
      </c>
      <c r="AL188" s="115"/>
      <c r="AM188" s="115"/>
      <c r="AN188" s="115"/>
      <c r="AO188" s="115"/>
      <c r="AP188" s="115"/>
      <c r="AQ188" s="115"/>
      <c r="AR188" s="115"/>
      <c r="AS188" s="115"/>
      <c r="AT188" s="115"/>
      <c r="AU188" s="115"/>
      <c r="AV188" s="115"/>
      <c r="AW188" s="115"/>
      <c r="AX188" s="115"/>
      <c r="AY188" s="115"/>
      <c r="AZ188" s="116"/>
      <c r="BA188" s="102" t="s">
        <v>207</v>
      </c>
      <c r="BB188" s="103"/>
      <c r="BC188" s="104"/>
      <c r="BD188" s="102" t="s">
        <v>207</v>
      </c>
      <c r="BE188" s="103"/>
      <c r="BF188" s="104"/>
      <c r="BG188" s="102" t="s">
        <v>207</v>
      </c>
      <c r="BH188" s="103"/>
      <c r="BI188" s="103"/>
      <c r="BJ188" s="103"/>
      <c r="BK188" s="104"/>
      <c r="BO188" s="23" t="str">
        <f t="shared" si="30"/>
        <v>{}</v>
      </c>
      <c r="BP188" s="23" t="s">
        <v>106</v>
      </c>
      <c r="BQ188" s="23" t="str">
        <f t="shared" si="31"/>
        <v>ID0932-10 = sql/job/mml_diff/mml_del/ID0932-10.sql</v>
      </c>
      <c r="BR188" s="23" t="str">
        <f t="shared" si="32"/>
        <v>ID0932-10 = {"id":"ID0932-10", "name":"MML患者ID一覧作成SQL（MML_経過記録情報モジュール_本文）", "params":{}, "files":{}}</v>
      </c>
    </row>
    <row r="189" spans="2:70" ht="51.75" customHeight="1" x14ac:dyDescent="0.15">
      <c r="B189" s="108" t="s">
        <v>2190</v>
      </c>
      <c r="C189" s="109"/>
      <c r="D189" s="109"/>
      <c r="E189" s="110"/>
      <c r="F189" s="111" t="s">
        <v>2131</v>
      </c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3"/>
      <c r="R189" s="114" t="str">
        <f t="shared" si="33"/>
        <v>MML_経過記録情報モジュール_プロブレム項目に格納されている施設IDと患者IDを取得し、MML患者一覧テーブルに格納するSQL</v>
      </c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6"/>
      <c r="AK189" s="114" t="s">
        <v>402</v>
      </c>
      <c r="AL189" s="115"/>
      <c r="AM189" s="115"/>
      <c r="AN189" s="115"/>
      <c r="AO189" s="115"/>
      <c r="AP189" s="115"/>
      <c r="AQ189" s="115"/>
      <c r="AR189" s="115"/>
      <c r="AS189" s="115"/>
      <c r="AT189" s="115"/>
      <c r="AU189" s="115"/>
      <c r="AV189" s="115"/>
      <c r="AW189" s="115"/>
      <c r="AX189" s="115"/>
      <c r="AY189" s="115"/>
      <c r="AZ189" s="116"/>
      <c r="BA189" s="102" t="s">
        <v>207</v>
      </c>
      <c r="BB189" s="103"/>
      <c r="BC189" s="104"/>
      <c r="BD189" s="102" t="s">
        <v>207</v>
      </c>
      <c r="BE189" s="103"/>
      <c r="BF189" s="104"/>
      <c r="BG189" s="102" t="s">
        <v>207</v>
      </c>
      <c r="BH189" s="103"/>
      <c r="BI189" s="103"/>
      <c r="BJ189" s="103"/>
      <c r="BK189" s="104"/>
      <c r="BO189" s="23" t="str">
        <f t="shared" si="30"/>
        <v>{}</v>
      </c>
      <c r="BP189" s="23" t="s">
        <v>106</v>
      </c>
      <c r="BQ189" s="23" t="str">
        <f t="shared" si="31"/>
        <v>ID0932-11 = sql/job/mml_diff/mml_del/ID0932-11.sql</v>
      </c>
      <c r="BR189" s="23" t="str">
        <f t="shared" si="32"/>
        <v>ID0932-11 = {"id":"ID0932-11", "name":"MML患者ID一覧作成SQL（MML_経過記録情報モジュール_プロブレム項目）", "params":{}, "files":{}}</v>
      </c>
    </row>
    <row r="190" spans="2:70" ht="51.75" customHeight="1" x14ac:dyDescent="0.15">
      <c r="B190" s="108" t="s">
        <v>2191</v>
      </c>
      <c r="C190" s="109"/>
      <c r="D190" s="109"/>
      <c r="E190" s="110"/>
      <c r="F190" s="111" t="s">
        <v>2243</v>
      </c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3"/>
      <c r="R190" s="114" t="str">
        <f t="shared" si="33"/>
        <v>MML_経過記録情報モジュール_主観的項目に格納されている施設IDと患者IDを取得し、MML患者一覧テーブルに格納するSQL</v>
      </c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6"/>
      <c r="AK190" s="114" t="s">
        <v>402</v>
      </c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/>
      <c r="AZ190" s="116"/>
      <c r="BA190" s="102" t="s">
        <v>207</v>
      </c>
      <c r="BB190" s="103"/>
      <c r="BC190" s="104"/>
      <c r="BD190" s="102" t="s">
        <v>207</v>
      </c>
      <c r="BE190" s="103"/>
      <c r="BF190" s="104"/>
      <c r="BG190" s="102" t="s">
        <v>207</v>
      </c>
      <c r="BH190" s="103"/>
      <c r="BI190" s="103"/>
      <c r="BJ190" s="103"/>
      <c r="BK190" s="104"/>
      <c r="BO190" s="23" t="str">
        <f t="shared" si="30"/>
        <v>{}</v>
      </c>
      <c r="BP190" s="23" t="s">
        <v>106</v>
      </c>
      <c r="BQ190" s="23" t="str">
        <f t="shared" si="31"/>
        <v>ID0932-12 = sql/job/mml_diff/mml_del/ID0932-12.sql</v>
      </c>
      <c r="BR190" s="23" t="str">
        <f t="shared" si="32"/>
        <v>ID0932-12 = {"id":"ID0932-12", "name":"MML患者ID一覧作成SQL（MML_経過記録情報モジュール_主観的項目）", "params":{}, "files":{}}</v>
      </c>
    </row>
    <row r="191" spans="2:70" ht="51.75" customHeight="1" x14ac:dyDescent="0.15">
      <c r="B191" s="108" t="s">
        <v>2192</v>
      </c>
      <c r="C191" s="109"/>
      <c r="D191" s="109"/>
      <c r="E191" s="110"/>
      <c r="F191" s="111" t="s">
        <v>2132</v>
      </c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3"/>
      <c r="R191" s="114" t="str">
        <f t="shared" si="33"/>
        <v>MML_経過記録情報モジュール_イベント表現に格納されている施設IDと患者IDを取得し、MML患者一覧テーブルに格納するSQL</v>
      </c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6"/>
      <c r="AK191" s="114" t="s">
        <v>402</v>
      </c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115"/>
      <c r="AV191" s="115"/>
      <c r="AW191" s="115"/>
      <c r="AX191" s="115"/>
      <c r="AY191" s="115"/>
      <c r="AZ191" s="116"/>
      <c r="BA191" s="102" t="s">
        <v>207</v>
      </c>
      <c r="BB191" s="103"/>
      <c r="BC191" s="104"/>
      <c r="BD191" s="102" t="s">
        <v>207</v>
      </c>
      <c r="BE191" s="103"/>
      <c r="BF191" s="104"/>
      <c r="BG191" s="102" t="s">
        <v>207</v>
      </c>
      <c r="BH191" s="103"/>
      <c r="BI191" s="103"/>
      <c r="BJ191" s="103"/>
      <c r="BK191" s="104"/>
      <c r="BO191" s="23" t="str">
        <f t="shared" si="30"/>
        <v>{}</v>
      </c>
      <c r="BP191" s="23" t="s">
        <v>106</v>
      </c>
      <c r="BQ191" s="23" t="str">
        <f t="shared" si="31"/>
        <v>ID0932-13 = sql/job/mml_diff/mml_del/ID0932-13.sql</v>
      </c>
      <c r="BR191" s="23" t="str">
        <f t="shared" si="32"/>
        <v>ID0932-13 = {"id":"ID0932-13", "name":"MML患者ID一覧作成SQL（MML_経過記録情報モジュール_イベント表現）", "params":{}, "files":{}}</v>
      </c>
    </row>
    <row r="192" spans="2:70" ht="51.75" customHeight="1" x14ac:dyDescent="0.15">
      <c r="B192" s="108" t="s">
        <v>2193</v>
      </c>
      <c r="C192" s="109"/>
      <c r="D192" s="109"/>
      <c r="E192" s="110"/>
      <c r="F192" s="111" t="s">
        <v>2133</v>
      </c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3"/>
      <c r="R192" s="114" t="str">
        <f t="shared" si="33"/>
        <v>MML_経過記録情報モジュール_身体所見に格納されている施設IDと患者IDを取得し、MML患者一覧テーブルに格納するSQL</v>
      </c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6"/>
      <c r="AK192" s="114" t="s">
        <v>402</v>
      </c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5"/>
      <c r="AV192" s="115"/>
      <c r="AW192" s="115"/>
      <c r="AX192" s="115"/>
      <c r="AY192" s="115"/>
      <c r="AZ192" s="116"/>
      <c r="BA192" s="102" t="s">
        <v>207</v>
      </c>
      <c r="BB192" s="103"/>
      <c r="BC192" s="104"/>
      <c r="BD192" s="102" t="s">
        <v>207</v>
      </c>
      <c r="BE192" s="103"/>
      <c r="BF192" s="104"/>
      <c r="BG192" s="102" t="s">
        <v>207</v>
      </c>
      <c r="BH192" s="103"/>
      <c r="BI192" s="103"/>
      <c r="BJ192" s="103"/>
      <c r="BK192" s="104"/>
      <c r="BO192" s="23" t="str">
        <f t="shared" si="30"/>
        <v>{}</v>
      </c>
      <c r="BP192" s="23" t="s">
        <v>106</v>
      </c>
      <c r="BQ192" s="23" t="str">
        <f t="shared" si="31"/>
        <v>ID0932-14 = sql/job/mml_diff/mml_del/ID0932-14.sql</v>
      </c>
      <c r="BR192" s="23" t="str">
        <f t="shared" si="32"/>
        <v>ID0932-14 = {"id":"ID0932-14", "name":"MML患者ID一覧作成SQL（MML_経過記録情報モジュール_身体所見）", "params":{}, "files":{}}</v>
      </c>
    </row>
    <row r="193" spans="2:70" ht="51.75" customHeight="1" x14ac:dyDescent="0.15">
      <c r="B193" s="108" t="s">
        <v>2194</v>
      </c>
      <c r="C193" s="109"/>
      <c r="D193" s="109"/>
      <c r="E193" s="110"/>
      <c r="F193" s="111" t="s">
        <v>2134</v>
      </c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3"/>
      <c r="R193" s="114" t="str">
        <f t="shared" si="33"/>
        <v>MML_経過記録情報モジュール_アセスメントに格納されている施設IDと患者IDを取得し、MML患者一覧テーブルに格納するSQL</v>
      </c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6"/>
      <c r="AK193" s="114" t="s">
        <v>402</v>
      </c>
      <c r="AL193" s="115"/>
      <c r="AM193" s="115"/>
      <c r="AN193" s="115"/>
      <c r="AO193" s="115"/>
      <c r="AP193" s="115"/>
      <c r="AQ193" s="115"/>
      <c r="AR193" s="115"/>
      <c r="AS193" s="115"/>
      <c r="AT193" s="115"/>
      <c r="AU193" s="115"/>
      <c r="AV193" s="115"/>
      <c r="AW193" s="115"/>
      <c r="AX193" s="115"/>
      <c r="AY193" s="115"/>
      <c r="AZ193" s="116"/>
      <c r="BA193" s="102" t="s">
        <v>207</v>
      </c>
      <c r="BB193" s="103"/>
      <c r="BC193" s="104"/>
      <c r="BD193" s="102" t="s">
        <v>207</v>
      </c>
      <c r="BE193" s="103"/>
      <c r="BF193" s="104"/>
      <c r="BG193" s="102" t="s">
        <v>207</v>
      </c>
      <c r="BH193" s="103"/>
      <c r="BI193" s="103"/>
      <c r="BJ193" s="103"/>
      <c r="BK193" s="104"/>
      <c r="BO193" s="23" t="str">
        <f t="shared" si="30"/>
        <v>{}</v>
      </c>
      <c r="BP193" s="23" t="s">
        <v>106</v>
      </c>
      <c r="BQ193" s="23" t="str">
        <f t="shared" si="31"/>
        <v>ID0932-15 = sql/job/mml_diff/mml_del/ID0932-15.sql</v>
      </c>
      <c r="BR193" s="23" t="str">
        <f t="shared" si="32"/>
        <v>ID0932-15 = {"id":"ID0932-15", "name":"MML患者ID一覧作成SQL（MML_経過記録情報モジュール_アセスメント）", "params":{}, "files":{}}</v>
      </c>
    </row>
    <row r="194" spans="2:70" ht="51.75" customHeight="1" x14ac:dyDescent="0.15">
      <c r="B194" s="108" t="s">
        <v>2195</v>
      </c>
      <c r="C194" s="109"/>
      <c r="D194" s="109"/>
      <c r="E194" s="110"/>
      <c r="F194" s="111" t="s">
        <v>2135</v>
      </c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3"/>
      <c r="R194" s="114" t="str">
        <f t="shared" si="33"/>
        <v>MML_経過記録情報モジュール_外部参照に格納されている施設IDと患者IDを取得し、MML患者一覧テーブルに格納するSQL</v>
      </c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6"/>
      <c r="AK194" s="114" t="s">
        <v>402</v>
      </c>
      <c r="AL194" s="115"/>
      <c r="AM194" s="115"/>
      <c r="AN194" s="115"/>
      <c r="AO194" s="115"/>
      <c r="AP194" s="115"/>
      <c r="AQ194" s="115"/>
      <c r="AR194" s="115"/>
      <c r="AS194" s="115"/>
      <c r="AT194" s="115"/>
      <c r="AU194" s="115"/>
      <c r="AV194" s="115"/>
      <c r="AW194" s="115"/>
      <c r="AX194" s="115"/>
      <c r="AY194" s="115"/>
      <c r="AZ194" s="116"/>
      <c r="BA194" s="102" t="s">
        <v>207</v>
      </c>
      <c r="BB194" s="103"/>
      <c r="BC194" s="104"/>
      <c r="BD194" s="102" t="s">
        <v>207</v>
      </c>
      <c r="BE194" s="103"/>
      <c r="BF194" s="104"/>
      <c r="BG194" s="102" t="s">
        <v>207</v>
      </c>
      <c r="BH194" s="103"/>
      <c r="BI194" s="103"/>
      <c r="BJ194" s="103"/>
      <c r="BK194" s="104"/>
      <c r="BO194" s="23" t="str">
        <f t="shared" si="30"/>
        <v>{}</v>
      </c>
      <c r="BP194" s="23" t="s">
        <v>106</v>
      </c>
      <c r="BQ194" s="23" t="str">
        <f t="shared" si="31"/>
        <v>ID0932-16 = sql/job/mml_diff/mml_del/ID0932-16.sql</v>
      </c>
      <c r="BR194" s="23" t="str">
        <f t="shared" si="32"/>
        <v>ID0932-16 = {"id":"ID0932-16", "name":"MML患者ID一覧作成SQL（MML_経過記録情報モジュール_外部参照）", "params":{}, "files":{}}</v>
      </c>
    </row>
    <row r="195" spans="2:70" ht="51.75" customHeight="1" x14ac:dyDescent="0.15">
      <c r="B195" s="108" t="s">
        <v>2196</v>
      </c>
      <c r="C195" s="109"/>
      <c r="D195" s="109"/>
      <c r="E195" s="110"/>
      <c r="F195" s="111" t="s">
        <v>2136</v>
      </c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3"/>
      <c r="R195" s="114" t="str">
        <f t="shared" si="33"/>
        <v>MML_検歴情報モジュール_本文に格納されている施設IDと患者IDを取得し、MML患者一覧テーブルに格納するSQL</v>
      </c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6"/>
      <c r="AK195" s="114" t="s">
        <v>402</v>
      </c>
      <c r="AL195" s="115"/>
      <c r="AM195" s="115"/>
      <c r="AN195" s="115"/>
      <c r="AO195" s="115"/>
      <c r="AP195" s="115"/>
      <c r="AQ195" s="115"/>
      <c r="AR195" s="115"/>
      <c r="AS195" s="115"/>
      <c r="AT195" s="115"/>
      <c r="AU195" s="115"/>
      <c r="AV195" s="115"/>
      <c r="AW195" s="115"/>
      <c r="AX195" s="115"/>
      <c r="AY195" s="115"/>
      <c r="AZ195" s="116"/>
      <c r="BA195" s="102" t="s">
        <v>207</v>
      </c>
      <c r="BB195" s="103"/>
      <c r="BC195" s="104"/>
      <c r="BD195" s="102" t="s">
        <v>207</v>
      </c>
      <c r="BE195" s="103"/>
      <c r="BF195" s="104"/>
      <c r="BG195" s="102" t="s">
        <v>207</v>
      </c>
      <c r="BH195" s="103"/>
      <c r="BI195" s="103"/>
      <c r="BJ195" s="103"/>
      <c r="BK195" s="104"/>
      <c r="BO195" s="23" t="str">
        <f t="shared" si="30"/>
        <v>{}</v>
      </c>
      <c r="BP195" s="23" t="s">
        <v>106</v>
      </c>
      <c r="BQ195" s="23" t="str">
        <f t="shared" si="31"/>
        <v>ID0932-17 = sql/job/mml_diff/mml_del/ID0932-17.sql</v>
      </c>
      <c r="BR195" s="23" t="str">
        <f t="shared" si="32"/>
        <v>ID0932-17 = {"id":"ID0932-17", "name":"MML患者ID一覧作成SQL（MML_検歴情報モジュール_本文）", "params":{}, "files":{}}</v>
      </c>
    </row>
    <row r="196" spans="2:70" ht="51.75" customHeight="1" x14ac:dyDescent="0.15">
      <c r="B196" s="108" t="s">
        <v>2197</v>
      </c>
      <c r="C196" s="109"/>
      <c r="D196" s="109"/>
      <c r="E196" s="110"/>
      <c r="F196" s="111" t="s">
        <v>2244</v>
      </c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3"/>
      <c r="R196" s="114" t="str">
        <f t="shared" si="33"/>
        <v>MML_検歴情報モジュール_報告コメントに格納されている施設IDと患者IDを取得し、MML患者一覧テーブルに格納するSQL</v>
      </c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6"/>
      <c r="AK196" s="114" t="s">
        <v>402</v>
      </c>
      <c r="AL196" s="115"/>
      <c r="AM196" s="115"/>
      <c r="AN196" s="115"/>
      <c r="AO196" s="115"/>
      <c r="AP196" s="115"/>
      <c r="AQ196" s="115"/>
      <c r="AR196" s="115"/>
      <c r="AS196" s="115"/>
      <c r="AT196" s="115"/>
      <c r="AU196" s="115"/>
      <c r="AV196" s="115"/>
      <c r="AW196" s="115"/>
      <c r="AX196" s="115"/>
      <c r="AY196" s="115"/>
      <c r="AZ196" s="116"/>
      <c r="BA196" s="102" t="s">
        <v>207</v>
      </c>
      <c r="BB196" s="103"/>
      <c r="BC196" s="104"/>
      <c r="BD196" s="102" t="s">
        <v>207</v>
      </c>
      <c r="BE196" s="103"/>
      <c r="BF196" s="104"/>
      <c r="BG196" s="102" t="s">
        <v>207</v>
      </c>
      <c r="BH196" s="103"/>
      <c r="BI196" s="103"/>
      <c r="BJ196" s="103"/>
      <c r="BK196" s="104"/>
      <c r="BO196" s="23" t="str">
        <f t="shared" si="30"/>
        <v>{}</v>
      </c>
      <c r="BP196" s="23" t="s">
        <v>106</v>
      </c>
      <c r="BQ196" s="23" t="str">
        <f t="shared" si="31"/>
        <v>ID0932-18 = sql/job/mml_diff/mml_del/ID0932-18.sql</v>
      </c>
      <c r="BR196" s="23" t="str">
        <f t="shared" si="32"/>
        <v>ID0932-18 = {"id":"ID0932-18", "name":"MML患者ID一覧作成SQL（MML_検歴情報モジュール_報告コメント）", "params":{}, "files":{}}</v>
      </c>
    </row>
    <row r="197" spans="2:70" ht="51.75" customHeight="1" x14ac:dyDescent="0.15">
      <c r="B197" s="108" t="s">
        <v>2198</v>
      </c>
      <c r="C197" s="109"/>
      <c r="D197" s="109"/>
      <c r="E197" s="110"/>
      <c r="F197" s="111" t="s">
        <v>2137</v>
      </c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3"/>
      <c r="R197" s="114" t="str">
        <f t="shared" si="33"/>
        <v>MML_検歴情報モジュール_検体検査結果情報に格納されている施設IDと患者IDを取得し、MML患者一覧テーブルに格納するSQL</v>
      </c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6"/>
      <c r="AK197" s="114" t="s">
        <v>402</v>
      </c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6"/>
      <c r="BA197" s="102" t="s">
        <v>207</v>
      </c>
      <c r="BB197" s="103"/>
      <c r="BC197" s="104"/>
      <c r="BD197" s="102" t="s">
        <v>207</v>
      </c>
      <c r="BE197" s="103"/>
      <c r="BF197" s="104"/>
      <c r="BG197" s="102" t="s">
        <v>207</v>
      </c>
      <c r="BH197" s="103"/>
      <c r="BI197" s="103"/>
      <c r="BJ197" s="103"/>
      <c r="BK197" s="104"/>
      <c r="BO197" s="23" t="str">
        <f t="shared" si="30"/>
        <v>{}</v>
      </c>
      <c r="BP197" s="23" t="s">
        <v>106</v>
      </c>
      <c r="BQ197" s="23" t="str">
        <f t="shared" si="31"/>
        <v>ID0932-19 = sql/job/mml_diff/mml_del/ID0932-19.sql</v>
      </c>
      <c r="BR197" s="23" t="str">
        <f t="shared" si="32"/>
        <v>ID0932-19 = {"id":"ID0932-19", "name":"MML患者ID一覧作成SQL（MML_検歴情報モジュール_検体検査結果情報）", "params":{}, "files":{}}</v>
      </c>
    </row>
    <row r="198" spans="2:70" ht="51.75" customHeight="1" x14ac:dyDescent="0.15">
      <c r="B198" s="108" t="s">
        <v>2199</v>
      </c>
      <c r="C198" s="109"/>
      <c r="D198" s="109"/>
      <c r="E198" s="110"/>
      <c r="F198" s="111" t="s">
        <v>2138</v>
      </c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3"/>
      <c r="R198" s="114" t="str">
        <f t="shared" si="33"/>
        <v>MML_検歴情報モジュール_検体コメントに格納されている施設IDと患者IDを取得し、MML患者一覧テーブルに格納するSQL</v>
      </c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6"/>
      <c r="AK198" s="114" t="s">
        <v>402</v>
      </c>
      <c r="AL198" s="115"/>
      <c r="AM198" s="115"/>
      <c r="AN198" s="115"/>
      <c r="AO198" s="115"/>
      <c r="AP198" s="115"/>
      <c r="AQ198" s="115"/>
      <c r="AR198" s="115"/>
      <c r="AS198" s="115"/>
      <c r="AT198" s="115"/>
      <c r="AU198" s="115"/>
      <c r="AV198" s="115"/>
      <c r="AW198" s="115"/>
      <c r="AX198" s="115"/>
      <c r="AY198" s="115"/>
      <c r="AZ198" s="116"/>
      <c r="BA198" s="102" t="s">
        <v>207</v>
      </c>
      <c r="BB198" s="103"/>
      <c r="BC198" s="104"/>
      <c r="BD198" s="102" t="s">
        <v>207</v>
      </c>
      <c r="BE198" s="103"/>
      <c r="BF198" s="104"/>
      <c r="BG198" s="102" t="s">
        <v>207</v>
      </c>
      <c r="BH198" s="103"/>
      <c r="BI198" s="103"/>
      <c r="BJ198" s="103"/>
      <c r="BK198" s="104"/>
      <c r="BO198" s="23" t="str">
        <f t="shared" si="30"/>
        <v>{}</v>
      </c>
      <c r="BP198" s="23" t="s">
        <v>106</v>
      </c>
      <c r="BQ198" s="23" t="str">
        <f t="shared" si="31"/>
        <v>ID0932-20 = sql/job/mml_diff/mml_del/ID0932-20.sql</v>
      </c>
      <c r="BR198" s="23" t="str">
        <f t="shared" si="32"/>
        <v>ID0932-20 = {"id":"ID0932-20", "name":"MML患者ID一覧作成SQL（MML_検歴情報モジュール_検体コメント）", "params":{}, "files":{}}</v>
      </c>
    </row>
    <row r="199" spans="2:70" ht="51.75" customHeight="1" x14ac:dyDescent="0.15">
      <c r="B199" s="108" t="s">
        <v>2200</v>
      </c>
      <c r="C199" s="109"/>
      <c r="D199" s="109"/>
      <c r="E199" s="110"/>
      <c r="F199" s="111" t="s">
        <v>2245</v>
      </c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3"/>
      <c r="R199" s="114" t="str">
        <f t="shared" si="33"/>
        <v>MML_検歴情報モジュール_検査項目に格納されている施設IDと患者IDを取得し、MML患者一覧テーブルに格納するSQL</v>
      </c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6"/>
      <c r="AK199" s="114" t="s">
        <v>402</v>
      </c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5"/>
      <c r="AV199" s="115"/>
      <c r="AW199" s="115"/>
      <c r="AX199" s="115"/>
      <c r="AY199" s="115"/>
      <c r="AZ199" s="116"/>
      <c r="BA199" s="102" t="s">
        <v>207</v>
      </c>
      <c r="BB199" s="103"/>
      <c r="BC199" s="104"/>
      <c r="BD199" s="102" t="s">
        <v>207</v>
      </c>
      <c r="BE199" s="103"/>
      <c r="BF199" s="104"/>
      <c r="BG199" s="102" t="s">
        <v>207</v>
      </c>
      <c r="BH199" s="103"/>
      <c r="BI199" s="103"/>
      <c r="BJ199" s="103"/>
      <c r="BK199" s="104"/>
      <c r="BO199" s="23" t="str">
        <f t="shared" si="30"/>
        <v>{}</v>
      </c>
      <c r="BP199" s="23" t="s">
        <v>106</v>
      </c>
      <c r="BQ199" s="23" t="str">
        <f t="shared" si="31"/>
        <v>ID0932-21 = sql/job/mml_diff/mml_del/ID0932-21.sql</v>
      </c>
      <c r="BR199" s="23" t="str">
        <f t="shared" si="32"/>
        <v>ID0932-21 = {"id":"ID0932-21", "name":"MML患者ID一覧作成SQL（MML_検歴情報モジュール_検査項目）", "params":{}, "files":{}}</v>
      </c>
    </row>
    <row r="200" spans="2:70" ht="51.75" customHeight="1" x14ac:dyDescent="0.15">
      <c r="B200" s="108" t="s">
        <v>2201</v>
      </c>
      <c r="C200" s="109"/>
      <c r="D200" s="109"/>
      <c r="E200" s="110"/>
      <c r="F200" s="111" t="s">
        <v>2246</v>
      </c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3"/>
      <c r="R200" s="114" t="str">
        <f t="shared" si="33"/>
        <v>MML_検歴情報モジュール_検査項目コメントに格納されている施設IDと患者IDを取得し、MML患者一覧テーブルに格納するSQL</v>
      </c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6"/>
      <c r="AK200" s="114" t="s">
        <v>402</v>
      </c>
      <c r="AL200" s="115"/>
      <c r="AM200" s="115"/>
      <c r="AN200" s="115"/>
      <c r="AO200" s="115"/>
      <c r="AP200" s="115"/>
      <c r="AQ200" s="115"/>
      <c r="AR200" s="115"/>
      <c r="AS200" s="115"/>
      <c r="AT200" s="115"/>
      <c r="AU200" s="115"/>
      <c r="AV200" s="115"/>
      <c r="AW200" s="115"/>
      <c r="AX200" s="115"/>
      <c r="AY200" s="115"/>
      <c r="AZ200" s="116"/>
      <c r="BA200" s="102" t="s">
        <v>207</v>
      </c>
      <c r="BB200" s="103"/>
      <c r="BC200" s="104"/>
      <c r="BD200" s="102" t="s">
        <v>207</v>
      </c>
      <c r="BE200" s="103"/>
      <c r="BF200" s="104"/>
      <c r="BG200" s="102" t="s">
        <v>207</v>
      </c>
      <c r="BH200" s="103"/>
      <c r="BI200" s="103"/>
      <c r="BJ200" s="103"/>
      <c r="BK200" s="104"/>
      <c r="BO200" s="23" t="str">
        <f t="shared" si="30"/>
        <v>{}</v>
      </c>
      <c r="BP200" s="23" t="s">
        <v>106</v>
      </c>
      <c r="BQ200" s="23" t="str">
        <f t="shared" si="31"/>
        <v>ID0932-22 = sql/job/mml_diff/mml_del/ID0932-22.sql</v>
      </c>
      <c r="BR200" s="23" t="str">
        <f t="shared" si="32"/>
        <v>ID0932-22 = {"id":"ID0932-22", "name":"MML患者ID一覧作成SQL（MML_検歴情報モジュール_検査項目コメント）", "params":{}, "files":{}}</v>
      </c>
    </row>
    <row r="201" spans="2:70" ht="51.75" customHeight="1" x14ac:dyDescent="0.15">
      <c r="B201" s="108" t="s">
        <v>2202</v>
      </c>
      <c r="C201" s="109"/>
      <c r="D201" s="109"/>
      <c r="E201" s="110"/>
      <c r="F201" s="111" t="s">
        <v>2139</v>
      </c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3"/>
      <c r="R201" s="114" t="str">
        <f t="shared" si="33"/>
        <v>MML_処方箋モジュール_本文に格納されている施設IDと患者IDを取得し、MML患者一覧テーブルに格納するSQL</v>
      </c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6"/>
      <c r="AK201" s="114" t="s">
        <v>402</v>
      </c>
      <c r="AL201" s="115"/>
      <c r="AM201" s="115"/>
      <c r="AN201" s="115"/>
      <c r="AO201" s="115"/>
      <c r="AP201" s="115"/>
      <c r="AQ201" s="115"/>
      <c r="AR201" s="115"/>
      <c r="AS201" s="115"/>
      <c r="AT201" s="115"/>
      <c r="AU201" s="115"/>
      <c r="AV201" s="115"/>
      <c r="AW201" s="115"/>
      <c r="AX201" s="115"/>
      <c r="AY201" s="115"/>
      <c r="AZ201" s="116"/>
      <c r="BA201" s="102" t="s">
        <v>207</v>
      </c>
      <c r="BB201" s="103"/>
      <c r="BC201" s="104"/>
      <c r="BD201" s="102" t="s">
        <v>207</v>
      </c>
      <c r="BE201" s="103"/>
      <c r="BF201" s="104"/>
      <c r="BG201" s="102" t="s">
        <v>207</v>
      </c>
      <c r="BH201" s="103"/>
      <c r="BI201" s="103"/>
      <c r="BJ201" s="103"/>
      <c r="BK201" s="104"/>
      <c r="BO201" s="23" t="str">
        <f t="shared" si="30"/>
        <v>{}</v>
      </c>
      <c r="BP201" s="23" t="s">
        <v>106</v>
      </c>
      <c r="BQ201" s="23" t="str">
        <f t="shared" si="31"/>
        <v>ID0932-23 = sql/job/mml_diff/mml_del/ID0932-23.sql</v>
      </c>
      <c r="BR201" s="23" t="str">
        <f t="shared" si="32"/>
        <v>ID0932-23 = {"id":"ID0932-23", "name":"MML患者ID一覧作成SQL（MML_処方箋モジュール_本文）", "params":{}, "files":{}}</v>
      </c>
    </row>
    <row r="202" spans="2:70" ht="51.75" customHeight="1" x14ac:dyDescent="0.15">
      <c r="B202" s="108" t="s">
        <v>2203</v>
      </c>
      <c r="C202" s="109"/>
      <c r="D202" s="109"/>
      <c r="E202" s="110"/>
      <c r="F202" s="111" t="s">
        <v>2140</v>
      </c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3"/>
      <c r="R202" s="114" t="str">
        <f t="shared" si="33"/>
        <v>MML_処方箋モジュール_投薬に格納されている施設IDと患者IDを取得し、MML患者一覧テーブルに格納するSQL</v>
      </c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6"/>
      <c r="AK202" s="114" t="s">
        <v>402</v>
      </c>
      <c r="AL202" s="115"/>
      <c r="AM202" s="115"/>
      <c r="AN202" s="115"/>
      <c r="AO202" s="115"/>
      <c r="AP202" s="115"/>
      <c r="AQ202" s="115"/>
      <c r="AR202" s="115"/>
      <c r="AS202" s="115"/>
      <c r="AT202" s="115"/>
      <c r="AU202" s="115"/>
      <c r="AV202" s="115"/>
      <c r="AW202" s="115"/>
      <c r="AX202" s="115"/>
      <c r="AY202" s="115"/>
      <c r="AZ202" s="116"/>
      <c r="BA202" s="102" t="s">
        <v>207</v>
      </c>
      <c r="BB202" s="103"/>
      <c r="BC202" s="104"/>
      <c r="BD202" s="102" t="s">
        <v>207</v>
      </c>
      <c r="BE202" s="103"/>
      <c r="BF202" s="104"/>
      <c r="BG202" s="102" t="s">
        <v>207</v>
      </c>
      <c r="BH202" s="103"/>
      <c r="BI202" s="103"/>
      <c r="BJ202" s="103"/>
      <c r="BK202" s="104"/>
      <c r="BO202" s="23" t="str">
        <f t="shared" si="30"/>
        <v>{}</v>
      </c>
      <c r="BP202" s="23" t="s">
        <v>106</v>
      </c>
      <c r="BQ202" s="23" t="str">
        <f t="shared" si="31"/>
        <v>ID0932-24 = sql/job/mml_diff/mml_del/ID0932-24.sql</v>
      </c>
      <c r="BR202" s="23" t="str">
        <f t="shared" si="32"/>
        <v>ID0932-24 = {"id":"ID0932-24", "name":"MML患者ID一覧作成SQL（MML_処方箋モジュール_投薬）", "params":{}, "files":{}}</v>
      </c>
    </row>
    <row r="203" spans="2:70" ht="51.75" customHeight="1" x14ac:dyDescent="0.15">
      <c r="B203" s="108" t="s">
        <v>2204</v>
      </c>
      <c r="C203" s="109"/>
      <c r="D203" s="109"/>
      <c r="E203" s="110"/>
      <c r="F203" s="111" t="s">
        <v>2141</v>
      </c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3"/>
      <c r="R203" s="114" t="str">
        <f t="shared" si="33"/>
        <v>MML_処方箋モジュール_薬剤に格納されている施設IDと患者IDを取得し、MML患者一覧テーブルに格納するSQL</v>
      </c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6"/>
      <c r="AK203" s="114" t="s">
        <v>402</v>
      </c>
      <c r="AL203" s="115"/>
      <c r="AM203" s="115"/>
      <c r="AN203" s="115"/>
      <c r="AO203" s="115"/>
      <c r="AP203" s="115"/>
      <c r="AQ203" s="115"/>
      <c r="AR203" s="115"/>
      <c r="AS203" s="115"/>
      <c r="AT203" s="115"/>
      <c r="AU203" s="115"/>
      <c r="AV203" s="115"/>
      <c r="AW203" s="115"/>
      <c r="AX203" s="115"/>
      <c r="AY203" s="115"/>
      <c r="AZ203" s="116"/>
      <c r="BA203" s="102" t="s">
        <v>207</v>
      </c>
      <c r="BB203" s="103"/>
      <c r="BC203" s="104"/>
      <c r="BD203" s="102" t="s">
        <v>207</v>
      </c>
      <c r="BE203" s="103"/>
      <c r="BF203" s="104"/>
      <c r="BG203" s="102" t="s">
        <v>207</v>
      </c>
      <c r="BH203" s="103"/>
      <c r="BI203" s="103"/>
      <c r="BJ203" s="103"/>
      <c r="BK203" s="104"/>
      <c r="BO203" s="23" t="str">
        <f t="shared" si="30"/>
        <v>{}</v>
      </c>
      <c r="BP203" s="23" t="s">
        <v>106</v>
      </c>
      <c r="BQ203" s="23" t="str">
        <f t="shared" si="31"/>
        <v>ID0932-25 = sql/job/mml_diff/mml_del/ID0932-25.sql</v>
      </c>
      <c r="BR203" s="23" t="str">
        <f t="shared" si="32"/>
        <v>ID0932-25 = {"id":"ID0932-25", "name":"MML患者ID一覧作成SQL（MML_処方箋モジュール_薬剤）", "params":{}, "files":{}}</v>
      </c>
    </row>
    <row r="204" spans="2:70" ht="51.75" customHeight="1" x14ac:dyDescent="0.15">
      <c r="B204" s="108" t="s">
        <v>2205</v>
      </c>
      <c r="C204" s="109"/>
      <c r="D204" s="109"/>
      <c r="E204" s="110"/>
      <c r="F204" s="111" t="s">
        <v>2142</v>
      </c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3"/>
      <c r="R204" s="114" t="str">
        <f t="shared" si="33"/>
        <v>MML_注射記録モジュール_本文に格納されている施設IDと患者IDを取得し、MML患者一覧テーブルに格納するSQL</v>
      </c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6"/>
      <c r="AK204" s="114" t="s">
        <v>402</v>
      </c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115"/>
      <c r="AY204" s="115"/>
      <c r="AZ204" s="116"/>
      <c r="BA204" s="102" t="s">
        <v>207</v>
      </c>
      <c r="BB204" s="103"/>
      <c r="BC204" s="104"/>
      <c r="BD204" s="102" t="s">
        <v>207</v>
      </c>
      <c r="BE204" s="103"/>
      <c r="BF204" s="104"/>
      <c r="BG204" s="102" t="s">
        <v>207</v>
      </c>
      <c r="BH204" s="103"/>
      <c r="BI204" s="103"/>
      <c r="BJ204" s="103"/>
      <c r="BK204" s="104"/>
      <c r="BO204" s="23" t="str">
        <f t="shared" si="30"/>
        <v>{}</v>
      </c>
      <c r="BP204" s="23" t="s">
        <v>106</v>
      </c>
      <c r="BQ204" s="23" t="str">
        <f t="shared" si="31"/>
        <v>ID0932-26 = sql/job/mml_diff/mml_del/ID0932-26.sql</v>
      </c>
      <c r="BR204" s="23" t="str">
        <f t="shared" si="32"/>
        <v>ID0932-26 = {"id":"ID0932-26", "name":"MML患者ID一覧作成SQL（MML_注射記録モジュール_本文）", "params":{}, "files":{}}</v>
      </c>
    </row>
    <row r="205" spans="2:70" ht="51.75" customHeight="1" x14ac:dyDescent="0.15">
      <c r="B205" s="108" t="s">
        <v>2206</v>
      </c>
      <c r="C205" s="109"/>
      <c r="D205" s="109"/>
      <c r="E205" s="110"/>
      <c r="F205" s="111" t="s">
        <v>2143</v>
      </c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3"/>
      <c r="R205" s="114" t="str">
        <f t="shared" si="33"/>
        <v>MML_注射記録モジュール_投薬に格納されている施設IDと患者IDを取得し、MML患者一覧テーブルに格納するSQL</v>
      </c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6"/>
      <c r="AK205" s="114" t="s">
        <v>402</v>
      </c>
      <c r="AL205" s="115"/>
      <c r="AM205" s="115"/>
      <c r="AN205" s="115"/>
      <c r="AO205" s="115"/>
      <c r="AP205" s="115"/>
      <c r="AQ205" s="115"/>
      <c r="AR205" s="115"/>
      <c r="AS205" s="115"/>
      <c r="AT205" s="115"/>
      <c r="AU205" s="115"/>
      <c r="AV205" s="115"/>
      <c r="AW205" s="115"/>
      <c r="AX205" s="115"/>
      <c r="AY205" s="115"/>
      <c r="AZ205" s="116"/>
      <c r="BA205" s="102" t="s">
        <v>207</v>
      </c>
      <c r="BB205" s="103"/>
      <c r="BC205" s="104"/>
      <c r="BD205" s="102" t="s">
        <v>207</v>
      </c>
      <c r="BE205" s="103"/>
      <c r="BF205" s="104"/>
      <c r="BG205" s="102" t="s">
        <v>207</v>
      </c>
      <c r="BH205" s="103"/>
      <c r="BI205" s="103"/>
      <c r="BJ205" s="103"/>
      <c r="BK205" s="104"/>
      <c r="BO205" s="23" t="str">
        <f t="shared" si="30"/>
        <v>{}</v>
      </c>
      <c r="BP205" s="23" t="s">
        <v>106</v>
      </c>
      <c r="BQ205" s="23" t="str">
        <f t="shared" si="31"/>
        <v>ID0932-27 = sql/job/mml_diff/mml_del/ID0932-27.sql</v>
      </c>
      <c r="BR205" s="23" t="str">
        <f t="shared" si="32"/>
        <v>ID0932-27 = {"id":"ID0932-27", "name":"MML患者ID一覧作成SQL（MML_注射記録モジュール_投薬）", "params":{}, "files":{}}</v>
      </c>
    </row>
    <row r="206" spans="2:70" ht="51.75" customHeight="1" x14ac:dyDescent="0.15">
      <c r="B206" s="108" t="s">
        <v>2207</v>
      </c>
      <c r="C206" s="109"/>
      <c r="D206" s="109"/>
      <c r="E206" s="110"/>
      <c r="F206" s="111" t="s">
        <v>2144</v>
      </c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3"/>
      <c r="R206" s="114" t="str">
        <f t="shared" si="33"/>
        <v>MML_注射記録モジュール_薬剤に格納されている施設IDと患者IDを取得し、MML患者一覧テーブルに格納するSQL</v>
      </c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6"/>
      <c r="AK206" s="114" t="s">
        <v>402</v>
      </c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/>
      <c r="AZ206" s="116"/>
      <c r="BA206" s="102" t="s">
        <v>207</v>
      </c>
      <c r="BB206" s="103"/>
      <c r="BC206" s="104"/>
      <c r="BD206" s="102" t="s">
        <v>207</v>
      </c>
      <c r="BE206" s="103"/>
      <c r="BF206" s="104"/>
      <c r="BG206" s="102" t="s">
        <v>207</v>
      </c>
      <c r="BH206" s="103"/>
      <c r="BI206" s="103"/>
      <c r="BJ206" s="103"/>
      <c r="BK206" s="104"/>
      <c r="BO206" s="23" t="str">
        <f t="shared" si="30"/>
        <v>{}</v>
      </c>
      <c r="BP206" s="23" t="s">
        <v>106</v>
      </c>
      <c r="BQ206" s="23" t="str">
        <f t="shared" si="31"/>
        <v>ID0932-28 = sql/job/mml_diff/mml_del/ID0932-28.sql</v>
      </c>
      <c r="BR206" s="23" t="str">
        <f t="shared" si="32"/>
        <v>ID0932-28 = {"id":"ID0932-28", "name":"MML患者ID一覧作成SQL（MML_注射記録モジュール_薬剤）", "params":{}, "files":{}}</v>
      </c>
    </row>
    <row r="207" spans="2:70" ht="51.75" customHeight="1" x14ac:dyDescent="0.15">
      <c r="B207" s="108" t="s">
        <v>2208</v>
      </c>
      <c r="C207" s="109"/>
      <c r="D207" s="109"/>
      <c r="E207" s="110"/>
      <c r="F207" s="111" t="s">
        <v>2145</v>
      </c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3"/>
      <c r="R207" s="114" t="str">
        <f t="shared" si="33"/>
        <v>MML_患者情報モジュール_本文に格納されている施設IDと患者IDを取得し、MML患者一覧テーブルに格納するSQL</v>
      </c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6"/>
      <c r="AK207" s="114" t="s">
        <v>402</v>
      </c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6"/>
      <c r="BA207" s="102" t="s">
        <v>207</v>
      </c>
      <c r="BB207" s="103"/>
      <c r="BC207" s="104"/>
      <c r="BD207" s="102" t="s">
        <v>207</v>
      </c>
      <c r="BE207" s="103"/>
      <c r="BF207" s="104"/>
      <c r="BG207" s="102" t="s">
        <v>207</v>
      </c>
      <c r="BH207" s="103"/>
      <c r="BI207" s="103"/>
      <c r="BJ207" s="103"/>
      <c r="BK207" s="104"/>
      <c r="BO207" s="23" t="str">
        <f t="shared" si="30"/>
        <v>{}</v>
      </c>
      <c r="BP207" s="23" t="s">
        <v>106</v>
      </c>
      <c r="BQ207" s="23" t="str">
        <f t="shared" si="31"/>
        <v>ID0932-29 = sql/job/mml_diff/mml_del/ID0932-29.sql</v>
      </c>
      <c r="BR207" s="23" t="str">
        <f t="shared" si="32"/>
        <v>ID0932-29 = {"id":"ID0932-29", "name":"MML患者ID一覧作成SQL（MML_患者情報モジュール_本文）", "params":{}, "files":{}}</v>
      </c>
    </row>
    <row r="208" spans="2:70" ht="51.75" customHeight="1" x14ac:dyDescent="0.15">
      <c r="B208" s="108" t="s">
        <v>2209</v>
      </c>
      <c r="C208" s="109"/>
      <c r="D208" s="109"/>
      <c r="E208" s="110"/>
      <c r="F208" s="111" t="s">
        <v>2146</v>
      </c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3"/>
      <c r="R208" s="114" t="str">
        <f t="shared" si="33"/>
        <v>MML_患者情報モジュール_住所に格納されている施設IDと患者IDを取得し、MML患者一覧テーブルに格納するSQL</v>
      </c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6"/>
      <c r="AK208" s="114" t="s">
        <v>402</v>
      </c>
      <c r="AL208" s="115"/>
      <c r="AM208" s="115"/>
      <c r="AN208" s="115"/>
      <c r="AO208" s="115"/>
      <c r="AP208" s="115"/>
      <c r="AQ208" s="115"/>
      <c r="AR208" s="115"/>
      <c r="AS208" s="115"/>
      <c r="AT208" s="115"/>
      <c r="AU208" s="115"/>
      <c r="AV208" s="115"/>
      <c r="AW208" s="115"/>
      <c r="AX208" s="115"/>
      <c r="AY208" s="115"/>
      <c r="AZ208" s="116"/>
      <c r="BA208" s="102" t="s">
        <v>207</v>
      </c>
      <c r="BB208" s="103"/>
      <c r="BC208" s="104"/>
      <c r="BD208" s="102" t="s">
        <v>207</v>
      </c>
      <c r="BE208" s="103"/>
      <c r="BF208" s="104"/>
      <c r="BG208" s="102" t="s">
        <v>207</v>
      </c>
      <c r="BH208" s="103"/>
      <c r="BI208" s="103"/>
      <c r="BJ208" s="103"/>
      <c r="BK208" s="104"/>
      <c r="BO208" s="23" t="str">
        <f t="shared" si="30"/>
        <v>{}</v>
      </c>
      <c r="BP208" s="23" t="s">
        <v>106</v>
      </c>
      <c r="BQ208" s="23" t="str">
        <f t="shared" si="31"/>
        <v>ID0932-30 = sql/job/mml_diff/mml_del/ID0932-30.sql</v>
      </c>
      <c r="BR208" s="23" t="str">
        <f t="shared" si="32"/>
        <v>ID0932-30 = {"id":"ID0932-30", "name":"MML患者ID一覧作成SQL（MML_患者情報モジュール_住所）", "params":{}, "files":{}}</v>
      </c>
    </row>
    <row r="209" spans="2:70" ht="51.75" customHeight="1" x14ac:dyDescent="0.15">
      <c r="B209" s="108" t="s">
        <v>2210</v>
      </c>
      <c r="C209" s="109"/>
      <c r="D209" s="109"/>
      <c r="E209" s="110"/>
      <c r="F209" s="111" t="s">
        <v>2147</v>
      </c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3"/>
      <c r="R209" s="114" t="str">
        <f t="shared" si="33"/>
        <v>MML_バイタルサインモジュール_本文に格納されている施設IDと患者IDを取得し、MML患者一覧テーブルに格納するSQL</v>
      </c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6"/>
      <c r="AK209" s="114" t="s">
        <v>402</v>
      </c>
      <c r="AL209" s="115"/>
      <c r="AM209" s="115"/>
      <c r="AN209" s="115"/>
      <c r="AO209" s="115"/>
      <c r="AP209" s="115"/>
      <c r="AQ209" s="115"/>
      <c r="AR209" s="115"/>
      <c r="AS209" s="115"/>
      <c r="AT209" s="115"/>
      <c r="AU209" s="115"/>
      <c r="AV209" s="115"/>
      <c r="AW209" s="115"/>
      <c r="AX209" s="115"/>
      <c r="AY209" s="115"/>
      <c r="AZ209" s="116"/>
      <c r="BA209" s="102" t="s">
        <v>207</v>
      </c>
      <c r="BB209" s="103"/>
      <c r="BC209" s="104"/>
      <c r="BD209" s="102" t="s">
        <v>207</v>
      </c>
      <c r="BE209" s="103"/>
      <c r="BF209" s="104"/>
      <c r="BG209" s="102" t="s">
        <v>207</v>
      </c>
      <c r="BH209" s="103"/>
      <c r="BI209" s="103"/>
      <c r="BJ209" s="103"/>
      <c r="BK209" s="104"/>
      <c r="BO209" s="23" t="str">
        <f t="shared" si="30"/>
        <v>{}</v>
      </c>
      <c r="BP209" s="23" t="s">
        <v>106</v>
      </c>
      <c r="BQ209" s="23" t="str">
        <f t="shared" si="31"/>
        <v>ID0932-31 = sql/job/mml_diff/mml_del/ID0932-31.sql</v>
      </c>
      <c r="BR209" s="23" t="str">
        <f t="shared" si="32"/>
        <v>ID0932-31 = {"id":"ID0932-31", "name":"MML患者ID一覧作成SQL（MML_バイタルサインモジュール_本文）", "params":{}, "files":{}}</v>
      </c>
    </row>
    <row r="210" spans="2:70" ht="51.75" customHeight="1" x14ac:dyDescent="0.15">
      <c r="B210" s="108" t="s">
        <v>2211</v>
      </c>
      <c r="C210" s="109"/>
      <c r="D210" s="109"/>
      <c r="E210" s="110"/>
      <c r="F210" s="111" t="s">
        <v>2148</v>
      </c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3"/>
      <c r="R210" s="114" t="str">
        <f t="shared" si="33"/>
        <v>MML_バイタルサインモジュール_項目に格納されている施設IDと患者IDを取得し、MML患者一覧テーブルに格納するSQL</v>
      </c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6"/>
      <c r="AK210" s="114" t="s">
        <v>402</v>
      </c>
      <c r="AL210" s="115"/>
      <c r="AM210" s="115"/>
      <c r="AN210" s="115"/>
      <c r="AO210" s="115"/>
      <c r="AP210" s="115"/>
      <c r="AQ210" s="115"/>
      <c r="AR210" s="115"/>
      <c r="AS210" s="115"/>
      <c r="AT210" s="115"/>
      <c r="AU210" s="115"/>
      <c r="AV210" s="115"/>
      <c r="AW210" s="115"/>
      <c r="AX210" s="115"/>
      <c r="AY210" s="115"/>
      <c r="AZ210" s="116"/>
      <c r="BA210" s="102" t="s">
        <v>207</v>
      </c>
      <c r="BB210" s="103"/>
      <c r="BC210" s="104"/>
      <c r="BD210" s="102" t="s">
        <v>207</v>
      </c>
      <c r="BE210" s="103"/>
      <c r="BF210" s="104"/>
      <c r="BG210" s="102" t="s">
        <v>207</v>
      </c>
      <c r="BH210" s="103"/>
      <c r="BI210" s="103"/>
      <c r="BJ210" s="103"/>
      <c r="BK210" s="104"/>
      <c r="BO210" s="23" t="str">
        <f t="shared" si="30"/>
        <v>{}</v>
      </c>
      <c r="BP210" s="23" t="s">
        <v>106</v>
      </c>
      <c r="BQ210" s="23" t="str">
        <f t="shared" si="31"/>
        <v>ID0932-32 = sql/job/mml_diff/mml_del/ID0932-32.sql</v>
      </c>
      <c r="BR210" s="23" t="str">
        <f t="shared" si="32"/>
        <v>ID0932-32 = {"id":"ID0932-32", "name":"MML患者ID一覧作成SQL（MML_バイタルサインモジュール_項目）", "params":{}, "files":{}}</v>
      </c>
    </row>
    <row r="211" spans="2:70" ht="51.75" customHeight="1" x14ac:dyDescent="0.15">
      <c r="B211" s="108" t="s">
        <v>2212</v>
      </c>
      <c r="C211" s="109"/>
      <c r="D211" s="109"/>
      <c r="E211" s="110"/>
      <c r="F211" s="111" t="s">
        <v>2149</v>
      </c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3"/>
      <c r="R211" s="114" t="str">
        <f t="shared" si="33"/>
        <v>MML_バイタルサインモジュール_項目メモに格納されている施設IDと患者IDを取得し、MML患者一覧テーブルに格納するSQL</v>
      </c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6"/>
      <c r="AK211" s="114" t="s">
        <v>402</v>
      </c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6"/>
      <c r="BA211" s="102" t="s">
        <v>207</v>
      </c>
      <c r="BB211" s="103"/>
      <c r="BC211" s="104"/>
      <c r="BD211" s="102" t="s">
        <v>207</v>
      </c>
      <c r="BE211" s="103"/>
      <c r="BF211" s="104"/>
      <c r="BG211" s="102" t="s">
        <v>207</v>
      </c>
      <c r="BH211" s="103"/>
      <c r="BI211" s="103"/>
      <c r="BJ211" s="103"/>
      <c r="BK211" s="104"/>
      <c r="BO211" s="23" t="str">
        <f t="shared" si="30"/>
        <v>{}</v>
      </c>
      <c r="BP211" s="23" t="s">
        <v>106</v>
      </c>
      <c r="BQ211" s="23" t="str">
        <f t="shared" si="31"/>
        <v>ID0932-33 = sql/job/mml_diff/mml_del/ID0932-33.sql</v>
      </c>
      <c r="BR211" s="23" t="str">
        <f t="shared" si="32"/>
        <v>ID0932-33 = {"id":"ID0932-33", "name":"MML患者ID一覧作成SQL（MML_バイタルサインモジュール_項目メモ）", "params":{}, "files":{}}</v>
      </c>
    </row>
    <row r="212" spans="2:70" ht="51.75" customHeight="1" x14ac:dyDescent="0.15">
      <c r="B212" s="108" t="s">
        <v>2213</v>
      </c>
      <c r="C212" s="109"/>
      <c r="D212" s="109"/>
      <c r="E212" s="110"/>
      <c r="F212" s="111" t="s">
        <v>2150</v>
      </c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3"/>
      <c r="R212" s="114" t="str">
        <f t="shared" si="33"/>
        <v>MML_体温表モジュール_本文に格納されている施設IDと患者IDを取得し、MML患者一覧テーブルに格納するSQL</v>
      </c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6"/>
      <c r="AK212" s="114" t="s">
        <v>402</v>
      </c>
      <c r="AL212" s="115"/>
      <c r="AM212" s="115"/>
      <c r="AN212" s="115"/>
      <c r="AO212" s="115"/>
      <c r="AP212" s="115"/>
      <c r="AQ212" s="115"/>
      <c r="AR212" s="115"/>
      <c r="AS212" s="115"/>
      <c r="AT212" s="115"/>
      <c r="AU212" s="115"/>
      <c r="AV212" s="115"/>
      <c r="AW212" s="115"/>
      <c r="AX212" s="115"/>
      <c r="AY212" s="115"/>
      <c r="AZ212" s="116"/>
      <c r="BA212" s="102" t="s">
        <v>207</v>
      </c>
      <c r="BB212" s="103"/>
      <c r="BC212" s="104"/>
      <c r="BD212" s="102" t="s">
        <v>207</v>
      </c>
      <c r="BE212" s="103"/>
      <c r="BF212" s="104"/>
      <c r="BG212" s="102" t="s">
        <v>207</v>
      </c>
      <c r="BH212" s="103"/>
      <c r="BI212" s="103"/>
      <c r="BJ212" s="103"/>
      <c r="BK212" s="104"/>
      <c r="BO212" s="23" t="str">
        <f t="shared" si="30"/>
        <v>{}</v>
      </c>
      <c r="BP212" s="23" t="s">
        <v>106</v>
      </c>
      <c r="BQ212" s="23" t="str">
        <f t="shared" si="31"/>
        <v>ID0932-34 = sql/job/mml_diff/mml_del/ID0932-34.sql</v>
      </c>
      <c r="BR212" s="23" t="str">
        <f t="shared" si="32"/>
        <v>ID0932-34 = {"id":"ID0932-34", "name":"MML患者ID一覧作成SQL（MML_体温表モジュール_本文）", "params":{}, "files":{}}</v>
      </c>
    </row>
    <row r="213" spans="2:70" ht="51.75" customHeight="1" x14ac:dyDescent="0.15">
      <c r="B213" s="108" t="s">
        <v>2214</v>
      </c>
      <c r="C213" s="109"/>
      <c r="D213" s="109"/>
      <c r="E213" s="110"/>
      <c r="F213" s="111" t="s">
        <v>2151</v>
      </c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3"/>
      <c r="R213" s="114" t="str">
        <f t="shared" si="33"/>
        <v>MML_体温表モジュール_バイタルサインに格納されている施設IDと患者IDを取得し、MML患者一覧テーブルに格納するSQL</v>
      </c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6"/>
      <c r="AK213" s="114" t="s">
        <v>402</v>
      </c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6"/>
      <c r="BA213" s="102" t="s">
        <v>207</v>
      </c>
      <c r="BB213" s="103"/>
      <c r="BC213" s="104"/>
      <c r="BD213" s="102" t="s">
        <v>207</v>
      </c>
      <c r="BE213" s="103"/>
      <c r="BF213" s="104"/>
      <c r="BG213" s="102" t="s">
        <v>207</v>
      </c>
      <c r="BH213" s="103"/>
      <c r="BI213" s="103"/>
      <c r="BJ213" s="103"/>
      <c r="BK213" s="104"/>
      <c r="BO213" s="23" t="str">
        <f t="shared" si="30"/>
        <v>{}</v>
      </c>
      <c r="BP213" s="23" t="s">
        <v>106</v>
      </c>
      <c r="BQ213" s="23" t="str">
        <f t="shared" si="31"/>
        <v>ID0932-35 = sql/job/mml_diff/mml_del/ID0932-35.sql</v>
      </c>
      <c r="BR213" s="23" t="str">
        <f t="shared" si="32"/>
        <v>ID0932-35 = {"id":"ID0932-35", "name":"MML患者ID一覧作成SQL（MML_体温表モジュール_バイタルサイン）", "params":{}, "files":{}}</v>
      </c>
    </row>
    <row r="214" spans="2:70" ht="51.75" customHeight="1" x14ac:dyDescent="0.15">
      <c r="B214" s="108" t="s">
        <v>2215</v>
      </c>
      <c r="C214" s="109"/>
      <c r="D214" s="109"/>
      <c r="E214" s="110"/>
      <c r="F214" s="111" t="s">
        <v>2152</v>
      </c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3"/>
      <c r="R214" s="114" t="str">
        <f t="shared" si="33"/>
        <v>MML_体温表モジュール_バイタルサイン項目に格納されている施設IDと患者IDを取得し、MML患者一覧テーブルに格納するSQL</v>
      </c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6"/>
      <c r="AK214" s="114" t="s">
        <v>402</v>
      </c>
      <c r="AL214" s="115"/>
      <c r="AM214" s="115"/>
      <c r="AN214" s="115"/>
      <c r="AO214" s="115"/>
      <c r="AP214" s="115"/>
      <c r="AQ214" s="115"/>
      <c r="AR214" s="115"/>
      <c r="AS214" s="115"/>
      <c r="AT214" s="115"/>
      <c r="AU214" s="115"/>
      <c r="AV214" s="115"/>
      <c r="AW214" s="115"/>
      <c r="AX214" s="115"/>
      <c r="AY214" s="115"/>
      <c r="AZ214" s="116"/>
      <c r="BA214" s="102" t="s">
        <v>207</v>
      </c>
      <c r="BB214" s="103"/>
      <c r="BC214" s="104"/>
      <c r="BD214" s="102" t="s">
        <v>207</v>
      </c>
      <c r="BE214" s="103"/>
      <c r="BF214" s="104"/>
      <c r="BG214" s="102" t="s">
        <v>207</v>
      </c>
      <c r="BH214" s="103"/>
      <c r="BI214" s="103"/>
      <c r="BJ214" s="103"/>
      <c r="BK214" s="104"/>
      <c r="BO214" s="23" t="str">
        <f t="shared" si="30"/>
        <v>{}</v>
      </c>
      <c r="BP214" s="23" t="s">
        <v>106</v>
      </c>
      <c r="BQ214" s="23" t="str">
        <f t="shared" si="31"/>
        <v>ID0932-36 = sql/job/mml_diff/mml_del/ID0932-36.sql</v>
      </c>
      <c r="BR214" s="23" t="str">
        <f t="shared" si="32"/>
        <v>ID0932-36 = {"id":"ID0932-36", "name":"MML患者ID一覧作成SQL（MML_体温表モジュール_バイタルサイン項目）", "params":{}, "files":{}}</v>
      </c>
    </row>
    <row r="215" spans="2:70" ht="51.75" customHeight="1" x14ac:dyDescent="0.15">
      <c r="B215" s="108" t="s">
        <v>2216</v>
      </c>
      <c r="C215" s="109"/>
      <c r="D215" s="109"/>
      <c r="E215" s="110"/>
      <c r="F215" s="111" t="s">
        <v>2153</v>
      </c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3"/>
      <c r="R215" s="114" t="str">
        <f t="shared" si="33"/>
        <v>MML_体温表モジュール_バイタルサイン項目メモに格納されている施設IDと患者IDを取得し、MML患者一覧テーブルに格納するSQL</v>
      </c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6"/>
      <c r="AK215" s="114" t="s">
        <v>402</v>
      </c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6"/>
      <c r="BA215" s="102" t="s">
        <v>207</v>
      </c>
      <c r="BB215" s="103"/>
      <c r="BC215" s="104"/>
      <c r="BD215" s="102" t="s">
        <v>207</v>
      </c>
      <c r="BE215" s="103"/>
      <c r="BF215" s="104"/>
      <c r="BG215" s="102" t="s">
        <v>207</v>
      </c>
      <c r="BH215" s="103"/>
      <c r="BI215" s="103"/>
      <c r="BJ215" s="103"/>
      <c r="BK215" s="104"/>
      <c r="BO215" s="23" t="str">
        <f t="shared" si="30"/>
        <v>{}</v>
      </c>
      <c r="BP215" s="23" t="s">
        <v>106</v>
      </c>
      <c r="BQ215" s="23" t="str">
        <f t="shared" si="31"/>
        <v>ID0932-37 = sql/job/mml_diff/mml_del/ID0932-37.sql</v>
      </c>
      <c r="BR215" s="23" t="str">
        <f t="shared" si="32"/>
        <v>ID0932-37 = {"id":"ID0932-37", "name":"MML患者ID一覧作成SQL（MML_体温表モジュール_バイタルサイン項目メモ）", "params":{}, "files":{}}</v>
      </c>
    </row>
    <row r="216" spans="2:70" ht="51.75" customHeight="1" x14ac:dyDescent="0.15">
      <c r="B216" s="108" t="s">
        <v>2217</v>
      </c>
      <c r="C216" s="109"/>
      <c r="D216" s="109"/>
      <c r="E216" s="110"/>
      <c r="F216" s="111" t="s">
        <v>2154</v>
      </c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3"/>
      <c r="R216" s="114" t="str">
        <f t="shared" si="33"/>
        <v>MML_体温表モジュール_摂取に格納されている施設IDと患者IDを取得し、MML患者一覧テーブルに格納するSQL</v>
      </c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6"/>
      <c r="AK216" s="114" t="s">
        <v>402</v>
      </c>
      <c r="AL216" s="115"/>
      <c r="AM216" s="115"/>
      <c r="AN216" s="115"/>
      <c r="AO216" s="115"/>
      <c r="AP216" s="115"/>
      <c r="AQ216" s="115"/>
      <c r="AR216" s="115"/>
      <c r="AS216" s="115"/>
      <c r="AT216" s="115"/>
      <c r="AU216" s="115"/>
      <c r="AV216" s="115"/>
      <c r="AW216" s="115"/>
      <c r="AX216" s="115"/>
      <c r="AY216" s="115"/>
      <c r="AZ216" s="116"/>
      <c r="BA216" s="102" t="s">
        <v>207</v>
      </c>
      <c r="BB216" s="103"/>
      <c r="BC216" s="104"/>
      <c r="BD216" s="102" t="s">
        <v>207</v>
      </c>
      <c r="BE216" s="103"/>
      <c r="BF216" s="104"/>
      <c r="BG216" s="102" t="s">
        <v>207</v>
      </c>
      <c r="BH216" s="103"/>
      <c r="BI216" s="103"/>
      <c r="BJ216" s="103"/>
      <c r="BK216" s="104"/>
      <c r="BO216" s="23" t="str">
        <f t="shared" si="30"/>
        <v>{}</v>
      </c>
      <c r="BP216" s="23" t="s">
        <v>106</v>
      </c>
      <c r="BQ216" s="23" t="str">
        <f t="shared" si="31"/>
        <v>ID0932-38 = sql/job/mml_diff/mml_del/ID0932-38.sql</v>
      </c>
      <c r="BR216" s="23" t="str">
        <f t="shared" si="32"/>
        <v>ID0932-38 = {"id":"ID0932-38", "name":"MML患者ID一覧作成SQL（MML_体温表モジュール_摂取）", "params":{}, "files":{}}</v>
      </c>
    </row>
    <row r="217" spans="2:70" ht="51.75" customHeight="1" x14ac:dyDescent="0.15">
      <c r="B217" s="108" t="s">
        <v>2218</v>
      </c>
      <c r="C217" s="109"/>
      <c r="D217" s="109"/>
      <c r="E217" s="110"/>
      <c r="F217" s="111" t="s">
        <v>2155</v>
      </c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3"/>
      <c r="R217" s="114" t="str">
        <f t="shared" si="33"/>
        <v>MML_体温表モジュール_排泄に格納されている施設IDと患者IDを取得し、MML患者一覧テーブルに格納するSQL</v>
      </c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6"/>
      <c r="AK217" s="114" t="s">
        <v>402</v>
      </c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6"/>
      <c r="BA217" s="102" t="s">
        <v>207</v>
      </c>
      <c r="BB217" s="103"/>
      <c r="BC217" s="104"/>
      <c r="BD217" s="102" t="s">
        <v>207</v>
      </c>
      <c r="BE217" s="103"/>
      <c r="BF217" s="104"/>
      <c r="BG217" s="102" t="s">
        <v>207</v>
      </c>
      <c r="BH217" s="103"/>
      <c r="BI217" s="103"/>
      <c r="BJ217" s="103"/>
      <c r="BK217" s="104"/>
      <c r="BO217" s="23" t="str">
        <f t="shared" si="30"/>
        <v>{}</v>
      </c>
      <c r="BP217" s="23" t="s">
        <v>106</v>
      </c>
      <c r="BQ217" s="23" t="str">
        <f t="shared" si="31"/>
        <v>ID0932-39 = sql/job/mml_diff/mml_del/ID0932-39.sql</v>
      </c>
      <c r="BR217" s="23" t="str">
        <f t="shared" si="32"/>
        <v>ID0932-39 = {"id":"ID0932-39", "name":"MML患者ID一覧作成SQL（MML_体温表モジュール_排泄）", "params":{}, "files":{}}</v>
      </c>
    </row>
    <row r="218" spans="2:70" ht="51.75" customHeight="1" x14ac:dyDescent="0.15">
      <c r="B218" s="108" t="s">
        <v>2219</v>
      </c>
      <c r="C218" s="109"/>
      <c r="D218" s="109"/>
      <c r="E218" s="110"/>
      <c r="F218" s="111" t="s">
        <v>2156</v>
      </c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3"/>
      <c r="R218" s="114" t="str">
        <f t="shared" si="33"/>
        <v>MML_体温表モジュール_排泄頻度に格納されている施設IDと患者IDを取得し、MML患者一覧テーブルに格納するSQL</v>
      </c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6"/>
      <c r="AK218" s="114" t="s">
        <v>402</v>
      </c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6"/>
      <c r="BA218" s="102" t="s">
        <v>207</v>
      </c>
      <c r="BB218" s="103"/>
      <c r="BC218" s="104"/>
      <c r="BD218" s="102" t="s">
        <v>207</v>
      </c>
      <c r="BE218" s="103"/>
      <c r="BF218" s="104"/>
      <c r="BG218" s="102" t="s">
        <v>207</v>
      </c>
      <c r="BH218" s="103"/>
      <c r="BI218" s="103"/>
      <c r="BJ218" s="103"/>
      <c r="BK218" s="104"/>
      <c r="BO218" s="23" t="str">
        <f t="shared" si="30"/>
        <v>{}</v>
      </c>
      <c r="BP218" s="23" t="s">
        <v>106</v>
      </c>
      <c r="BQ218" s="23" t="str">
        <f t="shared" si="31"/>
        <v>ID0932-40 = sql/job/mml_diff/mml_del/ID0932-40.sql</v>
      </c>
      <c r="BR218" s="23" t="str">
        <f t="shared" si="32"/>
        <v>ID0932-40 = {"id":"ID0932-40", "name":"MML患者ID一覧作成SQL（MML_体温表モジュール_排泄頻度）", "params":{}, "files":{}}</v>
      </c>
    </row>
    <row r="219" spans="2:70" ht="51.75" customHeight="1" x14ac:dyDescent="0.15">
      <c r="B219" s="108" t="s">
        <v>2220</v>
      </c>
      <c r="C219" s="109"/>
      <c r="D219" s="109"/>
      <c r="E219" s="110"/>
      <c r="F219" s="111" t="s">
        <v>2157</v>
      </c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3"/>
      <c r="R219" s="114" t="str">
        <f t="shared" si="33"/>
        <v>MML_手術モジュール_手術項目に格納されている施設IDと患者IDを取得し、MML患者一覧テーブルに格納するSQL</v>
      </c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15"/>
      <c r="AI219" s="115"/>
      <c r="AJ219" s="116"/>
      <c r="AK219" s="114" t="s">
        <v>402</v>
      </c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6"/>
      <c r="BA219" s="102" t="s">
        <v>207</v>
      </c>
      <c r="BB219" s="103"/>
      <c r="BC219" s="104"/>
      <c r="BD219" s="102" t="s">
        <v>207</v>
      </c>
      <c r="BE219" s="103"/>
      <c r="BF219" s="104"/>
      <c r="BG219" s="102" t="s">
        <v>207</v>
      </c>
      <c r="BH219" s="103"/>
      <c r="BI219" s="103"/>
      <c r="BJ219" s="103"/>
      <c r="BK219" s="104"/>
      <c r="BO219" s="23" t="str">
        <f t="shared" si="30"/>
        <v>{}</v>
      </c>
      <c r="BP219" s="23" t="s">
        <v>106</v>
      </c>
      <c r="BQ219" s="23" t="str">
        <f t="shared" si="31"/>
        <v>ID0932-41 = sql/job/mml_diff/mml_del/ID0932-41.sql</v>
      </c>
      <c r="BR219" s="23" t="str">
        <f t="shared" si="32"/>
        <v>ID0932-41 = {"id":"ID0932-41", "name":"MML患者ID一覧作成SQL（MML_手術モジュール_手術項目）", "params":{}, "files":{}}</v>
      </c>
    </row>
    <row r="220" spans="2:70" ht="51.75" customHeight="1" x14ac:dyDescent="0.15">
      <c r="B220" s="108" t="s">
        <v>2221</v>
      </c>
      <c r="C220" s="109"/>
      <c r="D220" s="109"/>
      <c r="E220" s="110"/>
      <c r="F220" s="111" t="s">
        <v>2158</v>
      </c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3"/>
      <c r="R220" s="114" t="str">
        <f t="shared" si="33"/>
        <v>MML_手術モジュール_診療科情報に格納されている施設IDと患者IDを取得し、MML患者一覧テーブルに格納するSQL</v>
      </c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6"/>
      <c r="AK220" s="114" t="s">
        <v>402</v>
      </c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6"/>
      <c r="BA220" s="102" t="s">
        <v>207</v>
      </c>
      <c r="BB220" s="103"/>
      <c r="BC220" s="104"/>
      <c r="BD220" s="102" t="s">
        <v>207</v>
      </c>
      <c r="BE220" s="103"/>
      <c r="BF220" s="104"/>
      <c r="BG220" s="102" t="s">
        <v>207</v>
      </c>
      <c r="BH220" s="103"/>
      <c r="BI220" s="103"/>
      <c r="BJ220" s="103"/>
      <c r="BK220" s="104"/>
      <c r="BO220" s="23" t="str">
        <f t="shared" si="30"/>
        <v>{}</v>
      </c>
      <c r="BP220" s="23" t="s">
        <v>106</v>
      </c>
      <c r="BQ220" s="23" t="str">
        <f t="shared" si="31"/>
        <v>ID0932-42 = sql/job/mml_diff/mml_del/ID0932-42.sql</v>
      </c>
      <c r="BR220" s="23" t="str">
        <f t="shared" si="32"/>
        <v>ID0932-42 = {"id":"ID0932-42", "name":"MML患者ID一覧作成SQL（MML_手術モジュール_診療科情報）", "params":{}, "files":{}}</v>
      </c>
    </row>
    <row r="221" spans="2:70" ht="51.75" customHeight="1" x14ac:dyDescent="0.15">
      <c r="B221" s="108" t="s">
        <v>2222</v>
      </c>
      <c r="C221" s="109"/>
      <c r="D221" s="109"/>
      <c r="E221" s="110"/>
      <c r="F221" s="111" t="s">
        <v>2159</v>
      </c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3"/>
      <c r="R221" s="114" t="str">
        <f t="shared" si="33"/>
        <v>MML_手術モジュール_診断履歴情報に格納されている施設IDと患者IDを取得し、MML患者一覧テーブルに格納するSQL</v>
      </c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6"/>
      <c r="AK221" s="114" t="s">
        <v>402</v>
      </c>
      <c r="AL221" s="115"/>
      <c r="AM221" s="115"/>
      <c r="AN221" s="115"/>
      <c r="AO221" s="115"/>
      <c r="AP221" s="115"/>
      <c r="AQ221" s="115"/>
      <c r="AR221" s="115"/>
      <c r="AS221" s="115"/>
      <c r="AT221" s="115"/>
      <c r="AU221" s="115"/>
      <c r="AV221" s="115"/>
      <c r="AW221" s="115"/>
      <c r="AX221" s="115"/>
      <c r="AY221" s="115"/>
      <c r="AZ221" s="116"/>
      <c r="BA221" s="102" t="s">
        <v>207</v>
      </c>
      <c r="BB221" s="103"/>
      <c r="BC221" s="104"/>
      <c r="BD221" s="102" t="s">
        <v>207</v>
      </c>
      <c r="BE221" s="103"/>
      <c r="BF221" s="104"/>
      <c r="BG221" s="102" t="s">
        <v>207</v>
      </c>
      <c r="BH221" s="103"/>
      <c r="BI221" s="103"/>
      <c r="BJ221" s="103"/>
      <c r="BK221" s="104"/>
      <c r="BO221" s="23" t="str">
        <f>IF(AK221&lt;&gt;"なし",AK221,"{}")</f>
        <v>{}</v>
      </c>
      <c r="BP221" s="23" t="s">
        <v>106</v>
      </c>
      <c r="BQ221" s="23" t="str">
        <f>B221&amp;" = sql/job/mml_diff/mml_del/"&amp;B221&amp;".sql"</f>
        <v>ID0932-43 = sql/job/mml_diff/mml_del/ID0932-43.sql</v>
      </c>
      <c r="BR221" s="23" t="str">
        <f t="shared" si="32"/>
        <v>ID0932-43 = {"id":"ID0932-43", "name":"MML患者ID一覧作成SQL（MML_手術モジュール_診断履歴情報）", "params":{}, "files":{}}</v>
      </c>
    </row>
    <row r="222" spans="2:70" ht="51.75" customHeight="1" x14ac:dyDescent="0.15">
      <c r="B222" s="108" t="s">
        <v>2223</v>
      </c>
      <c r="C222" s="109"/>
      <c r="D222" s="109"/>
      <c r="E222" s="110"/>
      <c r="F222" s="111" t="s">
        <v>2160</v>
      </c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3"/>
      <c r="R222" s="114" t="str">
        <f t="shared" si="33"/>
        <v>MML_手術モジュール_病名に格納されている施設IDと患者IDを取得し、MML患者一覧テーブルに格納するSQL</v>
      </c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6"/>
      <c r="AK222" s="114" t="s">
        <v>402</v>
      </c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6"/>
      <c r="BA222" s="102" t="s">
        <v>207</v>
      </c>
      <c r="BB222" s="103"/>
      <c r="BC222" s="104"/>
      <c r="BD222" s="102" t="s">
        <v>207</v>
      </c>
      <c r="BE222" s="103"/>
      <c r="BF222" s="104"/>
      <c r="BG222" s="102" t="s">
        <v>207</v>
      </c>
      <c r="BH222" s="103"/>
      <c r="BI222" s="103"/>
      <c r="BJ222" s="103"/>
      <c r="BK222" s="104"/>
      <c r="BO222" s="23" t="str">
        <f t="shared" ref="BO222:BO240" si="34">IF(AK222&lt;&gt;"なし",AK222,"{}")</f>
        <v>{}</v>
      </c>
      <c r="BP222" s="23" t="s">
        <v>106</v>
      </c>
      <c r="BQ222" s="23" t="str">
        <f t="shared" ref="BQ222:BQ240" si="35">B222&amp;" = sql/job/mml_diff/mml_del/"&amp;B222&amp;".sql"</f>
        <v>ID0932-44 = sql/job/mml_diff/mml_del/ID0932-44.sql</v>
      </c>
      <c r="BR222" s="23" t="str">
        <f t="shared" si="32"/>
        <v>ID0932-44 = {"id":"ID0932-44", "name":"MML患者ID一覧作成SQL（MML_手術モジュール_病名）", "params":{}, "files":{}}</v>
      </c>
    </row>
    <row r="223" spans="2:70" ht="51.75" customHeight="1" x14ac:dyDescent="0.15">
      <c r="B223" s="108" t="s">
        <v>2224</v>
      </c>
      <c r="C223" s="109"/>
      <c r="D223" s="109"/>
      <c r="E223" s="110"/>
      <c r="F223" s="111" t="s">
        <v>2161</v>
      </c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3"/>
      <c r="R223" s="114" t="str">
        <f t="shared" si="33"/>
        <v>MML_手術モジュール_カテゴリ名に格納されている施設IDと患者IDを取得し、MML患者一覧テーブルに格納するSQL</v>
      </c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6"/>
      <c r="AK223" s="114" t="s">
        <v>402</v>
      </c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6"/>
      <c r="BA223" s="102" t="s">
        <v>207</v>
      </c>
      <c r="BB223" s="103"/>
      <c r="BC223" s="104"/>
      <c r="BD223" s="102" t="s">
        <v>207</v>
      </c>
      <c r="BE223" s="103"/>
      <c r="BF223" s="104"/>
      <c r="BG223" s="102" t="s">
        <v>207</v>
      </c>
      <c r="BH223" s="103"/>
      <c r="BI223" s="103"/>
      <c r="BJ223" s="103"/>
      <c r="BK223" s="104"/>
      <c r="BO223" s="23" t="str">
        <f t="shared" si="34"/>
        <v>{}</v>
      </c>
      <c r="BP223" s="23" t="s">
        <v>106</v>
      </c>
      <c r="BQ223" s="23" t="str">
        <f t="shared" si="35"/>
        <v>ID0932-45 = sql/job/mml_diff/mml_del/ID0932-45.sql</v>
      </c>
      <c r="BR223" s="23" t="str">
        <f t="shared" si="32"/>
        <v>ID0932-45 = {"id":"ID0932-45", "name":"MML患者ID一覧作成SQL（MML_手術モジュール_カテゴリ名）", "params":{}, "files":{}}</v>
      </c>
    </row>
    <row r="224" spans="2:70" ht="51.75" customHeight="1" x14ac:dyDescent="0.15">
      <c r="B224" s="108" t="s">
        <v>2225</v>
      </c>
      <c r="C224" s="109"/>
      <c r="D224" s="109"/>
      <c r="E224" s="110"/>
      <c r="F224" s="111" t="s">
        <v>2162</v>
      </c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3"/>
      <c r="R224" s="114" t="str">
        <f t="shared" si="33"/>
        <v>MML_手術モジュール_手術法に格納されている施設IDと患者IDを取得し、MML患者一覧テーブルに格納するSQL</v>
      </c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6"/>
      <c r="AK224" s="114" t="s">
        <v>402</v>
      </c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6"/>
      <c r="BA224" s="102" t="s">
        <v>207</v>
      </c>
      <c r="BB224" s="103"/>
      <c r="BC224" s="104"/>
      <c r="BD224" s="102" t="s">
        <v>207</v>
      </c>
      <c r="BE224" s="103"/>
      <c r="BF224" s="104"/>
      <c r="BG224" s="102" t="s">
        <v>207</v>
      </c>
      <c r="BH224" s="103"/>
      <c r="BI224" s="103"/>
      <c r="BJ224" s="103"/>
      <c r="BK224" s="104"/>
      <c r="BO224" s="23" t="str">
        <f t="shared" si="34"/>
        <v>{}</v>
      </c>
      <c r="BP224" s="23" t="s">
        <v>106</v>
      </c>
      <c r="BQ224" s="23" t="str">
        <f t="shared" si="35"/>
        <v>ID0932-46 = sql/job/mml_diff/mml_del/ID0932-46.sql</v>
      </c>
      <c r="BR224" s="23" t="str">
        <f t="shared" si="32"/>
        <v>ID0932-46 = {"id":"ID0932-46", "name":"MML患者ID一覧作成SQL（MML_手術モジュール_手術法）", "params":{}, "files":{}}</v>
      </c>
    </row>
    <row r="225" spans="2:70" ht="51.75" customHeight="1" x14ac:dyDescent="0.15">
      <c r="B225" s="108" t="s">
        <v>2226</v>
      </c>
      <c r="C225" s="109"/>
      <c r="D225" s="109"/>
      <c r="E225" s="110"/>
      <c r="F225" s="111" t="s">
        <v>2163</v>
      </c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3"/>
      <c r="R225" s="114" t="str">
        <f t="shared" si="33"/>
        <v>MML_手術モジュール_手術要素に格納されている施設IDと患者IDを取得し、MML患者一覧テーブルに格納するSQL</v>
      </c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6"/>
      <c r="AK225" s="114" t="s">
        <v>402</v>
      </c>
      <c r="AL225" s="115"/>
      <c r="AM225" s="115"/>
      <c r="AN225" s="115"/>
      <c r="AO225" s="115"/>
      <c r="AP225" s="115"/>
      <c r="AQ225" s="115"/>
      <c r="AR225" s="115"/>
      <c r="AS225" s="115"/>
      <c r="AT225" s="115"/>
      <c r="AU225" s="115"/>
      <c r="AV225" s="115"/>
      <c r="AW225" s="115"/>
      <c r="AX225" s="115"/>
      <c r="AY225" s="115"/>
      <c r="AZ225" s="116"/>
      <c r="BA225" s="102" t="s">
        <v>207</v>
      </c>
      <c r="BB225" s="103"/>
      <c r="BC225" s="104"/>
      <c r="BD225" s="102" t="s">
        <v>207</v>
      </c>
      <c r="BE225" s="103"/>
      <c r="BF225" s="104"/>
      <c r="BG225" s="102" t="s">
        <v>207</v>
      </c>
      <c r="BH225" s="103"/>
      <c r="BI225" s="103"/>
      <c r="BJ225" s="103"/>
      <c r="BK225" s="104"/>
      <c r="BO225" s="23" t="str">
        <f t="shared" si="34"/>
        <v>{}</v>
      </c>
      <c r="BP225" s="23" t="s">
        <v>106</v>
      </c>
      <c r="BQ225" s="23" t="str">
        <f t="shared" si="35"/>
        <v>ID0932-47 = sql/job/mml_diff/mml_del/ID0932-47.sql</v>
      </c>
      <c r="BR225" s="23" t="str">
        <f t="shared" si="32"/>
        <v>ID0932-47 = {"id":"ID0932-47", "name":"MML患者ID一覧作成SQL（MML_手術モジュール_手術要素）", "params":{}, "files":{}}</v>
      </c>
    </row>
    <row r="226" spans="2:70" ht="51.75" customHeight="1" x14ac:dyDescent="0.15">
      <c r="B226" s="108" t="s">
        <v>2227</v>
      </c>
      <c r="C226" s="109"/>
      <c r="D226" s="109"/>
      <c r="E226" s="110"/>
      <c r="F226" s="111" t="s">
        <v>2164</v>
      </c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3"/>
      <c r="R226" s="114" t="str">
        <f t="shared" si="33"/>
        <v>MML_手術モジュール_麻酔法に格納されている施設IDと患者IDを取得し、MML患者一覧テーブルに格納するSQL</v>
      </c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6"/>
      <c r="AK226" s="114" t="s">
        <v>402</v>
      </c>
      <c r="AL226" s="115"/>
      <c r="AM226" s="115"/>
      <c r="AN226" s="115"/>
      <c r="AO226" s="115"/>
      <c r="AP226" s="115"/>
      <c r="AQ226" s="115"/>
      <c r="AR226" s="115"/>
      <c r="AS226" s="115"/>
      <c r="AT226" s="115"/>
      <c r="AU226" s="115"/>
      <c r="AV226" s="115"/>
      <c r="AW226" s="115"/>
      <c r="AX226" s="115"/>
      <c r="AY226" s="115"/>
      <c r="AZ226" s="116"/>
      <c r="BA226" s="102" t="s">
        <v>207</v>
      </c>
      <c r="BB226" s="103"/>
      <c r="BC226" s="104"/>
      <c r="BD226" s="102" t="s">
        <v>207</v>
      </c>
      <c r="BE226" s="103"/>
      <c r="BF226" s="104"/>
      <c r="BG226" s="102" t="s">
        <v>207</v>
      </c>
      <c r="BH226" s="103"/>
      <c r="BI226" s="103"/>
      <c r="BJ226" s="103"/>
      <c r="BK226" s="104"/>
      <c r="BO226" s="23" t="str">
        <f t="shared" si="34"/>
        <v>{}</v>
      </c>
      <c r="BP226" s="23" t="s">
        <v>106</v>
      </c>
      <c r="BQ226" s="23" t="str">
        <f t="shared" si="35"/>
        <v>ID0932-48 = sql/job/mml_diff/mml_del/ID0932-48.sql</v>
      </c>
      <c r="BR226" s="23" t="str">
        <f t="shared" si="32"/>
        <v>ID0932-48 = {"id":"ID0932-48", "name":"MML患者ID一覧作成SQL（MML_手術モジュール_麻酔法）", "params":{}, "files":{}}</v>
      </c>
    </row>
    <row r="227" spans="2:70" ht="51.75" customHeight="1" x14ac:dyDescent="0.15">
      <c r="B227" s="108" t="s">
        <v>2228</v>
      </c>
      <c r="C227" s="109"/>
      <c r="D227" s="109"/>
      <c r="E227" s="110"/>
      <c r="F227" s="111" t="s">
        <v>2165</v>
      </c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3"/>
      <c r="R227" s="114" t="str">
        <f t="shared" si="33"/>
        <v>MML_報告書情報モジュール_本文に格納されている施設IDと患者IDを取得し、MML患者一覧テーブルに格納するSQL</v>
      </c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6"/>
      <c r="AK227" s="114" t="s">
        <v>402</v>
      </c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6"/>
      <c r="BA227" s="102" t="s">
        <v>207</v>
      </c>
      <c r="BB227" s="103"/>
      <c r="BC227" s="104"/>
      <c r="BD227" s="102" t="s">
        <v>207</v>
      </c>
      <c r="BE227" s="103"/>
      <c r="BF227" s="104"/>
      <c r="BG227" s="102" t="s">
        <v>207</v>
      </c>
      <c r="BH227" s="103"/>
      <c r="BI227" s="103"/>
      <c r="BJ227" s="103"/>
      <c r="BK227" s="104"/>
      <c r="BO227" s="23" t="str">
        <f t="shared" si="34"/>
        <v>{}</v>
      </c>
      <c r="BP227" s="23" t="s">
        <v>106</v>
      </c>
      <c r="BQ227" s="23" t="str">
        <f t="shared" si="35"/>
        <v>ID0932-49 = sql/job/mml_diff/mml_del/ID0932-49.sql</v>
      </c>
      <c r="BR227" s="23" t="str">
        <f t="shared" si="32"/>
        <v>ID0932-49 = {"id":"ID0932-49", "name":"MML患者ID一覧作成SQL（MML_報告書情報モジュール_本文）", "params":{}, "files":{}}</v>
      </c>
    </row>
    <row r="228" spans="2:70" ht="51.75" customHeight="1" x14ac:dyDescent="0.15">
      <c r="B228" s="108" t="s">
        <v>2229</v>
      </c>
      <c r="C228" s="109"/>
      <c r="D228" s="109"/>
      <c r="E228" s="110"/>
      <c r="F228" s="111" t="s">
        <v>2166</v>
      </c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3"/>
      <c r="R228" s="114" t="str">
        <f t="shared" si="33"/>
        <v>MML_報告書情報モジュール_検査コメントに格納されている施設IDと患者IDを取得し、MML患者一覧テーブルに格納するSQL</v>
      </c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6"/>
      <c r="AK228" s="114" t="s">
        <v>402</v>
      </c>
      <c r="AL228" s="115"/>
      <c r="AM228" s="115"/>
      <c r="AN228" s="115"/>
      <c r="AO228" s="115"/>
      <c r="AP228" s="115"/>
      <c r="AQ228" s="115"/>
      <c r="AR228" s="115"/>
      <c r="AS228" s="115"/>
      <c r="AT228" s="115"/>
      <c r="AU228" s="115"/>
      <c r="AV228" s="115"/>
      <c r="AW228" s="115"/>
      <c r="AX228" s="115"/>
      <c r="AY228" s="115"/>
      <c r="AZ228" s="116"/>
      <c r="BA228" s="102" t="s">
        <v>207</v>
      </c>
      <c r="BB228" s="103"/>
      <c r="BC228" s="104"/>
      <c r="BD228" s="102" t="s">
        <v>207</v>
      </c>
      <c r="BE228" s="103"/>
      <c r="BF228" s="104"/>
      <c r="BG228" s="102" t="s">
        <v>207</v>
      </c>
      <c r="BH228" s="103"/>
      <c r="BI228" s="103"/>
      <c r="BJ228" s="103"/>
      <c r="BK228" s="104"/>
      <c r="BO228" s="23" t="str">
        <f t="shared" si="34"/>
        <v>{}</v>
      </c>
      <c r="BP228" s="23" t="s">
        <v>106</v>
      </c>
      <c r="BQ228" s="23" t="str">
        <f t="shared" si="35"/>
        <v>ID0932-50 = sql/job/mml_diff/mml_del/ID0932-50.sql</v>
      </c>
      <c r="BR228" s="23" t="str">
        <f t="shared" si="32"/>
        <v>ID0932-50 = {"id":"ID0932-50", "name":"MML患者ID一覧作成SQL（MML_報告書情報モジュール_検査コメント）", "params":{}, "files":{}}</v>
      </c>
    </row>
    <row r="229" spans="2:70" ht="51.75" customHeight="1" x14ac:dyDescent="0.15">
      <c r="B229" s="108" t="s">
        <v>2230</v>
      </c>
      <c r="C229" s="109"/>
      <c r="D229" s="109"/>
      <c r="E229" s="110"/>
      <c r="F229" s="111" t="s">
        <v>2167</v>
      </c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3"/>
      <c r="R229" s="114" t="str">
        <f t="shared" si="33"/>
        <v>MML_生活習慣情報モジュール_本文に格納されている施設IDと患者IDを取得し、MML患者一覧テーブルに格納するSQL</v>
      </c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6"/>
      <c r="AK229" s="114" t="s">
        <v>402</v>
      </c>
      <c r="AL229" s="115"/>
      <c r="AM229" s="115"/>
      <c r="AN229" s="115"/>
      <c r="AO229" s="115"/>
      <c r="AP229" s="115"/>
      <c r="AQ229" s="115"/>
      <c r="AR229" s="115"/>
      <c r="AS229" s="115"/>
      <c r="AT229" s="115"/>
      <c r="AU229" s="115"/>
      <c r="AV229" s="115"/>
      <c r="AW229" s="115"/>
      <c r="AX229" s="115"/>
      <c r="AY229" s="115"/>
      <c r="AZ229" s="116"/>
      <c r="BA229" s="102" t="s">
        <v>207</v>
      </c>
      <c r="BB229" s="103"/>
      <c r="BC229" s="104"/>
      <c r="BD229" s="102" t="s">
        <v>207</v>
      </c>
      <c r="BE229" s="103"/>
      <c r="BF229" s="104"/>
      <c r="BG229" s="102" t="s">
        <v>207</v>
      </c>
      <c r="BH229" s="103"/>
      <c r="BI229" s="103"/>
      <c r="BJ229" s="103"/>
      <c r="BK229" s="104"/>
      <c r="BO229" s="23" t="str">
        <f t="shared" si="34"/>
        <v>{}</v>
      </c>
      <c r="BP229" s="23" t="s">
        <v>106</v>
      </c>
      <c r="BQ229" s="23" t="str">
        <f t="shared" si="35"/>
        <v>ID0932-51 = sql/job/mml_diff/mml_del/ID0932-51.sql</v>
      </c>
      <c r="BR229" s="23" t="str">
        <f t="shared" si="32"/>
        <v>ID0932-51 = {"id":"ID0932-51", "name":"MML患者ID一覧作成SQL（MML_生活習慣情報モジュール_本文）", "params":{}, "files":{}}</v>
      </c>
    </row>
    <row r="230" spans="2:70" ht="51.75" customHeight="1" x14ac:dyDescent="0.15">
      <c r="B230" s="108" t="s">
        <v>2231</v>
      </c>
      <c r="C230" s="109"/>
      <c r="D230" s="109"/>
      <c r="E230" s="110"/>
      <c r="F230" s="111" t="s">
        <v>2168</v>
      </c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3"/>
      <c r="R230" s="114" t="str">
        <f t="shared" si="33"/>
        <v>MML_紹介状モジュール_本文に格納されている施設IDと患者IDを取得し、MML患者一覧テーブルに格納するSQL</v>
      </c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6"/>
      <c r="AK230" s="114" t="s">
        <v>402</v>
      </c>
      <c r="AL230" s="115"/>
      <c r="AM230" s="115"/>
      <c r="AN230" s="115"/>
      <c r="AO230" s="115"/>
      <c r="AP230" s="115"/>
      <c r="AQ230" s="115"/>
      <c r="AR230" s="115"/>
      <c r="AS230" s="115"/>
      <c r="AT230" s="115"/>
      <c r="AU230" s="115"/>
      <c r="AV230" s="115"/>
      <c r="AW230" s="115"/>
      <c r="AX230" s="115"/>
      <c r="AY230" s="115"/>
      <c r="AZ230" s="116"/>
      <c r="BA230" s="102" t="s">
        <v>207</v>
      </c>
      <c r="BB230" s="103"/>
      <c r="BC230" s="104"/>
      <c r="BD230" s="102" t="s">
        <v>207</v>
      </c>
      <c r="BE230" s="103"/>
      <c r="BF230" s="104"/>
      <c r="BG230" s="102" t="s">
        <v>207</v>
      </c>
      <c r="BH230" s="103"/>
      <c r="BI230" s="103"/>
      <c r="BJ230" s="103"/>
      <c r="BK230" s="104"/>
      <c r="BO230" s="23" t="str">
        <f t="shared" si="34"/>
        <v>{}</v>
      </c>
      <c r="BP230" s="23" t="s">
        <v>106</v>
      </c>
      <c r="BQ230" s="23" t="str">
        <f t="shared" si="35"/>
        <v>ID0932-52 = sql/job/mml_diff/mml_del/ID0932-52.sql</v>
      </c>
      <c r="BR230" s="23" t="str">
        <f t="shared" si="32"/>
        <v>ID0932-52 = {"id":"ID0932-52", "name":"MML患者ID一覧作成SQL（MML_紹介状モジュール_本文）", "params":{}, "files":{}}</v>
      </c>
    </row>
    <row r="231" spans="2:70" ht="51.75" customHeight="1" x14ac:dyDescent="0.15">
      <c r="B231" s="108" t="s">
        <v>2232</v>
      </c>
      <c r="C231" s="109"/>
      <c r="D231" s="109"/>
      <c r="E231" s="110"/>
      <c r="F231" s="111" t="s">
        <v>2169</v>
      </c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3"/>
      <c r="R231" s="114" t="str">
        <f t="shared" si="33"/>
        <v>MML_紹介状モジュール_注射記録に格納されている施設IDと患者IDを取得し、MML患者一覧テーブルに格納するSQL</v>
      </c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6"/>
      <c r="AK231" s="114" t="s">
        <v>402</v>
      </c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6"/>
      <c r="BA231" s="102" t="s">
        <v>207</v>
      </c>
      <c r="BB231" s="103"/>
      <c r="BC231" s="104"/>
      <c r="BD231" s="102" t="s">
        <v>207</v>
      </c>
      <c r="BE231" s="103"/>
      <c r="BF231" s="104"/>
      <c r="BG231" s="102" t="s">
        <v>207</v>
      </c>
      <c r="BH231" s="103"/>
      <c r="BI231" s="103"/>
      <c r="BJ231" s="103"/>
      <c r="BK231" s="104"/>
      <c r="BO231" s="23" t="str">
        <f t="shared" si="34"/>
        <v>{}</v>
      </c>
      <c r="BP231" s="23" t="s">
        <v>106</v>
      </c>
      <c r="BQ231" s="23" t="str">
        <f t="shared" si="35"/>
        <v>ID0932-53 = sql/job/mml_diff/mml_del/ID0932-53.sql</v>
      </c>
      <c r="BR231" s="23" t="str">
        <f t="shared" si="32"/>
        <v>ID0932-53 = {"id":"ID0932-53", "name":"MML患者ID一覧作成SQL（MML_紹介状モジュール_注射記録）", "params":{}, "files":{}}</v>
      </c>
    </row>
    <row r="232" spans="2:70" ht="51.75" customHeight="1" x14ac:dyDescent="0.15">
      <c r="B232" s="108" t="s">
        <v>2233</v>
      </c>
      <c r="C232" s="109"/>
      <c r="D232" s="109"/>
      <c r="E232" s="110"/>
      <c r="F232" s="111" t="s">
        <v>2170</v>
      </c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3"/>
      <c r="R232" s="114" t="str">
        <f t="shared" si="33"/>
        <v>MML_紹介状モジュール_注射記録投薬に格納されている施設IDと患者IDを取得し、MML患者一覧テーブルに格納するSQL</v>
      </c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6"/>
      <c r="AK232" s="114" t="s">
        <v>402</v>
      </c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6"/>
      <c r="BA232" s="102" t="s">
        <v>207</v>
      </c>
      <c r="BB232" s="103"/>
      <c r="BC232" s="104"/>
      <c r="BD232" s="102" t="s">
        <v>207</v>
      </c>
      <c r="BE232" s="103"/>
      <c r="BF232" s="104"/>
      <c r="BG232" s="102" t="s">
        <v>207</v>
      </c>
      <c r="BH232" s="103"/>
      <c r="BI232" s="103"/>
      <c r="BJ232" s="103"/>
      <c r="BK232" s="104"/>
      <c r="BO232" s="23" t="str">
        <f t="shared" si="34"/>
        <v>{}</v>
      </c>
      <c r="BP232" s="23" t="s">
        <v>106</v>
      </c>
      <c r="BQ232" s="23" t="str">
        <f t="shared" si="35"/>
        <v>ID0932-54 = sql/job/mml_diff/mml_del/ID0932-54.sql</v>
      </c>
      <c r="BR232" s="23" t="str">
        <f t="shared" si="32"/>
        <v>ID0932-54 = {"id":"ID0932-54", "name":"MML患者ID一覧作成SQL（MML_紹介状モジュール_注射記録投薬）", "params":{}, "files":{}}</v>
      </c>
    </row>
    <row r="233" spans="2:70" ht="51.75" customHeight="1" x14ac:dyDescent="0.15">
      <c r="B233" s="108" t="s">
        <v>2234</v>
      </c>
      <c r="C233" s="109"/>
      <c r="D233" s="109"/>
      <c r="E233" s="110"/>
      <c r="F233" s="111" t="s">
        <v>2171</v>
      </c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3"/>
      <c r="R233" s="114" t="str">
        <f t="shared" si="33"/>
        <v>MML_紹介状モジュール_注射記録薬剤に格納されている施設IDと患者IDを取得し、MML患者一覧テーブルに格納するSQL</v>
      </c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6"/>
      <c r="AK233" s="114" t="s">
        <v>402</v>
      </c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5"/>
      <c r="AW233" s="115"/>
      <c r="AX233" s="115"/>
      <c r="AY233" s="115"/>
      <c r="AZ233" s="116"/>
      <c r="BA233" s="102" t="s">
        <v>207</v>
      </c>
      <c r="BB233" s="103"/>
      <c r="BC233" s="104"/>
      <c r="BD233" s="102" t="s">
        <v>207</v>
      </c>
      <c r="BE233" s="103"/>
      <c r="BF233" s="104"/>
      <c r="BG233" s="102" t="s">
        <v>207</v>
      </c>
      <c r="BH233" s="103"/>
      <c r="BI233" s="103"/>
      <c r="BJ233" s="103"/>
      <c r="BK233" s="104"/>
      <c r="BO233" s="23" t="str">
        <f t="shared" si="34"/>
        <v>{}</v>
      </c>
      <c r="BP233" s="23" t="s">
        <v>106</v>
      </c>
      <c r="BQ233" s="23" t="str">
        <f t="shared" si="35"/>
        <v>ID0932-55 = sql/job/mml_diff/mml_del/ID0932-55.sql</v>
      </c>
      <c r="BR233" s="23" t="str">
        <f t="shared" si="32"/>
        <v>ID0932-55 = {"id":"ID0932-55", "name":"MML患者ID一覧作成SQL（MML_紹介状モジュール_注射記録薬剤）", "params":{}, "files":{}}</v>
      </c>
    </row>
    <row r="234" spans="2:70" ht="51.75" customHeight="1" x14ac:dyDescent="0.15">
      <c r="B234" s="108" t="s">
        <v>2235</v>
      </c>
      <c r="C234" s="109"/>
      <c r="D234" s="109"/>
      <c r="E234" s="110"/>
      <c r="F234" s="111" t="s">
        <v>2172</v>
      </c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3"/>
      <c r="R234" s="114" t="str">
        <f t="shared" si="33"/>
        <v>MML_紹介状モジュール_患者情報に格納されている施設IDと患者IDを取得し、MML患者一覧テーブルに格納するSQL</v>
      </c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6"/>
      <c r="AK234" s="114" t="s">
        <v>402</v>
      </c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6"/>
      <c r="BA234" s="102" t="s">
        <v>207</v>
      </c>
      <c r="BB234" s="103"/>
      <c r="BC234" s="104"/>
      <c r="BD234" s="102" t="s">
        <v>207</v>
      </c>
      <c r="BE234" s="103"/>
      <c r="BF234" s="104"/>
      <c r="BG234" s="102" t="s">
        <v>207</v>
      </c>
      <c r="BH234" s="103"/>
      <c r="BI234" s="103"/>
      <c r="BJ234" s="103"/>
      <c r="BK234" s="104"/>
      <c r="BO234" s="23" t="str">
        <f t="shared" si="34"/>
        <v>{}</v>
      </c>
      <c r="BP234" s="23" t="s">
        <v>106</v>
      </c>
      <c r="BQ234" s="23" t="str">
        <f t="shared" si="35"/>
        <v>ID0932-56 = sql/job/mml_diff/mml_del/ID0932-56.sql</v>
      </c>
      <c r="BR234" s="23" t="str">
        <f t="shared" si="32"/>
        <v>ID0932-56 = {"id":"ID0932-56", "name":"MML患者ID一覧作成SQL（MML_紹介状モジュール_患者情報）", "params":{}, "files":{}}</v>
      </c>
    </row>
    <row r="235" spans="2:70" ht="51.75" customHeight="1" x14ac:dyDescent="0.15">
      <c r="B235" s="108" t="s">
        <v>2236</v>
      </c>
      <c r="C235" s="109"/>
      <c r="D235" s="109"/>
      <c r="E235" s="110"/>
      <c r="F235" s="111" t="s">
        <v>2173</v>
      </c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3"/>
      <c r="R235" s="114" t="str">
        <f t="shared" si="33"/>
        <v>MML_紹介状モジュール_患者情報住所に格納されている施設IDと患者IDを取得し、MML患者一覧テーブルに格納するSQL</v>
      </c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6"/>
      <c r="AK235" s="114" t="s">
        <v>402</v>
      </c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5"/>
      <c r="AW235" s="115"/>
      <c r="AX235" s="115"/>
      <c r="AY235" s="115"/>
      <c r="AZ235" s="116"/>
      <c r="BA235" s="102" t="s">
        <v>207</v>
      </c>
      <c r="BB235" s="103"/>
      <c r="BC235" s="104"/>
      <c r="BD235" s="102" t="s">
        <v>207</v>
      </c>
      <c r="BE235" s="103"/>
      <c r="BF235" s="104"/>
      <c r="BG235" s="102" t="s">
        <v>207</v>
      </c>
      <c r="BH235" s="103"/>
      <c r="BI235" s="103"/>
      <c r="BJ235" s="103"/>
      <c r="BK235" s="104"/>
      <c r="BO235" s="23" t="str">
        <f t="shared" si="34"/>
        <v>{}</v>
      </c>
      <c r="BP235" s="23" t="s">
        <v>106</v>
      </c>
      <c r="BQ235" s="23" t="str">
        <f t="shared" si="35"/>
        <v>ID0932-57 = sql/job/mml_diff/mml_del/ID0932-57.sql</v>
      </c>
      <c r="BR235" s="23" t="str">
        <f t="shared" si="32"/>
        <v>ID0932-57 = {"id":"ID0932-57", "name":"MML患者ID一覧作成SQL（MML_紹介状モジュール_患者情報住所）", "params":{}, "files":{}}</v>
      </c>
    </row>
    <row r="236" spans="2:70" ht="51.75" customHeight="1" x14ac:dyDescent="0.15">
      <c r="B236" s="108" t="s">
        <v>2237</v>
      </c>
      <c r="C236" s="109"/>
      <c r="D236" s="109"/>
      <c r="E236" s="110"/>
      <c r="F236" s="111" t="s">
        <v>2174</v>
      </c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3"/>
      <c r="R236" s="114" t="str">
        <f t="shared" si="33"/>
        <v>MML_紹介状モジュール_処方箋に格納されている施設IDと患者IDを取得し、MML患者一覧テーブルに格納するSQL</v>
      </c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6"/>
      <c r="AK236" s="114" t="s">
        <v>402</v>
      </c>
      <c r="AL236" s="115"/>
      <c r="AM236" s="115"/>
      <c r="AN236" s="115"/>
      <c r="AO236" s="115"/>
      <c r="AP236" s="115"/>
      <c r="AQ236" s="115"/>
      <c r="AR236" s="115"/>
      <c r="AS236" s="115"/>
      <c r="AT236" s="115"/>
      <c r="AU236" s="115"/>
      <c r="AV236" s="115"/>
      <c r="AW236" s="115"/>
      <c r="AX236" s="115"/>
      <c r="AY236" s="115"/>
      <c r="AZ236" s="116"/>
      <c r="BA236" s="102" t="s">
        <v>207</v>
      </c>
      <c r="BB236" s="103"/>
      <c r="BC236" s="104"/>
      <c r="BD236" s="102" t="s">
        <v>207</v>
      </c>
      <c r="BE236" s="103"/>
      <c r="BF236" s="104"/>
      <c r="BG236" s="102" t="s">
        <v>207</v>
      </c>
      <c r="BH236" s="103"/>
      <c r="BI236" s="103"/>
      <c r="BJ236" s="103"/>
      <c r="BK236" s="104"/>
      <c r="BO236" s="23" t="str">
        <f t="shared" si="34"/>
        <v>{}</v>
      </c>
      <c r="BP236" s="23" t="s">
        <v>106</v>
      </c>
      <c r="BQ236" s="23" t="str">
        <f t="shared" si="35"/>
        <v>ID0932-58 = sql/job/mml_diff/mml_del/ID0932-58.sql</v>
      </c>
      <c r="BR236" s="23" t="str">
        <f t="shared" si="32"/>
        <v>ID0932-58 = {"id":"ID0932-58", "name":"MML患者ID一覧作成SQL（MML_紹介状モジュール_処方箋）", "params":{}, "files":{}}</v>
      </c>
    </row>
    <row r="237" spans="2:70" ht="51.75" customHeight="1" x14ac:dyDescent="0.15">
      <c r="B237" s="108" t="s">
        <v>2238</v>
      </c>
      <c r="C237" s="109"/>
      <c r="D237" s="109"/>
      <c r="E237" s="110"/>
      <c r="F237" s="111" t="s">
        <v>2175</v>
      </c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3"/>
      <c r="R237" s="114" t="str">
        <f t="shared" si="33"/>
        <v>MML_紹介状モジュール_処方箋投薬に格納されている施設IDと患者IDを取得し、MML患者一覧テーブルに格納するSQL</v>
      </c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6"/>
      <c r="AK237" s="114" t="s">
        <v>402</v>
      </c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5"/>
      <c r="AW237" s="115"/>
      <c r="AX237" s="115"/>
      <c r="AY237" s="115"/>
      <c r="AZ237" s="116"/>
      <c r="BA237" s="102" t="s">
        <v>207</v>
      </c>
      <c r="BB237" s="103"/>
      <c r="BC237" s="104"/>
      <c r="BD237" s="102" t="s">
        <v>207</v>
      </c>
      <c r="BE237" s="103"/>
      <c r="BF237" s="104"/>
      <c r="BG237" s="102" t="s">
        <v>207</v>
      </c>
      <c r="BH237" s="103"/>
      <c r="BI237" s="103"/>
      <c r="BJ237" s="103"/>
      <c r="BK237" s="104"/>
      <c r="BO237" s="23" t="str">
        <f t="shared" si="34"/>
        <v>{}</v>
      </c>
      <c r="BP237" s="23" t="s">
        <v>106</v>
      </c>
      <c r="BQ237" s="23" t="str">
        <f t="shared" si="35"/>
        <v>ID0932-59 = sql/job/mml_diff/mml_del/ID0932-59.sql</v>
      </c>
      <c r="BR237" s="23" t="str">
        <f t="shared" si="32"/>
        <v>ID0932-59 = {"id":"ID0932-59", "name":"MML患者ID一覧作成SQL（MML_紹介状モジュール_処方箋投薬）", "params":{}, "files":{}}</v>
      </c>
    </row>
    <row r="238" spans="2:70" ht="51.75" customHeight="1" x14ac:dyDescent="0.15">
      <c r="B238" s="108" t="s">
        <v>2239</v>
      </c>
      <c r="C238" s="109"/>
      <c r="D238" s="109"/>
      <c r="E238" s="110"/>
      <c r="F238" s="111" t="s">
        <v>2176</v>
      </c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3"/>
      <c r="R238" s="114" t="str">
        <f t="shared" si="33"/>
        <v>MML_紹介状モジュール_処方箋薬剤に格納されている施設IDと患者IDを取得し、MML患者一覧テーブルに格納するSQL</v>
      </c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6"/>
      <c r="AK238" s="114" t="s">
        <v>402</v>
      </c>
      <c r="AL238" s="115"/>
      <c r="AM238" s="115"/>
      <c r="AN238" s="115"/>
      <c r="AO238" s="115"/>
      <c r="AP238" s="115"/>
      <c r="AQ238" s="115"/>
      <c r="AR238" s="115"/>
      <c r="AS238" s="115"/>
      <c r="AT238" s="115"/>
      <c r="AU238" s="115"/>
      <c r="AV238" s="115"/>
      <c r="AW238" s="115"/>
      <c r="AX238" s="115"/>
      <c r="AY238" s="115"/>
      <c r="AZ238" s="116"/>
      <c r="BA238" s="102" t="s">
        <v>207</v>
      </c>
      <c r="BB238" s="103"/>
      <c r="BC238" s="104"/>
      <c r="BD238" s="102" t="s">
        <v>207</v>
      </c>
      <c r="BE238" s="103"/>
      <c r="BF238" s="104"/>
      <c r="BG238" s="102" t="s">
        <v>207</v>
      </c>
      <c r="BH238" s="103"/>
      <c r="BI238" s="103"/>
      <c r="BJ238" s="103"/>
      <c r="BK238" s="104"/>
      <c r="BO238" s="23" t="str">
        <f t="shared" si="34"/>
        <v>{}</v>
      </c>
      <c r="BP238" s="23" t="s">
        <v>106</v>
      </c>
      <c r="BQ238" s="23" t="str">
        <f t="shared" si="35"/>
        <v>ID0932-60 = sql/job/mml_diff/mml_del/ID0932-60.sql</v>
      </c>
      <c r="BR238" s="23" t="str">
        <f t="shared" si="32"/>
        <v>ID0932-60 = {"id":"ID0932-60", "name":"MML患者ID一覧作成SQL（MML_紹介状モジュール_処方箋薬剤）", "params":{}, "files":{}}</v>
      </c>
    </row>
    <row r="239" spans="2:70" ht="51.75" customHeight="1" x14ac:dyDescent="0.15">
      <c r="B239" s="108" t="s">
        <v>2240</v>
      </c>
      <c r="C239" s="109"/>
      <c r="D239" s="109"/>
      <c r="E239" s="110"/>
      <c r="F239" s="111" t="s">
        <v>2177</v>
      </c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3"/>
      <c r="R239" s="114" t="str">
        <f t="shared" si="33"/>
        <v>MML_紹介状モジュール_臨床サマリー情報経過記録に格納されている施設IDと患者IDを取得し、MML患者一覧テーブルに格納するSQL</v>
      </c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6"/>
      <c r="AK239" s="114" t="s">
        <v>402</v>
      </c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6"/>
      <c r="BA239" s="102" t="s">
        <v>207</v>
      </c>
      <c r="BB239" s="103"/>
      <c r="BC239" s="104"/>
      <c r="BD239" s="102" t="s">
        <v>207</v>
      </c>
      <c r="BE239" s="103"/>
      <c r="BF239" s="104"/>
      <c r="BG239" s="102" t="s">
        <v>207</v>
      </c>
      <c r="BH239" s="103"/>
      <c r="BI239" s="103"/>
      <c r="BJ239" s="103"/>
      <c r="BK239" s="104"/>
      <c r="BO239" s="23" t="str">
        <f t="shared" si="34"/>
        <v>{}</v>
      </c>
      <c r="BP239" s="23" t="s">
        <v>106</v>
      </c>
      <c r="BQ239" s="23" t="str">
        <f t="shared" si="35"/>
        <v>ID0932-61 = sql/job/mml_diff/mml_del/ID0932-61.sql</v>
      </c>
      <c r="BR239" s="23" t="str">
        <f t="shared" si="32"/>
        <v>ID0932-61 = {"id":"ID0932-61", "name":"MML患者ID一覧作成SQL（MML_紹介状モジュール_臨床サマリー情報経過記録）", "params":{}, "files":{}}</v>
      </c>
    </row>
    <row r="240" spans="2:70" ht="51.75" customHeight="1" x14ac:dyDescent="0.15">
      <c r="B240" s="108" t="s">
        <v>2241</v>
      </c>
      <c r="C240" s="109"/>
      <c r="D240" s="109"/>
      <c r="E240" s="110"/>
      <c r="F240" s="111" t="s">
        <v>2178</v>
      </c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3"/>
      <c r="R240" s="114" t="str">
        <f t="shared" si="33"/>
        <v>MML_紹介状モジュール_診療科情報に格納されている施設IDと患者IDを取得し、MML患者一覧テーブルに格納するSQL</v>
      </c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6"/>
      <c r="AK240" s="114" t="s">
        <v>402</v>
      </c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5"/>
      <c r="AW240" s="115"/>
      <c r="AX240" s="115"/>
      <c r="AY240" s="115"/>
      <c r="AZ240" s="116"/>
      <c r="BA240" s="102" t="s">
        <v>207</v>
      </c>
      <c r="BB240" s="103"/>
      <c r="BC240" s="104"/>
      <c r="BD240" s="102" t="s">
        <v>207</v>
      </c>
      <c r="BE240" s="103"/>
      <c r="BF240" s="104"/>
      <c r="BG240" s="102" t="s">
        <v>207</v>
      </c>
      <c r="BH240" s="103"/>
      <c r="BI240" s="103"/>
      <c r="BJ240" s="103"/>
      <c r="BK240" s="104"/>
      <c r="BO240" s="23" t="str">
        <f t="shared" si="34"/>
        <v>{}</v>
      </c>
      <c r="BP240" s="23" t="s">
        <v>106</v>
      </c>
      <c r="BQ240" s="23" t="str">
        <f t="shared" si="35"/>
        <v>ID0932-62 = sql/job/mml_diff/mml_del/ID0932-62.sql</v>
      </c>
      <c r="BR240" s="23" t="str">
        <f t="shared" si="32"/>
        <v>ID0932-62 = {"id":"ID0932-62", "name":"MML患者ID一覧作成SQL（MML_紹介状モジュール_診療科情報）", "params":{}, "files":{}}</v>
      </c>
    </row>
  </sheetData>
  <mergeCells count="1562">
    <mergeCell ref="R29:AJ29"/>
    <mergeCell ref="AK29:AZ29"/>
    <mergeCell ref="BA29:BC29"/>
    <mergeCell ref="BD29:BF29"/>
    <mergeCell ref="BG29:BK29"/>
    <mergeCell ref="B30:E30"/>
    <mergeCell ref="F30:Q30"/>
    <mergeCell ref="R30:AJ30"/>
    <mergeCell ref="AK30:AZ30"/>
    <mergeCell ref="BA30:BC30"/>
    <mergeCell ref="BD30:BF30"/>
    <mergeCell ref="BG30:BK30"/>
    <mergeCell ref="B9:E9"/>
    <mergeCell ref="F9:Q9"/>
    <mergeCell ref="R9:AJ9"/>
    <mergeCell ref="AK9:AZ9"/>
    <mergeCell ref="BA9:BC9"/>
    <mergeCell ref="BD9:BF9"/>
    <mergeCell ref="BG9:BK9"/>
    <mergeCell ref="B10:E10"/>
    <mergeCell ref="F10:Q10"/>
    <mergeCell ref="R10:AJ10"/>
    <mergeCell ref="AK10:AZ10"/>
    <mergeCell ref="BA10:BC10"/>
    <mergeCell ref="BD10:BF10"/>
    <mergeCell ref="BG10:BK10"/>
    <mergeCell ref="B26:E26"/>
    <mergeCell ref="F26:Q26"/>
    <mergeCell ref="R26:AJ26"/>
    <mergeCell ref="AK26:AZ26"/>
    <mergeCell ref="BA26:BC26"/>
    <mergeCell ref="BD26:BF26"/>
    <mergeCell ref="B240:E240"/>
    <mergeCell ref="F240:Q240"/>
    <mergeCell ref="R240:AJ240"/>
    <mergeCell ref="AK240:AZ240"/>
    <mergeCell ref="BA240:BC240"/>
    <mergeCell ref="BD240:BF240"/>
    <mergeCell ref="B238:E238"/>
    <mergeCell ref="F238:Q238"/>
    <mergeCell ref="R238:AJ238"/>
    <mergeCell ref="AK238:AZ238"/>
    <mergeCell ref="BA238:BC238"/>
    <mergeCell ref="BD238:BF238"/>
    <mergeCell ref="B239:E239"/>
    <mergeCell ref="F239:Q239"/>
    <mergeCell ref="R239:AJ239"/>
    <mergeCell ref="AK239:AZ239"/>
    <mergeCell ref="BA239:BC239"/>
    <mergeCell ref="BD239:BF239"/>
    <mergeCell ref="B236:E236"/>
    <mergeCell ref="F236:Q236"/>
    <mergeCell ref="R236:AJ236"/>
    <mergeCell ref="AK236:AZ236"/>
    <mergeCell ref="BA236:BC236"/>
    <mergeCell ref="BD236:BF236"/>
    <mergeCell ref="B237:E237"/>
    <mergeCell ref="F237:Q237"/>
    <mergeCell ref="R237:AJ237"/>
    <mergeCell ref="AK237:AZ237"/>
    <mergeCell ref="BA237:BC237"/>
    <mergeCell ref="BD237:BF237"/>
    <mergeCell ref="B234:E234"/>
    <mergeCell ref="F234:Q234"/>
    <mergeCell ref="R234:AJ234"/>
    <mergeCell ref="AK234:AZ234"/>
    <mergeCell ref="BA234:BC234"/>
    <mergeCell ref="BD234:BF234"/>
    <mergeCell ref="B235:E235"/>
    <mergeCell ref="F235:Q235"/>
    <mergeCell ref="R235:AJ235"/>
    <mergeCell ref="AK235:AZ235"/>
    <mergeCell ref="BA235:BC235"/>
    <mergeCell ref="BD235:BF235"/>
    <mergeCell ref="B232:E232"/>
    <mergeCell ref="F232:Q232"/>
    <mergeCell ref="R232:AJ232"/>
    <mergeCell ref="AK232:AZ232"/>
    <mergeCell ref="BA232:BC232"/>
    <mergeCell ref="BD232:BF232"/>
    <mergeCell ref="B233:E233"/>
    <mergeCell ref="F233:Q233"/>
    <mergeCell ref="R233:AJ233"/>
    <mergeCell ref="AK233:AZ233"/>
    <mergeCell ref="BA233:BC233"/>
    <mergeCell ref="BD233:BF233"/>
    <mergeCell ref="B230:E230"/>
    <mergeCell ref="F230:Q230"/>
    <mergeCell ref="R230:AJ230"/>
    <mergeCell ref="AK230:AZ230"/>
    <mergeCell ref="BA230:BC230"/>
    <mergeCell ref="BD230:BF230"/>
    <mergeCell ref="B231:E231"/>
    <mergeCell ref="F231:Q231"/>
    <mergeCell ref="R231:AJ231"/>
    <mergeCell ref="AK231:AZ231"/>
    <mergeCell ref="BA231:BC231"/>
    <mergeCell ref="BD231:BF231"/>
    <mergeCell ref="B228:E228"/>
    <mergeCell ref="F228:Q228"/>
    <mergeCell ref="R228:AJ228"/>
    <mergeCell ref="AK228:AZ228"/>
    <mergeCell ref="BA228:BC228"/>
    <mergeCell ref="BD228:BF228"/>
    <mergeCell ref="B229:E229"/>
    <mergeCell ref="F229:Q229"/>
    <mergeCell ref="R229:AJ229"/>
    <mergeCell ref="AK229:AZ229"/>
    <mergeCell ref="BA229:BC229"/>
    <mergeCell ref="BD229:BF229"/>
    <mergeCell ref="B226:E226"/>
    <mergeCell ref="F226:Q226"/>
    <mergeCell ref="R226:AJ226"/>
    <mergeCell ref="AK226:AZ226"/>
    <mergeCell ref="BA226:BC226"/>
    <mergeCell ref="BD226:BF226"/>
    <mergeCell ref="B227:E227"/>
    <mergeCell ref="F227:Q227"/>
    <mergeCell ref="R227:AJ227"/>
    <mergeCell ref="AK227:AZ227"/>
    <mergeCell ref="BA227:BC227"/>
    <mergeCell ref="BD227:BF227"/>
    <mergeCell ref="B224:E224"/>
    <mergeCell ref="F224:Q224"/>
    <mergeCell ref="R224:AJ224"/>
    <mergeCell ref="AK224:AZ224"/>
    <mergeCell ref="BA224:BC224"/>
    <mergeCell ref="BD224:BF224"/>
    <mergeCell ref="B225:E225"/>
    <mergeCell ref="F225:Q225"/>
    <mergeCell ref="R225:AJ225"/>
    <mergeCell ref="AK225:AZ225"/>
    <mergeCell ref="BA225:BC225"/>
    <mergeCell ref="BD225:BF225"/>
    <mergeCell ref="B222:E222"/>
    <mergeCell ref="F222:Q222"/>
    <mergeCell ref="R222:AJ222"/>
    <mergeCell ref="AK222:AZ222"/>
    <mergeCell ref="BA222:BC222"/>
    <mergeCell ref="BD222:BF222"/>
    <mergeCell ref="B223:E223"/>
    <mergeCell ref="F223:Q223"/>
    <mergeCell ref="R223:AJ223"/>
    <mergeCell ref="AK223:AZ223"/>
    <mergeCell ref="BA223:BC223"/>
    <mergeCell ref="BD223:BF223"/>
    <mergeCell ref="B220:E220"/>
    <mergeCell ref="F220:Q220"/>
    <mergeCell ref="R220:AJ220"/>
    <mergeCell ref="AK220:AZ220"/>
    <mergeCell ref="BA220:BC220"/>
    <mergeCell ref="BD220:BF220"/>
    <mergeCell ref="B221:E221"/>
    <mergeCell ref="F221:Q221"/>
    <mergeCell ref="R221:AJ221"/>
    <mergeCell ref="AK221:AZ221"/>
    <mergeCell ref="BA221:BC221"/>
    <mergeCell ref="BD221:BF221"/>
    <mergeCell ref="B219:E219"/>
    <mergeCell ref="F219:Q219"/>
    <mergeCell ref="R219:AJ219"/>
    <mergeCell ref="AK219:AZ219"/>
    <mergeCell ref="BA219:BC219"/>
    <mergeCell ref="BD219:BF219"/>
    <mergeCell ref="B218:E218"/>
    <mergeCell ref="F218:Q218"/>
    <mergeCell ref="R218:AJ218"/>
    <mergeCell ref="AK218:AZ218"/>
    <mergeCell ref="BA218:BC218"/>
    <mergeCell ref="BD218:BF218"/>
    <mergeCell ref="B216:E216"/>
    <mergeCell ref="F216:Q216"/>
    <mergeCell ref="R216:AJ216"/>
    <mergeCell ref="AK216:AZ216"/>
    <mergeCell ref="BA216:BC216"/>
    <mergeCell ref="BD216:BF216"/>
    <mergeCell ref="B217:E217"/>
    <mergeCell ref="F217:Q217"/>
    <mergeCell ref="R217:AJ217"/>
    <mergeCell ref="AK217:AZ217"/>
    <mergeCell ref="BA217:BC217"/>
    <mergeCell ref="BD217:BF217"/>
    <mergeCell ref="B214:E214"/>
    <mergeCell ref="F214:Q214"/>
    <mergeCell ref="R214:AJ214"/>
    <mergeCell ref="AK214:AZ214"/>
    <mergeCell ref="BA214:BC214"/>
    <mergeCell ref="BD214:BF214"/>
    <mergeCell ref="B215:E215"/>
    <mergeCell ref="F215:Q215"/>
    <mergeCell ref="R215:AJ215"/>
    <mergeCell ref="AK215:AZ215"/>
    <mergeCell ref="BA215:BC215"/>
    <mergeCell ref="BD215:BF215"/>
    <mergeCell ref="B212:E212"/>
    <mergeCell ref="F212:Q212"/>
    <mergeCell ref="R212:AJ212"/>
    <mergeCell ref="AK212:AZ212"/>
    <mergeCell ref="BA212:BC212"/>
    <mergeCell ref="BD212:BF212"/>
    <mergeCell ref="B213:E213"/>
    <mergeCell ref="F213:Q213"/>
    <mergeCell ref="R213:AJ213"/>
    <mergeCell ref="AK213:AZ213"/>
    <mergeCell ref="BA213:BC213"/>
    <mergeCell ref="BD213:BF213"/>
    <mergeCell ref="B210:E210"/>
    <mergeCell ref="F210:Q210"/>
    <mergeCell ref="R210:AJ210"/>
    <mergeCell ref="AK210:AZ210"/>
    <mergeCell ref="BA210:BC210"/>
    <mergeCell ref="BD210:BF210"/>
    <mergeCell ref="B211:E211"/>
    <mergeCell ref="F211:Q211"/>
    <mergeCell ref="R211:AJ211"/>
    <mergeCell ref="AK211:AZ211"/>
    <mergeCell ref="BA211:BC211"/>
    <mergeCell ref="BD211:BF211"/>
    <mergeCell ref="B208:E208"/>
    <mergeCell ref="F208:Q208"/>
    <mergeCell ref="R208:AJ208"/>
    <mergeCell ref="AK208:AZ208"/>
    <mergeCell ref="BA208:BC208"/>
    <mergeCell ref="BD208:BF208"/>
    <mergeCell ref="B209:E209"/>
    <mergeCell ref="F209:Q209"/>
    <mergeCell ref="R209:AJ209"/>
    <mergeCell ref="AK209:AZ209"/>
    <mergeCell ref="BA209:BC209"/>
    <mergeCell ref="BD209:BF209"/>
    <mergeCell ref="B206:E206"/>
    <mergeCell ref="F206:Q206"/>
    <mergeCell ref="R206:AJ206"/>
    <mergeCell ref="AK206:AZ206"/>
    <mergeCell ref="BA206:BC206"/>
    <mergeCell ref="BD206:BF206"/>
    <mergeCell ref="B207:E207"/>
    <mergeCell ref="F207:Q207"/>
    <mergeCell ref="R207:AJ207"/>
    <mergeCell ref="AK207:AZ207"/>
    <mergeCell ref="BA207:BC207"/>
    <mergeCell ref="BD207:BF207"/>
    <mergeCell ref="B204:E204"/>
    <mergeCell ref="F204:Q204"/>
    <mergeCell ref="R204:AJ204"/>
    <mergeCell ref="AK204:AZ204"/>
    <mergeCell ref="BA204:BC204"/>
    <mergeCell ref="BD204:BF204"/>
    <mergeCell ref="B205:E205"/>
    <mergeCell ref="F205:Q205"/>
    <mergeCell ref="R205:AJ205"/>
    <mergeCell ref="AK205:AZ205"/>
    <mergeCell ref="BA205:BC205"/>
    <mergeCell ref="BD205:BF205"/>
    <mergeCell ref="B202:E202"/>
    <mergeCell ref="F202:Q202"/>
    <mergeCell ref="R202:AJ202"/>
    <mergeCell ref="AK202:AZ202"/>
    <mergeCell ref="BA202:BC202"/>
    <mergeCell ref="BD202:BF202"/>
    <mergeCell ref="B203:E203"/>
    <mergeCell ref="F203:Q203"/>
    <mergeCell ref="R203:AJ203"/>
    <mergeCell ref="AK203:AZ203"/>
    <mergeCell ref="BA203:BC203"/>
    <mergeCell ref="BD203:BF203"/>
    <mergeCell ref="B200:E200"/>
    <mergeCell ref="F200:Q200"/>
    <mergeCell ref="R200:AJ200"/>
    <mergeCell ref="AK200:AZ200"/>
    <mergeCell ref="BA200:BC200"/>
    <mergeCell ref="BD200:BF200"/>
    <mergeCell ref="B201:E201"/>
    <mergeCell ref="F201:Q201"/>
    <mergeCell ref="R201:AJ201"/>
    <mergeCell ref="AK201:AZ201"/>
    <mergeCell ref="BA201:BC201"/>
    <mergeCell ref="BD201:BF201"/>
    <mergeCell ref="B198:E198"/>
    <mergeCell ref="F198:Q198"/>
    <mergeCell ref="R198:AJ198"/>
    <mergeCell ref="AK198:AZ198"/>
    <mergeCell ref="BA198:BC198"/>
    <mergeCell ref="BD198:BF198"/>
    <mergeCell ref="B199:E199"/>
    <mergeCell ref="F199:Q199"/>
    <mergeCell ref="R199:AJ199"/>
    <mergeCell ref="AK199:AZ199"/>
    <mergeCell ref="BA199:BC199"/>
    <mergeCell ref="BD199:BF199"/>
    <mergeCell ref="B196:E196"/>
    <mergeCell ref="F196:Q196"/>
    <mergeCell ref="R196:AJ196"/>
    <mergeCell ref="AK196:AZ196"/>
    <mergeCell ref="BA196:BC196"/>
    <mergeCell ref="BD196:BF196"/>
    <mergeCell ref="B197:E197"/>
    <mergeCell ref="F197:Q197"/>
    <mergeCell ref="R197:AJ197"/>
    <mergeCell ref="AK197:AZ197"/>
    <mergeCell ref="BA197:BC197"/>
    <mergeCell ref="BD197:BF197"/>
    <mergeCell ref="B194:E194"/>
    <mergeCell ref="F194:Q194"/>
    <mergeCell ref="R194:AJ194"/>
    <mergeCell ref="AK194:AZ194"/>
    <mergeCell ref="BA194:BC194"/>
    <mergeCell ref="BD194:BF194"/>
    <mergeCell ref="B195:E195"/>
    <mergeCell ref="F195:Q195"/>
    <mergeCell ref="R195:AJ195"/>
    <mergeCell ref="AK195:AZ195"/>
    <mergeCell ref="BA195:BC195"/>
    <mergeCell ref="BD195:BF195"/>
    <mergeCell ref="B192:E192"/>
    <mergeCell ref="F192:Q192"/>
    <mergeCell ref="R192:AJ192"/>
    <mergeCell ref="AK192:AZ192"/>
    <mergeCell ref="BA192:BC192"/>
    <mergeCell ref="BD192:BF192"/>
    <mergeCell ref="B193:E193"/>
    <mergeCell ref="F193:Q193"/>
    <mergeCell ref="R193:AJ193"/>
    <mergeCell ref="AK193:AZ193"/>
    <mergeCell ref="BA193:BC193"/>
    <mergeCell ref="BD193:BF193"/>
    <mergeCell ref="B190:E190"/>
    <mergeCell ref="F190:Q190"/>
    <mergeCell ref="R190:AJ190"/>
    <mergeCell ref="AK190:AZ190"/>
    <mergeCell ref="BA190:BC190"/>
    <mergeCell ref="BD190:BF190"/>
    <mergeCell ref="B191:E191"/>
    <mergeCell ref="F191:Q191"/>
    <mergeCell ref="R191:AJ191"/>
    <mergeCell ref="AK191:AZ191"/>
    <mergeCell ref="BA191:BC191"/>
    <mergeCell ref="BD191:BF191"/>
    <mergeCell ref="B188:E188"/>
    <mergeCell ref="F188:Q188"/>
    <mergeCell ref="R188:AJ188"/>
    <mergeCell ref="AK188:AZ188"/>
    <mergeCell ref="BA188:BC188"/>
    <mergeCell ref="BD188:BF188"/>
    <mergeCell ref="B189:E189"/>
    <mergeCell ref="F189:Q189"/>
    <mergeCell ref="R189:AJ189"/>
    <mergeCell ref="AK189:AZ189"/>
    <mergeCell ref="BA189:BC189"/>
    <mergeCell ref="BD189:BF189"/>
    <mergeCell ref="B186:E186"/>
    <mergeCell ref="F186:Q186"/>
    <mergeCell ref="R186:AJ186"/>
    <mergeCell ref="AK186:AZ186"/>
    <mergeCell ref="BA186:BC186"/>
    <mergeCell ref="BD186:BF186"/>
    <mergeCell ref="B187:E187"/>
    <mergeCell ref="F187:Q187"/>
    <mergeCell ref="R187:AJ187"/>
    <mergeCell ref="AK187:AZ187"/>
    <mergeCell ref="BA187:BC187"/>
    <mergeCell ref="BD187:BF187"/>
    <mergeCell ref="B184:E184"/>
    <mergeCell ref="F184:Q184"/>
    <mergeCell ref="R184:AJ184"/>
    <mergeCell ref="AK184:AZ184"/>
    <mergeCell ref="BA184:BC184"/>
    <mergeCell ref="BD184:BF184"/>
    <mergeCell ref="B185:E185"/>
    <mergeCell ref="F185:Q185"/>
    <mergeCell ref="R185:AJ185"/>
    <mergeCell ref="AK185:AZ185"/>
    <mergeCell ref="BA185:BC185"/>
    <mergeCell ref="BD185:BF185"/>
    <mergeCell ref="B182:E182"/>
    <mergeCell ref="F182:Q182"/>
    <mergeCell ref="R182:AJ182"/>
    <mergeCell ref="AK182:AZ182"/>
    <mergeCell ref="BA182:BC182"/>
    <mergeCell ref="BD182:BF182"/>
    <mergeCell ref="B183:E183"/>
    <mergeCell ref="F183:Q183"/>
    <mergeCell ref="R183:AJ183"/>
    <mergeCell ref="AK183:AZ183"/>
    <mergeCell ref="BA183:BC183"/>
    <mergeCell ref="BD183:BF183"/>
    <mergeCell ref="B180:E180"/>
    <mergeCell ref="F180:Q180"/>
    <mergeCell ref="R180:AJ180"/>
    <mergeCell ref="AK180:AZ180"/>
    <mergeCell ref="BA180:BC180"/>
    <mergeCell ref="BD180:BF180"/>
    <mergeCell ref="B181:E181"/>
    <mergeCell ref="F181:Q181"/>
    <mergeCell ref="R181:AJ181"/>
    <mergeCell ref="AK181:AZ181"/>
    <mergeCell ref="BA181:BC181"/>
    <mergeCell ref="BD181:BF181"/>
    <mergeCell ref="B179:E179"/>
    <mergeCell ref="F179:Q179"/>
    <mergeCell ref="R179:AJ179"/>
    <mergeCell ref="AK179:AZ179"/>
    <mergeCell ref="BA179:BC179"/>
    <mergeCell ref="BD179:BF179"/>
    <mergeCell ref="B174:E174"/>
    <mergeCell ref="F174:Q174"/>
    <mergeCell ref="R174:AJ174"/>
    <mergeCell ref="AK174:AZ174"/>
    <mergeCell ref="BA174:BC174"/>
    <mergeCell ref="BD174:BF174"/>
    <mergeCell ref="B173:E173"/>
    <mergeCell ref="F173:Q173"/>
    <mergeCell ref="R173:AJ173"/>
    <mergeCell ref="AK173:AZ173"/>
    <mergeCell ref="BA173:BC173"/>
    <mergeCell ref="BD173:BF173"/>
    <mergeCell ref="B172:E172"/>
    <mergeCell ref="F172:Q172"/>
    <mergeCell ref="R172:AJ172"/>
    <mergeCell ref="AK172:AZ172"/>
    <mergeCell ref="BA172:BC172"/>
    <mergeCell ref="BD172:BF172"/>
    <mergeCell ref="B171:E171"/>
    <mergeCell ref="F171:Q171"/>
    <mergeCell ref="R171:AJ171"/>
    <mergeCell ref="AK171:AZ171"/>
    <mergeCell ref="BA171:BC171"/>
    <mergeCell ref="BD171:BF171"/>
    <mergeCell ref="B170:E170"/>
    <mergeCell ref="F170:Q170"/>
    <mergeCell ref="R170:AJ170"/>
    <mergeCell ref="AK170:AZ170"/>
    <mergeCell ref="BA170:BC170"/>
    <mergeCell ref="BD170:BF170"/>
    <mergeCell ref="B169:E169"/>
    <mergeCell ref="F169:Q169"/>
    <mergeCell ref="R169:AJ169"/>
    <mergeCell ref="AK169:AZ169"/>
    <mergeCell ref="BA169:BC169"/>
    <mergeCell ref="BD169:BF169"/>
    <mergeCell ref="B168:E168"/>
    <mergeCell ref="F168:Q168"/>
    <mergeCell ref="R168:AJ168"/>
    <mergeCell ref="AK168:AZ168"/>
    <mergeCell ref="BA168:BC168"/>
    <mergeCell ref="BD168:BF168"/>
    <mergeCell ref="B167:E167"/>
    <mergeCell ref="F167:Q167"/>
    <mergeCell ref="R167:AJ167"/>
    <mergeCell ref="AK167:AZ167"/>
    <mergeCell ref="BA167:BC167"/>
    <mergeCell ref="BD167:BF167"/>
    <mergeCell ref="B166:E166"/>
    <mergeCell ref="F166:Q166"/>
    <mergeCell ref="R166:AJ166"/>
    <mergeCell ref="AK166:AZ166"/>
    <mergeCell ref="BA166:BC166"/>
    <mergeCell ref="BD166:BF166"/>
    <mergeCell ref="B165:E165"/>
    <mergeCell ref="F165:Q165"/>
    <mergeCell ref="R165:AJ165"/>
    <mergeCell ref="AK165:AZ165"/>
    <mergeCell ref="BA165:BC165"/>
    <mergeCell ref="BD165:BF165"/>
    <mergeCell ref="B164:E164"/>
    <mergeCell ref="F164:Q164"/>
    <mergeCell ref="R164:AJ164"/>
    <mergeCell ref="AK164:AZ164"/>
    <mergeCell ref="BA164:BC164"/>
    <mergeCell ref="BD164:BF164"/>
    <mergeCell ref="B163:E163"/>
    <mergeCell ref="F163:Q163"/>
    <mergeCell ref="R163:AJ163"/>
    <mergeCell ref="AK163:AZ163"/>
    <mergeCell ref="BA163:BC163"/>
    <mergeCell ref="BD163:BF163"/>
    <mergeCell ref="B162:E162"/>
    <mergeCell ref="F162:Q162"/>
    <mergeCell ref="R162:AJ162"/>
    <mergeCell ref="AK162:AZ162"/>
    <mergeCell ref="BA162:BC162"/>
    <mergeCell ref="BD162:BF162"/>
    <mergeCell ref="B161:E161"/>
    <mergeCell ref="F161:Q161"/>
    <mergeCell ref="R161:AJ161"/>
    <mergeCell ref="AK161:AZ161"/>
    <mergeCell ref="BA161:BC161"/>
    <mergeCell ref="BD161:BF161"/>
    <mergeCell ref="B160:E160"/>
    <mergeCell ref="F160:Q160"/>
    <mergeCell ref="R160:AJ160"/>
    <mergeCell ref="AK160:AZ160"/>
    <mergeCell ref="BA160:BC160"/>
    <mergeCell ref="BD160:BF160"/>
    <mergeCell ref="B159:E159"/>
    <mergeCell ref="F159:Q159"/>
    <mergeCell ref="R159:AJ159"/>
    <mergeCell ref="AK159:AZ159"/>
    <mergeCell ref="BA159:BC159"/>
    <mergeCell ref="BD159:BF159"/>
    <mergeCell ref="B158:E158"/>
    <mergeCell ref="F158:Q158"/>
    <mergeCell ref="R158:AJ158"/>
    <mergeCell ref="AK158:AZ158"/>
    <mergeCell ref="BA158:BC158"/>
    <mergeCell ref="BD158:BF158"/>
    <mergeCell ref="B157:E157"/>
    <mergeCell ref="F157:Q157"/>
    <mergeCell ref="R157:AJ157"/>
    <mergeCell ref="AK157:AZ157"/>
    <mergeCell ref="BA157:BC157"/>
    <mergeCell ref="BD157:BF157"/>
    <mergeCell ref="B156:E156"/>
    <mergeCell ref="F156:Q156"/>
    <mergeCell ref="R156:AJ156"/>
    <mergeCell ref="AK156:AZ156"/>
    <mergeCell ref="BA156:BC156"/>
    <mergeCell ref="BD156:BF156"/>
    <mergeCell ref="B155:E155"/>
    <mergeCell ref="F155:Q155"/>
    <mergeCell ref="R155:AJ155"/>
    <mergeCell ref="AK155:AZ155"/>
    <mergeCell ref="BA155:BC155"/>
    <mergeCell ref="BD155:BF155"/>
    <mergeCell ref="B154:E154"/>
    <mergeCell ref="F154:Q154"/>
    <mergeCell ref="R154:AJ154"/>
    <mergeCell ref="AK154:AZ154"/>
    <mergeCell ref="BA154:BC154"/>
    <mergeCell ref="BD154:BF154"/>
    <mergeCell ref="B153:E153"/>
    <mergeCell ref="F153:Q153"/>
    <mergeCell ref="R153:AJ153"/>
    <mergeCell ref="AK153:AZ153"/>
    <mergeCell ref="BA153:BC153"/>
    <mergeCell ref="BD153:BF153"/>
    <mergeCell ref="B152:E152"/>
    <mergeCell ref="F152:Q152"/>
    <mergeCell ref="R152:AJ152"/>
    <mergeCell ref="AK152:AZ152"/>
    <mergeCell ref="BA152:BC152"/>
    <mergeCell ref="BD152:BF152"/>
    <mergeCell ref="B151:E151"/>
    <mergeCell ref="F151:Q151"/>
    <mergeCell ref="R151:AJ151"/>
    <mergeCell ref="AK151:AZ151"/>
    <mergeCell ref="BA151:BC151"/>
    <mergeCell ref="BD151:BF151"/>
    <mergeCell ref="B150:E150"/>
    <mergeCell ref="F150:Q150"/>
    <mergeCell ref="R150:AJ150"/>
    <mergeCell ref="AK150:AZ150"/>
    <mergeCell ref="BA150:BC150"/>
    <mergeCell ref="BD150:BF150"/>
    <mergeCell ref="B149:E149"/>
    <mergeCell ref="F149:Q149"/>
    <mergeCell ref="R149:AJ149"/>
    <mergeCell ref="AK149:AZ149"/>
    <mergeCell ref="BA149:BC149"/>
    <mergeCell ref="BD149:BF149"/>
    <mergeCell ref="B148:E148"/>
    <mergeCell ref="F148:Q148"/>
    <mergeCell ref="R148:AJ148"/>
    <mergeCell ref="AK148:AZ148"/>
    <mergeCell ref="BA148:BC148"/>
    <mergeCell ref="BD148:BF148"/>
    <mergeCell ref="B147:E147"/>
    <mergeCell ref="F147:Q147"/>
    <mergeCell ref="R147:AJ147"/>
    <mergeCell ref="AK147:AZ147"/>
    <mergeCell ref="BA147:BC147"/>
    <mergeCell ref="BD147:BF147"/>
    <mergeCell ref="B146:E146"/>
    <mergeCell ref="F146:Q146"/>
    <mergeCell ref="R146:AJ146"/>
    <mergeCell ref="AK146:AZ146"/>
    <mergeCell ref="BA146:BC146"/>
    <mergeCell ref="BD146:BF146"/>
    <mergeCell ref="B145:E145"/>
    <mergeCell ref="F145:Q145"/>
    <mergeCell ref="R145:AJ145"/>
    <mergeCell ref="AK145:AZ145"/>
    <mergeCell ref="BA145:BC145"/>
    <mergeCell ref="BD145:BF145"/>
    <mergeCell ref="B144:E144"/>
    <mergeCell ref="F144:Q144"/>
    <mergeCell ref="R144:AJ144"/>
    <mergeCell ref="AK144:AZ144"/>
    <mergeCell ref="BA144:BC144"/>
    <mergeCell ref="BD144:BF144"/>
    <mergeCell ref="B143:E143"/>
    <mergeCell ref="F143:Q143"/>
    <mergeCell ref="R143:AJ143"/>
    <mergeCell ref="AK143:AZ143"/>
    <mergeCell ref="BA143:BC143"/>
    <mergeCell ref="BD143:BF143"/>
    <mergeCell ref="B142:E142"/>
    <mergeCell ref="F142:Q142"/>
    <mergeCell ref="R142:AJ142"/>
    <mergeCell ref="AK142:AZ142"/>
    <mergeCell ref="BA142:BC142"/>
    <mergeCell ref="BD142:BF142"/>
    <mergeCell ref="B141:E141"/>
    <mergeCell ref="F141:Q141"/>
    <mergeCell ref="R141:AJ141"/>
    <mergeCell ref="AK141:AZ141"/>
    <mergeCell ref="BA141:BC141"/>
    <mergeCell ref="BD141:BF141"/>
    <mergeCell ref="B140:E140"/>
    <mergeCell ref="F140:Q140"/>
    <mergeCell ref="R140:AJ140"/>
    <mergeCell ref="AK140:AZ140"/>
    <mergeCell ref="BA140:BC140"/>
    <mergeCell ref="BD140:BF140"/>
    <mergeCell ref="B139:E139"/>
    <mergeCell ref="F139:Q139"/>
    <mergeCell ref="R139:AJ139"/>
    <mergeCell ref="AK139:AZ139"/>
    <mergeCell ref="BA139:BC139"/>
    <mergeCell ref="BD139:BF139"/>
    <mergeCell ref="B138:E138"/>
    <mergeCell ref="F138:Q138"/>
    <mergeCell ref="R138:AJ138"/>
    <mergeCell ref="AK138:AZ138"/>
    <mergeCell ref="BA138:BC138"/>
    <mergeCell ref="BD138:BF138"/>
    <mergeCell ref="B137:E137"/>
    <mergeCell ref="F137:Q137"/>
    <mergeCell ref="R137:AJ137"/>
    <mergeCell ref="AK137:AZ137"/>
    <mergeCell ref="BA137:BC137"/>
    <mergeCell ref="BD137:BF137"/>
    <mergeCell ref="B136:E136"/>
    <mergeCell ref="F136:Q136"/>
    <mergeCell ref="R136:AJ136"/>
    <mergeCell ref="AK136:AZ136"/>
    <mergeCell ref="BA136:BC136"/>
    <mergeCell ref="BD136:BF136"/>
    <mergeCell ref="B135:E135"/>
    <mergeCell ref="F135:Q135"/>
    <mergeCell ref="R135:AJ135"/>
    <mergeCell ref="AK135:AZ135"/>
    <mergeCell ref="BA135:BC135"/>
    <mergeCell ref="BD135:BF135"/>
    <mergeCell ref="B134:E134"/>
    <mergeCell ref="F134:Q134"/>
    <mergeCell ref="R134:AJ134"/>
    <mergeCell ref="AK134:AZ134"/>
    <mergeCell ref="BA134:BC134"/>
    <mergeCell ref="BD134:BF134"/>
    <mergeCell ref="B133:E133"/>
    <mergeCell ref="F133:Q133"/>
    <mergeCell ref="R133:AJ133"/>
    <mergeCell ref="AK133:AZ133"/>
    <mergeCell ref="BA133:BC133"/>
    <mergeCell ref="BD133:BF133"/>
    <mergeCell ref="B132:E132"/>
    <mergeCell ref="F132:Q132"/>
    <mergeCell ref="R132:AJ132"/>
    <mergeCell ref="AK132:AZ132"/>
    <mergeCell ref="BA132:BC132"/>
    <mergeCell ref="BD132:BF132"/>
    <mergeCell ref="B131:E131"/>
    <mergeCell ref="F131:Q131"/>
    <mergeCell ref="R131:AJ131"/>
    <mergeCell ref="AK131:AZ131"/>
    <mergeCell ref="BA131:BC131"/>
    <mergeCell ref="BD131:BF131"/>
    <mergeCell ref="B130:E130"/>
    <mergeCell ref="F130:Q130"/>
    <mergeCell ref="R130:AJ130"/>
    <mergeCell ref="AK130:AZ130"/>
    <mergeCell ref="BA130:BC130"/>
    <mergeCell ref="BD130:BF130"/>
    <mergeCell ref="B129:E129"/>
    <mergeCell ref="F129:Q129"/>
    <mergeCell ref="R129:AJ129"/>
    <mergeCell ref="AK129:AZ129"/>
    <mergeCell ref="BA129:BC129"/>
    <mergeCell ref="BD129:BF129"/>
    <mergeCell ref="B128:E128"/>
    <mergeCell ref="F128:Q128"/>
    <mergeCell ref="R128:AJ128"/>
    <mergeCell ref="AK128:AZ128"/>
    <mergeCell ref="BA128:BC128"/>
    <mergeCell ref="BD128:BF128"/>
    <mergeCell ref="B127:E127"/>
    <mergeCell ref="F127:Q127"/>
    <mergeCell ref="R127:AJ127"/>
    <mergeCell ref="AK127:AZ127"/>
    <mergeCell ref="BA127:BC127"/>
    <mergeCell ref="BD127:BF127"/>
    <mergeCell ref="B126:E126"/>
    <mergeCell ref="F126:Q126"/>
    <mergeCell ref="R126:AJ126"/>
    <mergeCell ref="AK126:AZ126"/>
    <mergeCell ref="BA126:BC126"/>
    <mergeCell ref="BD126:BF126"/>
    <mergeCell ref="B125:E125"/>
    <mergeCell ref="F125:Q125"/>
    <mergeCell ref="R125:AJ125"/>
    <mergeCell ref="AK125:AZ125"/>
    <mergeCell ref="BA125:BC125"/>
    <mergeCell ref="BD125:BF125"/>
    <mergeCell ref="B124:E124"/>
    <mergeCell ref="F124:Q124"/>
    <mergeCell ref="R124:AJ124"/>
    <mergeCell ref="AK124:AZ124"/>
    <mergeCell ref="BA124:BC124"/>
    <mergeCell ref="BD124:BF124"/>
    <mergeCell ref="B123:E123"/>
    <mergeCell ref="F123:Q123"/>
    <mergeCell ref="R123:AJ123"/>
    <mergeCell ref="AK123:AZ123"/>
    <mergeCell ref="BA123:BC123"/>
    <mergeCell ref="BD123:BF123"/>
    <mergeCell ref="B122:E122"/>
    <mergeCell ref="F122:Q122"/>
    <mergeCell ref="R122:AJ122"/>
    <mergeCell ref="AK122:AZ122"/>
    <mergeCell ref="BA122:BC122"/>
    <mergeCell ref="BD122:BF122"/>
    <mergeCell ref="B121:E121"/>
    <mergeCell ref="F121:Q121"/>
    <mergeCell ref="R121:AJ121"/>
    <mergeCell ref="AK121:AZ121"/>
    <mergeCell ref="BA121:BC121"/>
    <mergeCell ref="BD121:BF121"/>
    <mergeCell ref="B120:E120"/>
    <mergeCell ref="F120:Q120"/>
    <mergeCell ref="R120:AJ120"/>
    <mergeCell ref="AK120:AZ120"/>
    <mergeCell ref="BA120:BC120"/>
    <mergeCell ref="BD120:BF120"/>
    <mergeCell ref="B119:E119"/>
    <mergeCell ref="F119:Q119"/>
    <mergeCell ref="R119:AJ119"/>
    <mergeCell ref="AK119:AZ119"/>
    <mergeCell ref="BA119:BC119"/>
    <mergeCell ref="BD119:BF119"/>
    <mergeCell ref="B118:E118"/>
    <mergeCell ref="F118:Q118"/>
    <mergeCell ref="R118:AJ118"/>
    <mergeCell ref="AK118:AZ118"/>
    <mergeCell ref="BA118:BC118"/>
    <mergeCell ref="BD118:BF118"/>
    <mergeCell ref="B117:E117"/>
    <mergeCell ref="F117:Q117"/>
    <mergeCell ref="R117:AJ117"/>
    <mergeCell ref="AK117:AZ117"/>
    <mergeCell ref="BA117:BC117"/>
    <mergeCell ref="BD117:BF117"/>
    <mergeCell ref="B116:E116"/>
    <mergeCell ref="F116:Q116"/>
    <mergeCell ref="R116:AJ116"/>
    <mergeCell ref="AK116:AZ116"/>
    <mergeCell ref="BA116:BC116"/>
    <mergeCell ref="BD116:BF116"/>
    <mergeCell ref="B115:E115"/>
    <mergeCell ref="F115:Q115"/>
    <mergeCell ref="R115:AJ115"/>
    <mergeCell ref="AK115:AZ115"/>
    <mergeCell ref="BA115:BC115"/>
    <mergeCell ref="BD115:BF115"/>
    <mergeCell ref="B114:E114"/>
    <mergeCell ref="F114:Q114"/>
    <mergeCell ref="R114:AJ114"/>
    <mergeCell ref="AK114:AZ114"/>
    <mergeCell ref="BA114:BC114"/>
    <mergeCell ref="BD114:BF114"/>
    <mergeCell ref="B113:E113"/>
    <mergeCell ref="F113:Q113"/>
    <mergeCell ref="R113:AJ113"/>
    <mergeCell ref="AK113:AZ113"/>
    <mergeCell ref="BA113:BC113"/>
    <mergeCell ref="BD113:BF113"/>
    <mergeCell ref="B112:E112"/>
    <mergeCell ref="F112:Q112"/>
    <mergeCell ref="R112:AJ112"/>
    <mergeCell ref="AK112:AZ112"/>
    <mergeCell ref="BA112:BC112"/>
    <mergeCell ref="BD112:BF112"/>
    <mergeCell ref="B111:E111"/>
    <mergeCell ref="F111:Q111"/>
    <mergeCell ref="R111:AJ111"/>
    <mergeCell ref="AK111:AZ111"/>
    <mergeCell ref="BA111:BC111"/>
    <mergeCell ref="BD111:BF111"/>
    <mergeCell ref="B110:E110"/>
    <mergeCell ref="F110:Q110"/>
    <mergeCell ref="R110:AJ110"/>
    <mergeCell ref="AK110:AZ110"/>
    <mergeCell ref="BA110:BC110"/>
    <mergeCell ref="BD110:BF110"/>
    <mergeCell ref="B104:E104"/>
    <mergeCell ref="F104:Q104"/>
    <mergeCell ref="R104:AJ104"/>
    <mergeCell ref="AK104:AZ104"/>
    <mergeCell ref="BA104:BC104"/>
    <mergeCell ref="BD104:BF104"/>
    <mergeCell ref="B103:E103"/>
    <mergeCell ref="F103:Q103"/>
    <mergeCell ref="R103:AJ103"/>
    <mergeCell ref="AK103:AZ103"/>
    <mergeCell ref="BA103:BC103"/>
    <mergeCell ref="BD103:BF103"/>
    <mergeCell ref="B102:E102"/>
    <mergeCell ref="F102:Q102"/>
    <mergeCell ref="R102:AJ102"/>
    <mergeCell ref="AK102:AZ102"/>
    <mergeCell ref="BA102:BC102"/>
    <mergeCell ref="BD102:BF102"/>
    <mergeCell ref="B101:E101"/>
    <mergeCell ref="F101:Q101"/>
    <mergeCell ref="R101:AJ101"/>
    <mergeCell ref="AK101:AZ101"/>
    <mergeCell ref="BA101:BC101"/>
    <mergeCell ref="BD101:BF101"/>
    <mergeCell ref="B100:E100"/>
    <mergeCell ref="F100:Q100"/>
    <mergeCell ref="R100:AJ100"/>
    <mergeCell ref="AK100:AZ100"/>
    <mergeCell ref="BA100:BC100"/>
    <mergeCell ref="BD100:BF100"/>
    <mergeCell ref="B99:E99"/>
    <mergeCell ref="F99:Q99"/>
    <mergeCell ref="R99:AJ99"/>
    <mergeCell ref="AK99:AZ99"/>
    <mergeCell ref="BA99:BC99"/>
    <mergeCell ref="BD99:BF99"/>
    <mergeCell ref="B98:E98"/>
    <mergeCell ref="F98:Q98"/>
    <mergeCell ref="R98:AJ98"/>
    <mergeCell ref="AK98:AZ98"/>
    <mergeCell ref="BA98:BC98"/>
    <mergeCell ref="BD98:BF98"/>
    <mergeCell ref="B97:E97"/>
    <mergeCell ref="F97:Q97"/>
    <mergeCell ref="R97:AJ97"/>
    <mergeCell ref="AK97:AZ97"/>
    <mergeCell ref="BA97:BC97"/>
    <mergeCell ref="BD97:BF97"/>
    <mergeCell ref="B96:E96"/>
    <mergeCell ref="F96:Q96"/>
    <mergeCell ref="R96:AJ96"/>
    <mergeCell ref="AK96:AZ96"/>
    <mergeCell ref="BA96:BC96"/>
    <mergeCell ref="BD96:BF96"/>
    <mergeCell ref="B95:E95"/>
    <mergeCell ref="F95:Q95"/>
    <mergeCell ref="R95:AJ95"/>
    <mergeCell ref="AK95:AZ95"/>
    <mergeCell ref="BA95:BC95"/>
    <mergeCell ref="BD95:BF95"/>
    <mergeCell ref="B94:E94"/>
    <mergeCell ref="F94:Q94"/>
    <mergeCell ref="R94:AJ94"/>
    <mergeCell ref="AK94:AZ94"/>
    <mergeCell ref="BA94:BC94"/>
    <mergeCell ref="BD94:BF94"/>
    <mergeCell ref="B93:E93"/>
    <mergeCell ref="F93:Q93"/>
    <mergeCell ref="R93:AJ93"/>
    <mergeCell ref="AK93:AZ93"/>
    <mergeCell ref="BA93:BC93"/>
    <mergeCell ref="BD93:BF93"/>
    <mergeCell ref="B92:E92"/>
    <mergeCell ref="F92:Q92"/>
    <mergeCell ref="R92:AJ92"/>
    <mergeCell ref="AK92:AZ92"/>
    <mergeCell ref="BA92:BC92"/>
    <mergeCell ref="BD92:BF92"/>
    <mergeCell ref="B91:E91"/>
    <mergeCell ref="F91:Q91"/>
    <mergeCell ref="R91:AJ91"/>
    <mergeCell ref="AK91:AZ91"/>
    <mergeCell ref="BA91:BC91"/>
    <mergeCell ref="BD91:BF91"/>
    <mergeCell ref="B90:E90"/>
    <mergeCell ref="F90:Q90"/>
    <mergeCell ref="R90:AJ90"/>
    <mergeCell ref="AK90:AZ90"/>
    <mergeCell ref="BA90:BC90"/>
    <mergeCell ref="BD90:BF90"/>
    <mergeCell ref="B89:E89"/>
    <mergeCell ref="F89:Q89"/>
    <mergeCell ref="R89:AJ89"/>
    <mergeCell ref="AK89:AZ89"/>
    <mergeCell ref="BA89:BC89"/>
    <mergeCell ref="BD89:BF89"/>
    <mergeCell ref="B88:E88"/>
    <mergeCell ref="F88:Q88"/>
    <mergeCell ref="R88:AJ88"/>
    <mergeCell ref="AK88:AZ88"/>
    <mergeCell ref="BA88:BC88"/>
    <mergeCell ref="BD88:BF88"/>
    <mergeCell ref="B87:E87"/>
    <mergeCell ref="F87:Q87"/>
    <mergeCell ref="R87:AJ87"/>
    <mergeCell ref="AK87:AZ87"/>
    <mergeCell ref="BA87:BC87"/>
    <mergeCell ref="BD87:BF87"/>
    <mergeCell ref="B86:E86"/>
    <mergeCell ref="F86:Q86"/>
    <mergeCell ref="R86:AJ86"/>
    <mergeCell ref="AK86:AZ86"/>
    <mergeCell ref="BA86:BC86"/>
    <mergeCell ref="BD86:BF86"/>
    <mergeCell ref="B85:E85"/>
    <mergeCell ref="F85:Q85"/>
    <mergeCell ref="R85:AJ85"/>
    <mergeCell ref="AK85:AZ85"/>
    <mergeCell ref="BA85:BC85"/>
    <mergeCell ref="BD85:BF85"/>
    <mergeCell ref="B84:E84"/>
    <mergeCell ref="F84:Q84"/>
    <mergeCell ref="R84:AJ84"/>
    <mergeCell ref="AK84:AZ84"/>
    <mergeCell ref="BA84:BC84"/>
    <mergeCell ref="BD84:BF84"/>
    <mergeCell ref="B83:E83"/>
    <mergeCell ref="F83:Q83"/>
    <mergeCell ref="R83:AJ83"/>
    <mergeCell ref="AK83:AZ83"/>
    <mergeCell ref="BA83:BC83"/>
    <mergeCell ref="BD83:BF83"/>
    <mergeCell ref="B82:E82"/>
    <mergeCell ref="F82:Q82"/>
    <mergeCell ref="R82:AJ82"/>
    <mergeCell ref="AK82:AZ82"/>
    <mergeCell ref="BA82:BC82"/>
    <mergeCell ref="BD82:BF82"/>
    <mergeCell ref="B81:E81"/>
    <mergeCell ref="F81:Q81"/>
    <mergeCell ref="R81:AJ81"/>
    <mergeCell ref="AK81:AZ81"/>
    <mergeCell ref="BA81:BC81"/>
    <mergeCell ref="BD81:BF81"/>
    <mergeCell ref="B80:E80"/>
    <mergeCell ref="F80:Q80"/>
    <mergeCell ref="R80:AJ80"/>
    <mergeCell ref="AK80:AZ80"/>
    <mergeCell ref="BA80:BC80"/>
    <mergeCell ref="BD80:BF80"/>
    <mergeCell ref="B79:E79"/>
    <mergeCell ref="F79:Q79"/>
    <mergeCell ref="R79:AJ79"/>
    <mergeCell ref="AK79:AZ79"/>
    <mergeCell ref="BA79:BC79"/>
    <mergeCell ref="BD79:BF79"/>
    <mergeCell ref="B78:E78"/>
    <mergeCell ref="F78:Q78"/>
    <mergeCell ref="R78:AJ78"/>
    <mergeCell ref="AK78:AZ78"/>
    <mergeCell ref="BA78:BC78"/>
    <mergeCell ref="BD78:BF78"/>
    <mergeCell ref="B77:E77"/>
    <mergeCell ref="F77:Q77"/>
    <mergeCell ref="R77:AJ77"/>
    <mergeCell ref="AK77:AZ77"/>
    <mergeCell ref="BA77:BC77"/>
    <mergeCell ref="BD77:BF77"/>
    <mergeCell ref="B76:E76"/>
    <mergeCell ref="F76:Q76"/>
    <mergeCell ref="R76:AJ76"/>
    <mergeCell ref="AK76:AZ76"/>
    <mergeCell ref="BA76:BC76"/>
    <mergeCell ref="BD76:BF76"/>
    <mergeCell ref="B75:E75"/>
    <mergeCell ref="F75:Q75"/>
    <mergeCell ref="R75:AJ75"/>
    <mergeCell ref="AK75:AZ75"/>
    <mergeCell ref="BA75:BC75"/>
    <mergeCell ref="BD75:BF75"/>
    <mergeCell ref="B74:E74"/>
    <mergeCell ref="F74:Q74"/>
    <mergeCell ref="R74:AJ74"/>
    <mergeCell ref="AK74:AZ74"/>
    <mergeCell ref="BA74:BC74"/>
    <mergeCell ref="BD74:BF74"/>
    <mergeCell ref="B73:E73"/>
    <mergeCell ref="F73:Q73"/>
    <mergeCell ref="R73:AJ73"/>
    <mergeCell ref="AK73:AZ73"/>
    <mergeCell ref="BA73:BC73"/>
    <mergeCell ref="BD73:BF73"/>
    <mergeCell ref="B72:E72"/>
    <mergeCell ref="F72:Q72"/>
    <mergeCell ref="R72:AJ72"/>
    <mergeCell ref="AK72:AZ72"/>
    <mergeCell ref="BA72:BC72"/>
    <mergeCell ref="BD72:BF72"/>
    <mergeCell ref="B71:E71"/>
    <mergeCell ref="F71:Q71"/>
    <mergeCell ref="R71:AJ71"/>
    <mergeCell ref="AK71:AZ71"/>
    <mergeCell ref="BA71:BC71"/>
    <mergeCell ref="BD71:BF71"/>
    <mergeCell ref="B70:E70"/>
    <mergeCell ref="F70:Q70"/>
    <mergeCell ref="R70:AJ70"/>
    <mergeCell ref="AK70:AZ70"/>
    <mergeCell ref="BA70:BC70"/>
    <mergeCell ref="BD70:BF70"/>
    <mergeCell ref="B69:E69"/>
    <mergeCell ref="F69:Q69"/>
    <mergeCell ref="R69:AJ69"/>
    <mergeCell ref="AK69:AZ69"/>
    <mergeCell ref="BA69:BC69"/>
    <mergeCell ref="BD69:BF69"/>
    <mergeCell ref="B68:E68"/>
    <mergeCell ref="F68:Q68"/>
    <mergeCell ref="R68:AJ68"/>
    <mergeCell ref="AK68:AZ68"/>
    <mergeCell ref="BA68:BC68"/>
    <mergeCell ref="BD68:BF68"/>
    <mergeCell ref="B67:E67"/>
    <mergeCell ref="F67:Q67"/>
    <mergeCell ref="R67:AJ67"/>
    <mergeCell ref="AK67:AZ67"/>
    <mergeCell ref="BA67:BC67"/>
    <mergeCell ref="BD67:BF67"/>
    <mergeCell ref="B66:E66"/>
    <mergeCell ref="F66:Q66"/>
    <mergeCell ref="R66:AJ66"/>
    <mergeCell ref="AK66:AZ66"/>
    <mergeCell ref="BA66:BC66"/>
    <mergeCell ref="BD66:BF66"/>
    <mergeCell ref="B65:E65"/>
    <mergeCell ref="F65:Q65"/>
    <mergeCell ref="R65:AJ65"/>
    <mergeCell ref="AK65:AZ65"/>
    <mergeCell ref="BA65:BC65"/>
    <mergeCell ref="BD65:BF65"/>
    <mergeCell ref="B64:E64"/>
    <mergeCell ref="F64:Q64"/>
    <mergeCell ref="R64:AJ64"/>
    <mergeCell ref="AK64:AZ64"/>
    <mergeCell ref="BA64:BC64"/>
    <mergeCell ref="BD64:BF64"/>
    <mergeCell ref="B63:E63"/>
    <mergeCell ref="F63:Q63"/>
    <mergeCell ref="R63:AJ63"/>
    <mergeCell ref="AK63:AZ63"/>
    <mergeCell ref="BA63:BC63"/>
    <mergeCell ref="BD63:BF63"/>
    <mergeCell ref="B62:E62"/>
    <mergeCell ref="F62:Q62"/>
    <mergeCell ref="R62:AJ62"/>
    <mergeCell ref="AK62:AZ62"/>
    <mergeCell ref="BA62:BC62"/>
    <mergeCell ref="BD62:BF62"/>
    <mergeCell ref="B61:E61"/>
    <mergeCell ref="F61:Q61"/>
    <mergeCell ref="R61:AJ61"/>
    <mergeCell ref="AK61:AZ61"/>
    <mergeCell ref="BA61:BC61"/>
    <mergeCell ref="BD61:BF61"/>
    <mergeCell ref="B60:E60"/>
    <mergeCell ref="F60:Q60"/>
    <mergeCell ref="R60:AJ60"/>
    <mergeCell ref="AK60:AZ60"/>
    <mergeCell ref="BA60:BC60"/>
    <mergeCell ref="BD60:BF60"/>
    <mergeCell ref="B59:E59"/>
    <mergeCell ref="F59:Q59"/>
    <mergeCell ref="R59:AJ59"/>
    <mergeCell ref="AK59:AZ59"/>
    <mergeCell ref="BA59:BC59"/>
    <mergeCell ref="BD59:BF59"/>
    <mergeCell ref="B58:E58"/>
    <mergeCell ref="F58:Q58"/>
    <mergeCell ref="R58:AJ58"/>
    <mergeCell ref="AK58:AZ58"/>
    <mergeCell ref="BA58:BC58"/>
    <mergeCell ref="BD58:BF58"/>
    <mergeCell ref="B57:E57"/>
    <mergeCell ref="F57:Q57"/>
    <mergeCell ref="R57:AJ57"/>
    <mergeCell ref="AK57:AZ57"/>
    <mergeCell ref="BA57:BC57"/>
    <mergeCell ref="BD57:BF57"/>
    <mergeCell ref="B56:E56"/>
    <mergeCell ref="F56:Q56"/>
    <mergeCell ref="R56:AJ56"/>
    <mergeCell ref="AK56:AZ56"/>
    <mergeCell ref="BA56:BC56"/>
    <mergeCell ref="BD56:BF56"/>
    <mergeCell ref="B55:E55"/>
    <mergeCell ref="F55:Q55"/>
    <mergeCell ref="R55:AJ55"/>
    <mergeCell ref="AK55:AZ55"/>
    <mergeCell ref="BA55:BC55"/>
    <mergeCell ref="BD55:BF55"/>
    <mergeCell ref="B54:E54"/>
    <mergeCell ref="F54:Q54"/>
    <mergeCell ref="R54:AJ54"/>
    <mergeCell ref="AK54:AZ54"/>
    <mergeCell ref="BA54:BC54"/>
    <mergeCell ref="BD54:BF54"/>
    <mergeCell ref="B53:E53"/>
    <mergeCell ref="F53:Q53"/>
    <mergeCell ref="R53:AJ53"/>
    <mergeCell ref="AK53:AZ53"/>
    <mergeCell ref="BA53:BC53"/>
    <mergeCell ref="BD53:BF53"/>
    <mergeCell ref="B52:E52"/>
    <mergeCell ref="F52:Q52"/>
    <mergeCell ref="R52:AJ52"/>
    <mergeCell ref="AK52:AZ52"/>
    <mergeCell ref="BA52:BC52"/>
    <mergeCell ref="BD52:BF52"/>
    <mergeCell ref="B51:E51"/>
    <mergeCell ref="F51:Q51"/>
    <mergeCell ref="R51:AJ51"/>
    <mergeCell ref="AK51:AZ51"/>
    <mergeCell ref="BA51:BC51"/>
    <mergeCell ref="BD51:BF51"/>
    <mergeCell ref="B50:E50"/>
    <mergeCell ref="F50:Q50"/>
    <mergeCell ref="R50:AJ50"/>
    <mergeCell ref="AK50:AZ50"/>
    <mergeCell ref="BA50:BC50"/>
    <mergeCell ref="BD50:BF50"/>
    <mergeCell ref="B49:E49"/>
    <mergeCell ref="F49:Q49"/>
    <mergeCell ref="R49:AJ49"/>
    <mergeCell ref="AK49:AZ49"/>
    <mergeCell ref="BA49:BC49"/>
    <mergeCell ref="BD49:BF49"/>
    <mergeCell ref="B48:E48"/>
    <mergeCell ref="F48:Q48"/>
    <mergeCell ref="R48:AJ48"/>
    <mergeCell ref="AK48:AZ48"/>
    <mergeCell ref="BA48:BC48"/>
    <mergeCell ref="BD48:BF48"/>
    <mergeCell ref="B47:E47"/>
    <mergeCell ref="F47:Q47"/>
    <mergeCell ref="R47:AJ47"/>
    <mergeCell ref="AK47:AZ47"/>
    <mergeCell ref="BA47:BC47"/>
    <mergeCell ref="BD47:BF47"/>
    <mergeCell ref="B46:E46"/>
    <mergeCell ref="F46:Q46"/>
    <mergeCell ref="R46:AJ46"/>
    <mergeCell ref="AK46:AZ46"/>
    <mergeCell ref="BA46:BC46"/>
    <mergeCell ref="BD46:BF46"/>
    <mergeCell ref="B45:E45"/>
    <mergeCell ref="F45:Q45"/>
    <mergeCell ref="R45:AJ45"/>
    <mergeCell ref="AK45:AZ45"/>
    <mergeCell ref="BA45:BC45"/>
    <mergeCell ref="BD45:BF45"/>
    <mergeCell ref="B44:E44"/>
    <mergeCell ref="F44:Q44"/>
    <mergeCell ref="R44:AJ44"/>
    <mergeCell ref="AK44:AZ44"/>
    <mergeCell ref="BA44:BC44"/>
    <mergeCell ref="BD44:BF44"/>
    <mergeCell ref="B43:E43"/>
    <mergeCell ref="F43:Q43"/>
    <mergeCell ref="R43:AJ43"/>
    <mergeCell ref="AK43:AZ43"/>
    <mergeCell ref="BA43:BC43"/>
    <mergeCell ref="BD43:BF43"/>
    <mergeCell ref="B42:E42"/>
    <mergeCell ref="F42:Q42"/>
    <mergeCell ref="R42:AJ42"/>
    <mergeCell ref="AK42:AZ42"/>
    <mergeCell ref="BA42:BC42"/>
    <mergeCell ref="BD42:BF42"/>
    <mergeCell ref="B41:E41"/>
    <mergeCell ref="F41:Q41"/>
    <mergeCell ref="R41:AJ41"/>
    <mergeCell ref="AK41:AZ41"/>
    <mergeCell ref="BA41:BC41"/>
    <mergeCell ref="BD41:BF41"/>
    <mergeCell ref="B40:E40"/>
    <mergeCell ref="F40:Q40"/>
    <mergeCell ref="R40:AJ40"/>
    <mergeCell ref="AK40:AZ40"/>
    <mergeCell ref="BA40:BC40"/>
    <mergeCell ref="BD40:BF40"/>
    <mergeCell ref="B39:E39"/>
    <mergeCell ref="F39:Q39"/>
    <mergeCell ref="R39:AJ39"/>
    <mergeCell ref="AK39:AZ39"/>
    <mergeCell ref="BA39:BC39"/>
    <mergeCell ref="BD39:BF39"/>
    <mergeCell ref="B33:E33"/>
    <mergeCell ref="F33:Q33"/>
    <mergeCell ref="R33:AJ33"/>
    <mergeCell ref="AK33:AZ33"/>
    <mergeCell ref="BA33:BC33"/>
    <mergeCell ref="BD33:BF33"/>
    <mergeCell ref="B32:E32"/>
    <mergeCell ref="F32:Q32"/>
    <mergeCell ref="R32:AJ32"/>
    <mergeCell ref="AK32:AZ32"/>
    <mergeCell ref="BA32:BC32"/>
    <mergeCell ref="BD32:BF32"/>
    <mergeCell ref="B27:E27"/>
    <mergeCell ref="F27:Q27"/>
    <mergeCell ref="R27:AJ27"/>
    <mergeCell ref="AK27:AZ27"/>
    <mergeCell ref="BA27:BC27"/>
    <mergeCell ref="BD27:BF27"/>
    <mergeCell ref="B28:E28"/>
    <mergeCell ref="F28:Q28"/>
    <mergeCell ref="R28:AJ28"/>
    <mergeCell ref="AK28:AZ28"/>
    <mergeCell ref="BA28:BC28"/>
    <mergeCell ref="BD28:BF28"/>
    <mergeCell ref="B31:E31"/>
    <mergeCell ref="F31:Q31"/>
    <mergeCell ref="R31:AJ31"/>
    <mergeCell ref="AK31:AZ31"/>
    <mergeCell ref="BA31:BC31"/>
    <mergeCell ref="BD31:BF31"/>
    <mergeCell ref="B29:E29"/>
    <mergeCell ref="F29:Q29"/>
    <mergeCell ref="B25:E25"/>
    <mergeCell ref="F25:Q25"/>
    <mergeCell ref="R25:AJ25"/>
    <mergeCell ref="AK25:AZ25"/>
    <mergeCell ref="BA25:BC25"/>
    <mergeCell ref="BD25:BF25"/>
    <mergeCell ref="B24:E24"/>
    <mergeCell ref="F24:Q24"/>
    <mergeCell ref="R24:AJ24"/>
    <mergeCell ref="AK24:AZ24"/>
    <mergeCell ref="BA24:BC24"/>
    <mergeCell ref="BD24:BF24"/>
    <mergeCell ref="B23:E23"/>
    <mergeCell ref="F23:Q23"/>
    <mergeCell ref="R23:AJ23"/>
    <mergeCell ref="AK23:AZ23"/>
    <mergeCell ref="BA23:BC23"/>
    <mergeCell ref="BD23:BF23"/>
    <mergeCell ref="B22:E22"/>
    <mergeCell ref="F22:Q22"/>
    <mergeCell ref="R22:AJ22"/>
    <mergeCell ref="AK22:AZ22"/>
    <mergeCell ref="BA22:BC22"/>
    <mergeCell ref="BD22:BF22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A12:BC12"/>
    <mergeCell ref="BD12:BF12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5:E15"/>
    <mergeCell ref="F15:Q15"/>
    <mergeCell ref="R15:AJ15"/>
    <mergeCell ref="AK15:AZ15"/>
    <mergeCell ref="BA15:BC15"/>
    <mergeCell ref="BD15:BF15"/>
    <mergeCell ref="AK11:AZ11"/>
    <mergeCell ref="BA11:BC11"/>
    <mergeCell ref="BD11:BF11"/>
    <mergeCell ref="B8:E8"/>
    <mergeCell ref="F8:Q8"/>
    <mergeCell ref="R8:AJ8"/>
    <mergeCell ref="AK8:AZ8"/>
    <mergeCell ref="BA8:BC8"/>
    <mergeCell ref="BD8:BF8"/>
    <mergeCell ref="BD6:BF6"/>
    <mergeCell ref="B7:E7"/>
    <mergeCell ref="F7:Q7"/>
    <mergeCell ref="R7:AJ7"/>
    <mergeCell ref="AK7:AZ7"/>
    <mergeCell ref="BA7:BC7"/>
    <mergeCell ref="BD7:BF7"/>
    <mergeCell ref="B14:E14"/>
    <mergeCell ref="F14:Q14"/>
    <mergeCell ref="R14:AJ14"/>
    <mergeCell ref="AK14:AZ14"/>
    <mergeCell ref="BA14:BC14"/>
    <mergeCell ref="BD14:BF14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G5:BK5"/>
    <mergeCell ref="BG6:BK6"/>
    <mergeCell ref="BG7:BK7"/>
    <mergeCell ref="BG16:BK16"/>
    <mergeCell ref="BG17:BK17"/>
    <mergeCell ref="BG22:BK22"/>
    <mergeCell ref="BG23:BK23"/>
    <mergeCell ref="BG24:BK24"/>
    <mergeCell ref="BG25:BK25"/>
    <mergeCell ref="BG26:BK26"/>
    <mergeCell ref="BG27:BK27"/>
    <mergeCell ref="BG32:BK32"/>
    <mergeCell ref="BG33:BK33"/>
    <mergeCell ref="AJ2:AO3"/>
    <mergeCell ref="B6:E6"/>
    <mergeCell ref="F6:Q6"/>
    <mergeCell ref="R6:AJ6"/>
    <mergeCell ref="AK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11:E11"/>
    <mergeCell ref="F11:Q11"/>
    <mergeCell ref="R11:AJ11"/>
    <mergeCell ref="BG42:BK42"/>
    <mergeCell ref="BG43:BK43"/>
    <mergeCell ref="BG44:BK44"/>
    <mergeCell ref="BG45:BK45"/>
    <mergeCell ref="BG46:BK46"/>
    <mergeCell ref="BG47:BK47"/>
    <mergeCell ref="BG48:BK48"/>
    <mergeCell ref="BG49:BK49"/>
    <mergeCell ref="BG50:BK50"/>
    <mergeCell ref="BG51:BK51"/>
    <mergeCell ref="BG52:BK52"/>
    <mergeCell ref="BG53:BK53"/>
    <mergeCell ref="BG8:BK8"/>
    <mergeCell ref="BG11:BK11"/>
    <mergeCell ref="BG12:BK12"/>
    <mergeCell ref="BG13:BK13"/>
    <mergeCell ref="BG14:BK14"/>
    <mergeCell ref="BG15:BK15"/>
    <mergeCell ref="BG18:BK18"/>
    <mergeCell ref="BG19:BK19"/>
    <mergeCell ref="BG20:BK20"/>
    <mergeCell ref="BG21:BK21"/>
    <mergeCell ref="BG38:BK38"/>
    <mergeCell ref="BG39:BK39"/>
    <mergeCell ref="BG40:BK40"/>
    <mergeCell ref="BG41:BK41"/>
    <mergeCell ref="BG28:BK28"/>
    <mergeCell ref="BG31:BK31"/>
    <mergeCell ref="BG54:BK54"/>
    <mergeCell ref="BG55:BK55"/>
    <mergeCell ref="BG56:BK56"/>
    <mergeCell ref="BG57:BK57"/>
    <mergeCell ref="BG58:BK58"/>
    <mergeCell ref="BG59:BK59"/>
    <mergeCell ref="BG60:BK60"/>
    <mergeCell ref="BG61:BK61"/>
    <mergeCell ref="BG62:BK62"/>
    <mergeCell ref="BG63:BK63"/>
    <mergeCell ref="BG64:BK64"/>
    <mergeCell ref="BG65:BK65"/>
    <mergeCell ref="BG66:BK66"/>
    <mergeCell ref="BG67:BK67"/>
    <mergeCell ref="BG68:BK68"/>
    <mergeCell ref="BG69:BK69"/>
    <mergeCell ref="BG70:BK70"/>
    <mergeCell ref="BG71:BK71"/>
    <mergeCell ref="BG72:BK72"/>
    <mergeCell ref="BG73:BK73"/>
    <mergeCell ref="BG74:BK74"/>
    <mergeCell ref="BG75:BK75"/>
    <mergeCell ref="BG76:BK76"/>
    <mergeCell ref="BG77:BK77"/>
    <mergeCell ref="BG78:BK78"/>
    <mergeCell ref="BG79:BK79"/>
    <mergeCell ref="BG80:BK80"/>
    <mergeCell ref="BG81:BK81"/>
    <mergeCell ref="BG82:BK82"/>
    <mergeCell ref="BG83:BK83"/>
    <mergeCell ref="BG84:BK84"/>
    <mergeCell ref="BG85:BK85"/>
    <mergeCell ref="BG86:BK86"/>
    <mergeCell ref="BG87:BK87"/>
    <mergeCell ref="BG88:BK88"/>
    <mergeCell ref="BG89:BK89"/>
    <mergeCell ref="BG90:BK90"/>
    <mergeCell ref="BG91:BK91"/>
    <mergeCell ref="BG92:BK92"/>
    <mergeCell ref="BG93:BK93"/>
    <mergeCell ref="BG94:BK94"/>
    <mergeCell ref="BG95:BK95"/>
    <mergeCell ref="BG96:BK96"/>
    <mergeCell ref="BG97:BK97"/>
    <mergeCell ref="BG98:BK98"/>
    <mergeCell ref="BG99:BK99"/>
    <mergeCell ref="BG100:BK100"/>
    <mergeCell ref="BG101:BK101"/>
    <mergeCell ref="BG102:BK102"/>
    <mergeCell ref="BG103:BK103"/>
    <mergeCell ref="BG104:BK104"/>
    <mergeCell ref="BG110:BK110"/>
    <mergeCell ref="BG111:BK111"/>
    <mergeCell ref="BG112:BK112"/>
    <mergeCell ref="BG113:BK113"/>
    <mergeCell ref="BG114:BK114"/>
    <mergeCell ref="BG115:BK115"/>
    <mergeCell ref="BG116:BK116"/>
    <mergeCell ref="BG117:BK117"/>
    <mergeCell ref="BG118:BK118"/>
    <mergeCell ref="BG119:BK119"/>
    <mergeCell ref="BG120:BK120"/>
    <mergeCell ref="BG121:BK121"/>
    <mergeCell ref="BG122:BK122"/>
    <mergeCell ref="BG123:BK123"/>
    <mergeCell ref="BG124:BK124"/>
    <mergeCell ref="BG125:BK125"/>
    <mergeCell ref="BG126:BK126"/>
    <mergeCell ref="BG159:BK159"/>
    <mergeCell ref="BG160:BK160"/>
    <mergeCell ref="BG127:BK127"/>
    <mergeCell ref="BG128:BK128"/>
    <mergeCell ref="BG129:BK129"/>
    <mergeCell ref="BG130:BK130"/>
    <mergeCell ref="BG131:BK131"/>
    <mergeCell ref="BG132:BK132"/>
    <mergeCell ref="BG133:BK133"/>
    <mergeCell ref="BG134:BK134"/>
    <mergeCell ref="BG135:BK135"/>
    <mergeCell ref="BG136:BK136"/>
    <mergeCell ref="BG137:BK137"/>
    <mergeCell ref="BG138:BK138"/>
    <mergeCell ref="BG139:BK139"/>
    <mergeCell ref="BG140:BK140"/>
    <mergeCell ref="BG141:BK141"/>
    <mergeCell ref="BG142:BK142"/>
    <mergeCell ref="BG143:BK143"/>
    <mergeCell ref="BG161:BK161"/>
    <mergeCell ref="BG162:BK162"/>
    <mergeCell ref="BG163:BK163"/>
    <mergeCell ref="BG164:BK164"/>
    <mergeCell ref="BG165:BK165"/>
    <mergeCell ref="BG166:BK166"/>
    <mergeCell ref="BG167:BK167"/>
    <mergeCell ref="BG168:BK168"/>
    <mergeCell ref="BG169:BK169"/>
    <mergeCell ref="BG170:BK170"/>
    <mergeCell ref="BG171:BK171"/>
    <mergeCell ref="BG172:BK172"/>
    <mergeCell ref="BG173:BK173"/>
    <mergeCell ref="BG174:BK174"/>
    <mergeCell ref="BG109:BK109"/>
    <mergeCell ref="BG178:BK178"/>
    <mergeCell ref="BG179:BK179"/>
    <mergeCell ref="BG144:BK144"/>
    <mergeCell ref="BG145:BK145"/>
    <mergeCell ref="BG146:BK146"/>
    <mergeCell ref="BG147:BK147"/>
    <mergeCell ref="BG148:BK148"/>
    <mergeCell ref="BG149:BK149"/>
    <mergeCell ref="BG150:BK150"/>
    <mergeCell ref="BG151:BK151"/>
    <mergeCell ref="BG152:BK152"/>
    <mergeCell ref="BG153:BK153"/>
    <mergeCell ref="BG154:BK154"/>
    <mergeCell ref="BG155:BK155"/>
    <mergeCell ref="BG156:BK156"/>
    <mergeCell ref="BG157:BK157"/>
    <mergeCell ref="BG158:BK158"/>
    <mergeCell ref="BG180:BK180"/>
    <mergeCell ref="BG181:BK181"/>
    <mergeCell ref="BG182:BK182"/>
    <mergeCell ref="BG183:BK183"/>
    <mergeCell ref="BG184:BK184"/>
    <mergeCell ref="BG185:BK185"/>
    <mergeCell ref="BG186:BK186"/>
    <mergeCell ref="BG187:BK187"/>
    <mergeCell ref="BG188:BK188"/>
    <mergeCell ref="BG189:BK189"/>
    <mergeCell ref="BG190:BK190"/>
    <mergeCell ref="BG191:BK191"/>
    <mergeCell ref="BG192:BK192"/>
    <mergeCell ref="BG193:BK193"/>
    <mergeCell ref="BG194:BK194"/>
    <mergeCell ref="BG195:BK195"/>
    <mergeCell ref="BG196:BK196"/>
    <mergeCell ref="BG197:BK197"/>
    <mergeCell ref="BG198:BK198"/>
    <mergeCell ref="BG199:BK199"/>
    <mergeCell ref="BG200:BK200"/>
    <mergeCell ref="BG201:BK201"/>
    <mergeCell ref="BG202:BK202"/>
    <mergeCell ref="BG203:BK203"/>
    <mergeCell ref="BG204:BK204"/>
    <mergeCell ref="BG205:BK205"/>
    <mergeCell ref="BG206:BK206"/>
    <mergeCell ref="BG207:BK207"/>
    <mergeCell ref="BG208:BK208"/>
    <mergeCell ref="BG209:BK209"/>
    <mergeCell ref="BG210:BK210"/>
    <mergeCell ref="BG211:BK211"/>
    <mergeCell ref="BG212:BK212"/>
    <mergeCell ref="BG213:BK213"/>
    <mergeCell ref="BG231:BK231"/>
    <mergeCell ref="BG232:BK232"/>
    <mergeCell ref="BG233:BK233"/>
    <mergeCell ref="BG234:BK234"/>
    <mergeCell ref="BG235:BK235"/>
    <mergeCell ref="BG236:BK236"/>
    <mergeCell ref="BG237:BK237"/>
    <mergeCell ref="BG238:BK238"/>
    <mergeCell ref="BG239:BK239"/>
    <mergeCell ref="BG240:BK240"/>
    <mergeCell ref="BG214:BK214"/>
    <mergeCell ref="BG215:BK215"/>
    <mergeCell ref="BG216:BK216"/>
    <mergeCell ref="BG217:BK217"/>
    <mergeCell ref="BG218:BK218"/>
    <mergeCell ref="BG219:BK219"/>
    <mergeCell ref="BG220:BK220"/>
    <mergeCell ref="BG221:BK221"/>
    <mergeCell ref="BG222:BK222"/>
    <mergeCell ref="BG223:BK223"/>
    <mergeCell ref="BG224:BK224"/>
    <mergeCell ref="BG225:BK225"/>
    <mergeCell ref="BG226:BK226"/>
    <mergeCell ref="BG227:BK227"/>
    <mergeCell ref="BG228:BK228"/>
    <mergeCell ref="BG229:BK229"/>
    <mergeCell ref="BG230:BK230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R81"/>
  <sheetViews>
    <sheetView tabSelected="1" view="pageBreakPreview" topLeftCell="A70" zoomScaleNormal="100" zoomScaleSheetLayoutView="100" workbookViewId="0">
      <selection activeCell="U80" sqref="U80:AM80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56" t="s">
        <v>2250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70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45138</v>
      </c>
      <c r="X2" s="148"/>
      <c r="Y2" s="148"/>
      <c r="Z2" s="148"/>
      <c r="AA2" s="148"/>
      <c r="AB2" s="149"/>
      <c r="AC2" s="44"/>
      <c r="AD2" s="44"/>
      <c r="AE2" s="44"/>
      <c r="AF2" s="44"/>
      <c r="AG2" s="44"/>
      <c r="AH2" s="44"/>
      <c r="AI2" s="44"/>
      <c r="AJ2" s="147"/>
      <c r="AK2" s="148"/>
      <c r="AL2" s="148"/>
      <c r="AM2" s="148"/>
      <c r="AN2" s="148"/>
      <c r="AO2" s="149"/>
    </row>
    <row r="3" spans="2:70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  <c r="AQ3" s="23" t="s">
        <v>2248</v>
      </c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15" customHeight="1" x14ac:dyDescent="0.15">
      <c r="B5" s="25" t="s">
        <v>2252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25"/>
      <c r="BH5" s="25"/>
      <c r="BI5" s="25"/>
      <c r="BJ5" s="25"/>
      <c r="BK5" s="26"/>
    </row>
    <row r="6" spans="2:70" ht="1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6"/>
      <c r="BG6" s="25"/>
      <c r="BH6" s="25"/>
      <c r="BI6" s="25"/>
      <c r="BJ6" s="25"/>
      <c r="BK6" s="26"/>
    </row>
    <row r="7" spans="2:70" ht="27" customHeight="1" x14ac:dyDescent="0.15">
      <c r="B7" s="18" t="s">
        <v>13</v>
      </c>
      <c r="C7" s="19"/>
      <c r="D7" s="28"/>
      <c r="E7" s="28"/>
      <c r="F7" s="28"/>
      <c r="G7" s="19"/>
      <c r="H7" s="19"/>
      <c r="I7" s="20" t="s">
        <v>15</v>
      </c>
      <c r="J7" s="36"/>
      <c r="K7" s="36"/>
      <c r="L7" s="27"/>
      <c r="M7" s="27"/>
      <c r="N7" s="28"/>
      <c r="O7" s="28"/>
      <c r="P7" s="28"/>
      <c r="Q7" s="28"/>
      <c r="R7" s="28"/>
      <c r="S7" s="28"/>
      <c r="T7" s="28"/>
      <c r="U7" s="20" t="s">
        <v>16</v>
      </c>
      <c r="V7" s="29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0" t="s">
        <v>17</v>
      </c>
      <c r="AO7" s="29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0" t="s">
        <v>208</v>
      </c>
      <c r="BB7" s="28"/>
      <c r="BC7" s="30"/>
      <c r="BD7" s="20" t="s">
        <v>200</v>
      </c>
      <c r="BE7" s="28"/>
      <c r="BF7" s="30"/>
      <c r="BG7" s="105" t="s">
        <v>1906</v>
      </c>
      <c r="BH7" s="106"/>
      <c r="BI7" s="106"/>
      <c r="BJ7" s="106"/>
      <c r="BK7" s="107"/>
    </row>
    <row r="8" spans="2:70" ht="51.75" customHeight="1" x14ac:dyDescent="0.15">
      <c r="B8" s="108" t="s">
        <v>2263</v>
      </c>
      <c r="C8" s="109"/>
      <c r="D8" s="109"/>
      <c r="E8" s="109"/>
      <c r="F8" s="109"/>
      <c r="G8" s="109"/>
      <c r="H8" s="110"/>
      <c r="I8" s="165" t="s">
        <v>2262</v>
      </c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7"/>
      <c r="U8" s="162" t="s">
        <v>2268</v>
      </c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4"/>
      <c r="AN8" s="162" t="s">
        <v>19</v>
      </c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4"/>
      <c r="BA8" s="102" t="s">
        <v>207</v>
      </c>
      <c r="BB8" s="103"/>
      <c r="BC8" s="104"/>
      <c r="BD8" s="102" t="s">
        <v>207</v>
      </c>
      <c r="BE8" s="103"/>
      <c r="BF8" s="104"/>
      <c r="BG8" s="102" t="s">
        <v>2251</v>
      </c>
      <c r="BH8" s="103"/>
      <c r="BI8" s="103"/>
      <c r="BJ8" s="103"/>
      <c r="BK8" s="104"/>
      <c r="BO8" s="23" t="str">
        <f t="shared" ref="BO8" si="0">IF(AN8&lt;&gt;"なし",AN8,"{}")</f>
        <v>{}</v>
      </c>
      <c r="BP8" s="23" t="s">
        <v>106</v>
      </c>
      <c r="BQ8" s="23" t="str">
        <f t="shared" ref="BQ8:BQ9" si="1">B8&amp;" = sql/job/flow/"&amp;B8&amp;".sql"</f>
        <v>ID0105-01 = sql/job/flow/ID0105-01.sql</v>
      </c>
      <c r="BR8" s="23" t="str">
        <f t="shared" ref="BR8" si="2">B8&amp;" = {""id"":"""&amp;B8&amp;""", ""name"":"""&amp;I8&amp;""", ""params"":"&amp;BO8&amp;", ""files"":"&amp;BP8&amp;IF(BA8&lt;&gt;"-",", ""thread"":"""&amp;BA8&amp;"""","")&amp;IF(BD8&lt;&gt;"-",", ""memory"":"""&amp;BD8&amp;"""","")&amp;IF(BG8&lt;&gt;"-",", ""uri"":""True""","")&amp;"}"</f>
        <v>ID0105-01 = {"id":"ID0105-01", "name":"最終未通知有無確認結果テーブル（断面）作成SQL", "params":{}, "files":{}, "uri":"True"}</v>
      </c>
    </row>
    <row r="9" spans="2:70" ht="51.75" customHeight="1" x14ac:dyDescent="0.15">
      <c r="B9" s="108" t="s">
        <v>2264</v>
      </c>
      <c r="C9" s="109"/>
      <c r="D9" s="109"/>
      <c r="E9" s="109"/>
      <c r="F9" s="109"/>
      <c r="G9" s="109"/>
      <c r="H9" s="110"/>
      <c r="I9" s="165" t="s">
        <v>1713</v>
      </c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7"/>
      <c r="U9" s="162" t="s">
        <v>1714</v>
      </c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4"/>
      <c r="AN9" s="162" t="s">
        <v>19</v>
      </c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4"/>
      <c r="BA9" s="102" t="s">
        <v>207</v>
      </c>
      <c r="BB9" s="103"/>
      <c r="BC9" s="104"/>
      <c r="BD9" s="102" t="s">
        <v>207</v>
      </c>
      <c r="BE9" s="103"/>
      <c r="BF9" s="104"/>
      <c r="BG9" s="102" t="s">
        <v>2251</v>
      </c>
      <c r="BH9" s="103"/>
      <c r="BI9" s="103"/>
      <c r="BJ9" s="103"/>
      <c r="BK9" s="104"/>
      <c r="BO9" s="23" t="str">
        <f t="shared" ref="BO9" si="3">IF(AN9&lt;&gt;"なし",AN9,"{}")</f>
        <v>{}</v>
      </c>
      <c r="BP9" s="23" t="s">
        <v>106</v>
      </c>
      <c r="BQ9" s="23" t="str">
        <f t="shared" si="1"/>
        <v>ID0105-02 = sql/job/flow/ID0105-02.sql</v>
      </c>
      <c r="BR9" s="23" t="str">
        <f t="shared" ref="BR9" si="4">B9&amp;" = {""id"":"""&amp;B9&amp;""", ""name"":"""&amp;I9&amp;""", ""params"":"&amp;BO9&amp;", ""files"":"&amp;BP9&amp;IF(BA9&lt;&gt;"-",", ""thread"":"""&amp;BA9&amp;"""","")&amp;IF(BD9&lt;&gt;"-",", ""memory"":"""&amp;BD9&amp;"""","")&amp;IF(BG9&lt;&gt;"-",", ""uri"":""True""","")&amp;"}"</f>
        <v>ID0105-02 = {"id":"ID0105-02", "name":"エラー患者履歴管理データ追加SQL", "params":{}, "files":{}, "uri":"True"}</v>
      </c>
    </row>
    <row r="12" spans="2:70" ht="15" customHeight="1" x14ac:dyDescent="0.15">
      <c r="B12" s="25" t="s">
        <v>2265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6"/>
      <c r="BG12" s="25"/>
      <c r="BH12" s="25"/>
      <c r="BI12" s="25"/>
      <c r="BJ12" s="25"/>
      <c r="BK12" s="26"/>
    </row>
    <row r="13" spans="2:70" ht="15" customHeight="1" x14ac:dyDescent="0.1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6"/>
      <c r="BG13" s="25"/>
      <c r="BH13" s="25"/>
      <c r="BI13" s="25"/>
      <c r="BJ13" s="25"/>
      <c r="BK13" s="26"/>
    </row>
    <row r="14" spans="2:70" ht="27" customHeight="1" x14ac:dyDescent="0.15">
      <c r="B14" s="18" t="s">
        <v>13</v>
      </c>
      <c r="C14" s="19"/>
      <c r="D14" s="28"/>
      <c r="E14" s="28"/>
      <c r="F14" s="28"/>
      <c r="G14" s="19"/>
      <c r="H14" s="19"/>
      <c r="I14" s="20" t="s">
        <v>15</v>
      </c>
      <c r="J14" s="37"/>
      <c r="K14" s="37"/>
      <c r="L14" s="27"/>
      <c r="M14" s="27"/>
      <c r="N14" s="28"/>
      <c r="O14" s="28"/>
      <c r="P14" s="28"/>
      <c r="Q14" s="28"/>
      <c r="R14" s="28"/>
      <c r="S14" s="28"/>
      <c r="T14" s="28"/>
      <c r="U14" s="20" t="s">
        <v>16</v>
      </c>
      <c r="V14" s="29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0" t="s">
        <v>17</v>
      </c>
      <c r="AO14" s="29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0" t="s">
        <v>208</v>
      </c>
      <c r="BB14" s="28"/>
      <c r="BC14" s="30"/>
      <c r="BD14" s="20" t="s">
        <v>200</v>
      </c>
      <c r="BE14" s="28"/>
      <c r="BF14" s="30"/>
      <c r="BG14" s="105" t="s">
        <v>1906</v>
      </c>
      <c r="BH14" s="106"/>
      <c r="BI14" s="106"/>
      <c r="BJ14" s="106"/>
      <c r="BK14" s="107"/>
    </row>
    <row r="15" spans="2:70" ht="51.75" customHeight="1" x14ac:dyDescent="0.15">
      <c r="B15" s="108" t="s">
        <v>2266</v>
      </c>
      <c r="C15" s="109"/>
      <c r="D15" s="109"/>
      <c r="E15" s="109"/>
      <c r="F15" s="109"/>
      <c r="G15" s="109"/>
      <c r="H15" s="110"/>
      <c r="I15" s="165" t="s">
        <v>2267</v>
      </c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7"/>
      <c r="U15" s="162" t="s">
        <v>2269</v>
      </c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4"/>
      <c r="AN15" s="162" t="s">
        <v>19</v>
      </c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4"/>
      <c r="BA15" s="102" t="s">
        <v>207</v>
      </c>
      <c r="BB15" s="103"/>
      <c r="BC15" s="104"/>
      <c r="BD15" s="102" t="s">
        <v>207</v>
      </c>
      <c r="BE15" s="103"/>
      <c r="BF15" s="104"/>
      <c r="BG15" s="102" t="s">
        <v>2251</v>
      </c>
      <c r="BH15" s="103"/>
      <c r="BI15" s="103"/>
      <c r="BJ15" s="103"/>
      <c r="BK15" s="104"/>
      <c r="BO15" s="23" t="str">
        <f t="shared" ref="BO15" si="5">IF(AN15&lt;&gt;"なし",AN15,"{}")</f>
        <v>{}</v>
      </c>
      <c r="BP15" s="23" t="s">
        <v>106</v>
      </c>
      <c r="BQ15" s="23" t="str">
        <f t="shared" ref="BQ15" si="6">B15&amp;" = sql/job/flow/"&amp;B15&amp;".sql"</f>
        <v>ID0106-01 = sql/job/flow/ID0106-01.sql</v>
      </c>
      <c r="BR15" s="23" t="str">
        <f t="shared" ref="BR15" si="7">B15&amp;" = {""id"":"""&amp;B15&amp;""", ""name"":"""&amp;I15&amp;""", ""params"":"&amp;BO15&amp;", ""files"":"&amp;BP15&amp;IF(BA15&lt;&gt;"-",", ""thread"":"""&amp;BA15&amp;"""","")&amp;IF(BD15&lt;&gt;"-",", ""memory"":"""&amp;BD15&amp;"""","")&amp;IF(BG15&lt;&gt;"-",", ""uri"":""True""","")&amp;"}"</f>
        <v>ID0106-01 = {"id":"ID0106-01", "name":"利活用可能患者ID作成SQL", "params":{}, "files":{}, "uri":"True"}</v>
      </c>
    </row>
    <row r="18" spans="2:70" ht="15" customHeight="1" x14ac:dyDescent="0.15">
      <c r="B18" s="25" t="s">
        <v>2247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6"/>
      <c r="BG18" s="25"/>
      <c r="BH18" s="25"/>
      <c r="BI18" s="25"/>
      <c r="BJ18" s="25"/>
      <c r="BK18" s="26"/>
    </row>
    <row r="19" spans="2:70" ht="15" customHeight="1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6"/>
      <c r="BG19" s="25"/>
      <c r="BH19" s="25"/>
      <c r="BI19" s="25"/>
      <c r="BJ19" s="25"/>
      <c r="BK19" s="26"/>
    </row>
    <row r="20" spans="2:70" ht="27" customHeight="1" x14ac:dyDescent="0.15">
      <c r="B20" s="18" t="s">
        <v>13</v>
      </c>
      <c r="C20" s="19"/>
      <c r="D20" s="28"/>
      <c r="E20" s="28"/>
      <c r="F20" s="28"/>
      <c r="G20" s="19"/>
      <c r="H20" s="19"/>
      <c r="I20" s="20" t="s">
        <v>15</v>
      </c>
      <c r="J20" s="36"/>
      <c r="K20" s="36"/>
      <c r="L20" s="27"/>
      <c r="M20" s="27"/>
      <c r="N20" s="28"/>
      <c r="O20" s="28"/>
      <c r="P20" s="28"/>
      <c r="Q20" s="28"/>
      <c r="R20" s="28"/>
      <c r="S20" s="28"/>
      <c r="T20" s="28"/>
      <c r="U20" s="20" t="s">
        <v>16</v>
      </c>
      <c r="V20" s="29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0" t="s">
        <v>17</v>
      </c>
      <c r="AO20" s="29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0" t="s">
        <v>208</v>
      </c>
      <c r="BB20" s="28"/>
      <c r="BC20" s="30"/>
      <c r="BD20" s="20" t="s">
        <v>200</v>
      </c>
      <c r="BE20" s="28"/>
      <c r="BF20" s="30"/>
      <c r="BG20" s="105" t="s">
        <v>1906</v>
      </c>
      <c r="BH20" s="106"/>
      <c r="BI20" s="106"/>
      <c r="BJ20" s="106"/>
      <c r="BK20" s="107"/>
    </row>
    <row r="21" spans="2:70" ht="51.75" customHeight="1" x14ac:dyDescent="0.15">
      <c r="B21" s="108" t="s">
        <v>2270</v>
      </c>
      <c r="C21" s="109"/>
      <c r="D21" s="109"/>
      <c r="E21" s="109"/>
      <c r="F21" s="109"/>
      <c r="G21" s="109"/>
      <c r="H21" s="110"/>
      <c r="I21" s="165" t="s">
        <v>2272</v>
      </c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7"/>
      <c r="U21" s="162" t="s">
        <v>1723</v>
      </c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4"/>
      <c r="AN21" s="162" t="s">
        <v>19</v>
      </c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4"/>
      <c r="BA21" s="102" t="s">
        <v>207</v>
      </c>
      <c r="BB21" s="103"/>
      <c r="BC21" s="104"/>
      <c r="BD21" s="102" t="s">
        <v>207</v>
      </c>
      <c r="BE21" s="103"/>
      <c r="BF21" s="104"/>
      <c r="BG21" s="102" t="s">
        <v>2251</v>
      </c>
      <c r="BH21" s="103"/>
      <c r="BI21" s="103"/>
      <c r="BJ21" s="103"/>
      <c r="BK21" s="104"/>
      <c r="BO21" s="23" t="str">
        <f t="shared" ref="BO21" si="8">IF(AN21&lt;&gt;"なし",AN21,"{}")</f>
        <v>{}</v>
      </c>
      <c r="BP21" s="23" t="s">
        <v>106</v>
      </c>
      <c r="BQ21" s="23" t="str">
        <f t="shared" ref="BQ21:BQ31" si="9">B21&amp;" = sql/job/flow/"&amp;B21&amp;".sql"</f>
        <v>ID0391-01-01 = sql/job/flow/ID0391-01-01.sql</v>
      </c>
      <c r="BR21" s="23" t="str">
        <f t="shared" ref="BR21" si="10">B21&amp;" = {""id"":"""&amp;B21&amp;""", ""name"":"""&amp;I21&amp;""", ""params"":"&amp;BO21&amp;", ""files"":"&amp;BP21&amp;IF(BA21&lt;&gt;"-",", ""thread"":"""&amp;BA21&amp;"""","")&amp;IF(BD21&lt;&gt;"-",", ""memory"":"""&amp;BD21&amp;"""","")&amp;IF(BG21&lt;&gt;"-",", ""uri"":""True""","")&amp;"}"</f>
        <v>ID0391-01-01 = {"id":"ID0391-01-01", "name":"エラー患者データ_全量作成SQL", "params":{}, "files":{}, "uri":"True"}</v>
      </c>
    </row>
    <row r="22" spans="2:70" ht="51.75" customHeight="1" x14ac:dyDescent="0.15">
      <c r="B22" s="108" t="s">
        <v>2271</v>
      </c>
      <c r="C22" s="109"/>
      <c r="D22" s="109"/>
      <c r="E22" s="109"/>
      <c r="F22" s="109"/>
      <c r="G22" s="109"/>
      <c r="H22" s="110"/>
      <c r="I22" s="165" t="s">
        <v>1722</v>
      </c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7"/>
      <c r="U22" s="162" t="s">
        <v>2273</v>
      </c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4"/>
      <c r="AN22" s="162" t="s">
        <v>19</v>
      </c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4"/>
      <c r="BA22" s="102" t="s">
        <v>207</v>
      </c>
      <c r="BB22" s="103"/>
      <c r="BC22" s="104"/>
      <c r="BD22" s="102" t="s">
        <v>207</v>
      </c>
      <c r="BE22" s="103"/>
      <c r="BF22" s="104"/>
      <c r="BG22" s="102" t="s">
        <v>2251</v>
      </c>
      <c r="BH22" s="103"/>
      <c r="BI22" s="103"/>
      <c r="BJ22" s="103"/>
      <c r="BK22" s="104"/>
      <c r="BO22" s="23" t="str">
        <f t="shared" ref="BO22" si="11">IF(AN22&lt;&gt;"なし",AN22,"{}")</f>
        <v>{}</v>
      </c>
      <c r="BP22" s="23" t="s">
        <v>106</v>
      </c>
      <c r="BQ22" s="23" t="str">
        <f t="shared" si="9"/>
        <v>ID0391-01-02 = sql/job/flow/ID0391-01-02.sql</v>
      </c>
      <c r="BR22" s="23" t="str">
        <f t="shared" ref="BR22" si="12">B22&amp;" = {""id"":"""&amp;B22&amp;""", ""name"":"""&amp;I22&amp;""", ""params"":"&amp;BO22&amp;", ""files"":"&amp;BP22&amp;IF(BA22&lt;&gt;"-",", ""thread"":"""&amp;BA22&amp;"""","")&amp;IF(BD22&lt;&gt;"-",", ""memory"":"""&amp;BD22&amp;"""","")&amp;IF(BG22&lt;&gt;"-",", ""uri"":""True""","")&amp;"}"</f>
        <v>ID0391-01-02 = {"id":"ID0391-01-02", "name":"エラー患者データ作成SQL", "params":{}, "files":{}, "uri":"True"}</v>
      </c>
    </row>
    <row r="23" spans="2:70" ht="51.75" customHeight="1" x14ac:dyDescent="0.15">
      <c r="B23" s="108" t="s">
        <v>2280</v>
      </c>
      <c r="C23" s="109"/>
      <c r="D23" s="109"/>
      <c r="E23" s="109"/>
      <c r="F23" s="109"/>
      <c r="G23" s="109"/>
      <c r="H23" s="110"/>
      <c r="I23" s="165" t="s">
        <v>2281</v>
      </c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7"/>
      <c r="U23" s="162" t="s">
        <v>2282</v>
      </c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4"/>
      <c r="AN23" s="162" t="s">
        <v>19</v>
      </c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4"/>
      <c r="BA23" s="102" t="s">
        <v>207</v>
      </c>
      <c r="BB23" s="103"/>
      <c r="BC23" s="104"/>
      <c r="BD23" s="102" t="s">
        <v>207</v>
      </c>
      <c r="BE23" s="103"/>
      <c r="BF23" s="104"/>
      <c r="BG23" s="102" t="s">
        <v>2251</v>
      </c>
      <c r="BH23" s="103"/>
      <c r="BI23" s="103"/>
      <c r="BJ23" s="103"/>
      <c r="BK23" s="104"/>
      <c r="BO23" s="23" t="str">
        <f t="shared" ref="BO23:BO27" si="13">IF(AN23&lt;&gt;"なし",AN23,"{}")</f>
        <v>{}</v>
      </c>
      <c r="BP23" s="23" t="s">
        <v>106</v>
      </c>
      <c r="BQ23" s="23" t="str">
        <f t="shared" si="9"/>
        <v>ID0391-01-03 = sql/job/flow/ID0391-01-03.sql</v>
      </c>
      <c r="BR23" s="23" t="str">
        <f t="shared" ref="BR23:BR27" si="14">B23&amp;" = {""id"":"""&amp;B23&amp;""", ""name"":"""&amp;I23&amp;""", ""params"":"&amp;BO23&amp;", ""files"":"&amp;BP23&amp;IF(BA23&lt;&gt;"-",", ""thread"":"""&amp;BA23&amp;"""","")&amp;IF(BD23&lt;&gt;"-",", ""memory"":"""&amp;BD23&amp;"""","")&amp;IF(BG23&lt;&gt;"-",", ""uri"":""True""","")&amp;"}"</f>
        <v>ID0391-01-03 = {"id":"ID0391-01-03", "name":"エラー患者データ_取込前確認作成SQL", "params":{}, "files":{}, "uri":"True"}</v>
      </c>
    </row>
    <row r="24" spans="2:70" ht="51.75" customHeight="1" x14ac:dyDescent="0.15">
      <c r="B24" s="108" t="s">
        <v>2299</v>
      </c>
      <c r="C24" s="109"/>
      <c r="D24" s="109"/>
      <c r="E24" s="109"/>
      <c r="F24" s="109"/>
      <c r="G24" s="109"/>
      <c r="H24" s="110"/>
      <c r="I24" s="165" t="s">
        <v>2303</v>
      </c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7"/>
      <c r="U24" s="162" t="s">
        <v>2307</v>
      </c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4"/>
      <c r="AN24" s="162" t="s">
        <v>19</v>
      </c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4"/>
      <c r="BA24" s="102" t="s">
        <v>207</v>
      </c>
      <c r="BB24" s="103"/>
      <c r="BC24" s="104"/>
      <c r="BD24" s="102" t="s">
        <v>207</v>
      </c>
      <c r="BE24" s="103"/>
      <c r="BF24" s="104"/>
      <c r="BG24" s="102" t="s">
        <v>2251</v>
      </c>
      <c r="BH24" s="103"/>
      <c r="BI24" s="103"/>
      <c r="BJ24" s="103"/>
      <c r="BK24" s="104"/>
      <c r="BO24" s="23" t="str">
        <f t="shared" si="13"/>
        <v>{}</v>
      </c>
      <c r="BP24" s="23" t="s">
        <v>106</v>
      </c>
      <c r="BQ24" s="23" t="str">
        <f t="shared" si="9"/>
        <v>XD0391-50-01 = sql/job/flow/XD0391-50-01.sql</v>
      </c>
      <c r="BR24" s="23" t="str">
        <f t="shared" si="14"/>
        <v>XD0391-50-01 = {"id":"XD0391-50-01", "name":"エラー患者データ取込予定総患者数出力SQL", "params":{}, "files":{}, "uri":"True"}</v>
      </c>
    </row>
    <row r="25" spans="2:70" ht="51.75" customHeight="1" x14ac:dyDescent="0.15">
      <c r="B25" s="108" t="s">
        <v>2300</v>
      </c>
      <c r="C25" s="109"/>
      <c r="D25" s="109"/>
      <c r="E25" s="109"/>
      <c r="F25" s="109"/>
      <c r="G25" s="109"/>
      <c r="H25" s="110"/>
      <c r="I25" s="165" t="s">
        <v>2304</v>
      </c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7"/>
      <c r="U25" s="162" t="s">
        <v>2308</v>
      </c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4"/>
      <c r="AN25" s="162" t="s">
        <v>19</v>
      </c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4"/>
      <c r="BA25" s="102" t="s">
        <v>207</v>
      </c>
      <c r="BB25" s="103"/>
      <c r="BC25" s="104"/>
      <c r="BD25" s="102" t="s">
        <v>207</v>
      </c>
      <c r="BE25" s="103"/>
      <c r="BF25" s="104"/>
      <c r="BG25" s="102" t="s">
        <v>2251</v>
      </c>
      <c r="BH25" s="103"/>
      <c r="BI25" s="103"/>
      <c r="BJ25" s="103"/>
      <c r="BK25" s="104"/>
      <c r="BO25" s="23" t="str">
        <f t="shared" si="13"/>
        <v>{}</v>
      </c>
      <c r="BP25" s="23" t="s">
        <v>106</v>
      </c>
      <c r="BQ25" s="23" t="str">
        <f t="shared" si="9"/>
        <v>XD0391-50-02 = sql/job/flow/XD0391-50-02.sql</v>
      </c>
      <c r="BR25" s="23" t="str">
        <f t="shared" si="14"/>
        <v>XD0391-50-02 = {"id":"XD0391-50-02", "name":"エラー患者データ取込不可患者数出力SQL", "params":{}, "files":{}, "uri":"True"}</v>
      </c>
    </row>
    <row r="26" spans="2:70" ht="51.75" customHeight="1" x14ac:dyDescent="0.15">
      <c r="B26" s="108" t="s">
        <v>2301</v>
      </c>
      <c r="C26" s="109"/>
      <c r="D26" s="109"/>
      <c r="E26" s="109"/>
      <c r="F26" s="109"/>
      <c r="G26" s="109"/>
      <c r="H26" s="110"/>
      <c r="I26" s="165" t="s">
        <v>2305</v>
      </c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7"/>
      <c r="U26" s="162" t="s">
        <v>2309</v>
      </c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4"/>
      <c r="AN26" s="162" t="s">
        <v>19</v>
      </c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4"/>
      <c r="BA26" s="102" t="s">
        <v>207</v>
      </c>
      <c r="BB26" s="103"/>
      <c r="BC26" s="104"/>
      <c r="BD26" s="102" t="s">
        <v>207</v>
      </c>
      <c r="BE26" s="103"/>
      <c r="BF26" s="104"/>
      <c r="BG26" s="102" t="s">
        <v>2251</v>
      </c>
      <c r="BH26" s="103"/>
      <c r="BI26" s="103"/>
      <c r="BJ26" s="103"/>
      <c r="BK26" s="104"/>
      <c r="BO26" s="23" t="str">
        <f t="shared" si="13"/>
        <v>{}</v>
      </c>
      <c r="BP26" s="23" t="s">
        <v>106</v>
      </c>
      <c r="BQ26" s="23" t="str">
        <f t="shared" si="9"/>
        <v>XD0391-50-03 = sql/job/flow/XD0391-50-03.sql</v>
      </c>
      <c r="BR26" s="23" t="str">
        <f t="shared" si="14"/>
        <v>XD0391-50-03 = {"id":"XD0391-50-03", "name":"エラー患者データ認定領域への取込患者数出力SQL", "params":{}, "files":{}, "uri":"True"}</v>
      </c>
    </row>
    <row r="27" spans="2:70" ht="51.75" customHeight="1" x14ac:dyDescent="0.15">
      <c r="B27" s="108" t="s">
        <v>2302</v>
      </c>
      <c r="C27" s="109"/>
      <c r="D27" s="109"/>
      <c r="E27" s="109"/>
      <c r="F27" s="109"/>
      <c r="G27" s="109"/>
      <c r="H27" s="110"/>
      <c r="I27" s="165" t="s">
        <v>2306</v>
      </c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7"/>
      <c r="U27" s="162" t="s">
        <v>2310</v>
      </c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4"/>
      <c r="AN27" s="162" t="s">
        <v>19</v>
      </c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4"/>
      <c r="BA27" s="102" t="s">
        <v>207</v>
      </c>
      <c r="BB27" s="103"/>
      <c r="BC27" s="104"/>
      <c r="BD27" s="102" t="s">
        <v>207</v>
      </c>
      <c r="BE27" s="103"/>
      <c r="BF27" s="104"/>
      <c r="BG27" s="102" t="s">
        <v>2251</v>
      </c>
      <c r="BH27" s="103"/>
      <c r="BI27" s="103"/>
      <c r="BJ27" s="103"/>
      <c r="BK27" s="104"/>
      <c r="BO27" s="23" t="str">
        <f t="shared" si="13"/>
        <v>{}</v>
      </c>
      <c r="BP27" s="23" t="s">
        <v>106</v>
      </c>
      <c r="BQ27" s="23" t="str">
        <f t="shared" si="9"/>
        <v>XD0391-50-04 = sql/job/flow/XD0391-50-04.sql</v>
      </c>
      <c r="BR27" s="23" t="str">
        <f t="shared" si="14"/>
        <v>XD0391-50-04 = {"id":"XD0391-50-04", "name":"エラー患者データ取込前_未通知およびオプトアウト対象患者数出力SQL", "params":{}, "files":{}, "uri":"True"}</v>
      </c>
    </row>
    <row r="28" spans="2:70" ht="51.75" customHeight="1" x14ac:dyDescent="0.15">
      <c r="B28" s="108" t="s">
        <v>2311</v>
      </c>
      <c r="C28" s="109"/>
      <c r="D28" s="109"/>
      <c r="E28" s="109"/>
      <c r="F28" s="109"/>
      <c r="G28" s="109"/>
      <c r="H28" s="110"/>
      <c r="I28" s="165" t="s">
        <v>2312</v>
      </c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7"/>
      <c r="U28" s="162" t="s">
        <v>2313</v>
      </c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4"/>
      <c r="AN28" s="162" t="s">
        <v>19</v>
      </c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4"/>
      <c r="BA28" s="102" t="s">
        <v>207</v>
      </c>
      <c r="BB28" s="103"/>
      <c r="BC28" s="104"/>
      <c r="BD28" s="102" t="s">
        <v>207</v>
      </c>
      <c r="BE28" s="103"/>
      <c r="BF28" s="104"/>
      <c r="BG28" s="102" t="s">
        <v>2251</v>
      </c>
      <c r="BH28" s="103"/>
      <c r="BI28" s="103"/>
      <c r="BJ28" s="103"/>
      <c r="BK28" s="104"/>
      <c r="BO28" s="23" t="str">
        <f t="shared" ref="BO28" si="15">IF(AN28&lt;&gt;"なし",AN28,"{}")</f>
        <v>{}</v>
      </c>
      <c r="BP28" s="23" t="s">
        <v>106</v>
      </c>
      <c r="BQ28" s="23" t="str">
        <f t="shared" si="9"/>
        <v>XD0391-51-01 = sql/job/flow/XD0391-51-01.sql</v>
      </c>
      <c r="BR28" s="23" t="str">
        <f t="shared" ref="BR28" si="16">B28&amp;" = {""id"":"""&amp;B28&amp;""", ""name"":"""&amp;I28&amp;""", ""params"":"&amp;BO28&amp;", ""files"":"&amp;BP28&amp;IF(BA28&lt;&gt;"-",", ""thread"":"""&amp;BA28&amp;"""","")&amp;IF(BD28&lt;&gt;"-",", ""memory"":"""&amp;BD28&amp;"""","")&amp;IF(BG28&lt;&gt;"-",", ""uri"":""True""","")&amp;"}"</f>
        <v>XD0391-51-01 = {"id":"XD0391-51-01", "name":"エラー患者情報データマート出力SQL", "params":{}, "files":{}, "uri":"True"}</v>
      </c>
    </row>
    <row r="29" spans="2:70" ht="51.75" customHeight="1" x14ac:dyDescent="0.15">
      <c r="B29" s="108" t="s">
        <v>2314</v>
      </c>
      <c r="C29" s="109"/>
      <c r="D29" s="109"/>
      <c r="E29" s="109"/>
      <c r="F29" s="109"/>
      <c r="G29" s="109"/>
      <c r="H29" s="110"/>
      <c r="I29" s="165" t="s">
        <v>2318</v>
      </c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7"/>
      <c r="U29" s="162" t="s">
        <v>2319</v>
      </c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4"/>
      <c r="AN29" s="162" t="s">
        <v>19</v>
      </c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4"/>
      <c r="BA29" s="102" t="s">
        <v>207</v>
      </c>
      <c r="BB29" s="103"/>
      <c r="BC29" s="104"/>
      <c r="BD29" s="102" t="s">
        <v>207</v>
      </c>
      <c r="BE29" s="103"/>
      <c r="BF29" s="104"/>
      <c r="BG29" s="102" t="s">
        <v>1796</v>
      </c>
      <c r="BH29" s="103"/>
      <c r="BI29" s="103"/>
      <c r="BJ29" s="103"/>
      <c r="BK29" s="104"/>
      <c r="BO29" s="23" t="str">
        <f t="shared" ref="BO29:BO31" si="17">IF(AN29&lt;&gt;"なし",AN29,"{}")</f>
        <v>{}</v>
      </c>
      <c r="BP29" s="23" t="s">
        <v>106</v>
      </c>
      <c r="BQ29" s="23" t="str">
        <f t="shared" si="9"/>
        <v>XD0391-51-02 = sql/job/flow/XD0391-51-02.sql</v>
      </c>
      <c r="BR29" s="23" t="str">
        <f t="shared" ref="BR29:BR31" si="18">B29&amp;" = {""id"":"""&amp;B29&amp;""", ""name"":"""&amp;I29&amp;""", ""params"":"&amp;BO29&amp;", ""files"":"&amp;BP29&amp;IF(BA29&lt;&gt;"-",", ""thread"":"""&amp;BA29&amp;"""","")&amp;IF(BD29&lt;&gt;"-",", ""memory"":"""&amp;BD29&amp;"""","")&amp;IF(BG29&lt;&gt;"-",", ""uri"":""True""","")&amp;"}"</f>
        <v>XD0391-51-02 = {"id":"XD0391-51-02", "name":"エラー患者データ_取込後確認出力SQL", "params":{}, "files":{}}</v>
      </c>
    </row>
    <row r="30" spans="2:70" ht="51.75" customHeight="1" x14ac:dyDescent="0.15">
      <c r="B30" s="108" t="s">
        <v>2320</v>
      </c>
      <c r="C30" s="109"/>
      <c r="D30" s="109"/>
      <c r="E30" s="109"/>
      <c r="F30" s="109"/>
      <c r="G30" s="109"/>
      <c r="H30" s="110"/>
      <c r="I30" s="165" t="s">
        <v>2322</v>
      </c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7"/>
      <c r="U30" s="162" t="s">
        <v>2323</v>
      </c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4"/>
      <c r="AN30" s="162" t="s">
        <v>19</v>
      </c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4"/>
      <c r="BA30" s="102" t="s">
        <v>207</v>
      </c>
      <c r="BB30" s="103"/>
      <c r="BC30" s="104"/>
      <c r="BD30" s="102" t="s">
        <v>207</v>
      </c>
      <c r="BE30" s="103"/>
      <c r="BF30" s="104"/>
      <c r="BG30" s="102" t="s">
        <v>2251</v>
      </c>
      <c r="BH30" s="103"/>
      <c r="BI30" s="103"/>
      <c r="BJ30" s="103"/>
      <c r="BK30" s="104"/>
      <c r="BO30" s="23" t="str">
        <f t="shared" si="17"/>
        <v>{}</v>
      </c>
      <c r="BP30" s="23" t="s">
        <v>106</v>
      </c>
      <c r="BQ30" s="23" t="str">
        <f t="shared" si="9"/>
        <v>XD0391-99-01 = sql/job/flow/XD0391-99-01.sql</v>
      </c>
      <c r="BR30" s="23" t="str">
        <f t="shared" si="18"/>
        <v>XD0391-99-01 = {"id":"XD0391-99-01", "name":"エラー患者データ登録実績患者数出力SQL", "params":{}, "files":{}, "uri":"True"}</v>
      </c>
    </row>
    <row r="31" spans="2:70" ht="51.75" customHeight="1" x14ac:dyDescent="0.15">
      <c r="B31" s="108" t="s">
        <v>2321</v>
      </c>
      <c r="C31" s="109"/>
      <c r="D31" s="109"/>
      <c r="E31" s="109"/>
      <c r="F31" s="109"/>
      <c r="G31" s="109"/>
      <c r="H31" s="110"/>
      <c r="I31" s="165" t="s">
        <v>2324</v>
      </c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7"/>
      <c r="U31" s="162" t="s">
        <v>2325</v>
      </c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4"/>
      <c r="AN31" s="162" t="s">
        <v>19</v>
      </c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4"/>
      <c r="BA31" s="102" t="s">
        <v>207</v>
      </c>
      <c r="BB31" s="103"/>
      <c r="BC31" s="104"/>
      <c r="BD31" s="102" t="s">
        <v>207</v>
      </c>
      <c r="BE31" s="103"/>
      <c r="BF31" s="104"/>
      <c r="BG31" s="102" t="s">
        <v>2251</v>
      </c>
      <c r="BH31" s="103"/>
      <c r="BI31" s="103"/>
      <c r="BJ31" s="103"/>
      <c r="BK31" s="104"/>
      <c r="BO31" s="23" t="str">
        <f t="shared" si="17"/>
        <v>{}</v>
      </c>
      <c r="BP31" s="23" t="s">
        <v>106</v>
      </c>
      <c r="BQ31" s="23" t="str">
        <f t="shared" si="9"/>
        <v>XD0391-99-02 = sql/job/flow/XD0391-99-02.sql</v>
      </c>
      <c r="BR31" s="23" t="str">
        <f t="shared" si="18"/>
        <v>XD0391-99-02 = {"id":"XD0391-99-02", "name":"エラー患者データ取込後_未通知およびオプトアウト対象患者数出力SQL", "params":{}, "files":{}, "uri":"True"}</v>
      </c>
    </row>
    <row r="34" spans="2:70" ht="15" customHeight="1" x14ac:dyDescent="0.15">
      <c r="B34" s="25" t="s">
        <v>2368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6"/>
      <c r="BG34" s="25"/>
      <c r="BH34" s="25"/>
      <c r="BI34" s="25"/>
      <c r="BJ34" s="25"/>
      <c r="BK34" s="26"/>
    </row>
    <row r="35" spans="2:70" ht="15" customHeight="1" x14ac:dyDescent="0.1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6"/>
      <c r="BG35" s="25"/>
      <c r="BH35" s="25"/>
      <c r="BI35" s="25"/>
      <c r="BJ35" s="25"/>
      <c r="BK35" s="26"/>
    </row>
    <row r="36" spans="2:70" ht="27" customHeight="1" x14ac:dyDescent="0.15">
      <c r="B36" s="18" t="s">
        <v>13</v>
      </c>
      <c r="C36" s="19"/>
      <c r="D36" s="28"/>
      <c r="E36" s="28"/>
      <c r="F36" s="28"/>
      <c r="G36" s="19"/>
      <c r="H36" s="19"/>
      <c r="I36" s="20" t="s">
        <v>15</v>
      </c>
      <c r="J36" s="39"/>
      <c r="K36" s="39"/>
      <c r="L36" s="27"/>
      <c r="M36" s="27"/>
      <c r="N36" s="28"/>
      <c r="O36" s="28"/>
      <c r="P36" s="28"/>
      <c r="Q36" s="28"/>
      <c r="R36" s="28"/>
      <c r="S36" s="28"/>
      <c r="T36" s="28"/>
      <c r="U36" s="20" t="s">
        <v>16</v>
      </c>
      <c r="V36" s="29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0" t="s">
        <v>17</v>
      </c>
      <c r="AO36" s="29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0" t="s">
        <v>208</v>
      </c>
      <c r="BB36" s="28"/>
      <c r="BC36" s="30"/>
      <c r="BD36" s="20" t="s">
        <v>200</v>
      </c>
      <c r="BE36" s="28"/>
      <c r="BF36" s="30"/>
      <c r="BG36" s="105" t="s">
        <v>1906</v>
      </c>
      <c r="BH36" s="106"/>
      <c r="BI36" s="106"/>
      <c r="BJ36" s="106"/>
      <c r="BK36" s="107"/>
    </row>
    <row r="37" spans="2:70" ht="51.75" customHeight="1" x14ac:dyDescent="0.15">
      <c r="B37" s="108" t="s">
        <v>2399</v>
      </c>
      <c r="C37" s="109"/>
      <c r="D37" s="109"/>
      <c r="E37" s="109"/>
      <c r="F37" s="109"/>
      <c r="G37" s="109"/>
      <c r="H37" s="110"/>
      <c r="I37" s="165" t="s">
        <v>2369</v>
      </c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7"/>
      <c r="U37" s="162" t="str">
        <f>SUBSTITUTE(I37,"出力SQL","")&amp;"を出力するSQL"</f>
        <v>新規取込予定総患者数を出力するSQL</v>
      </c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4"/>
      <c r="AN37" s="162" t="s">
        <v>19</v>
      </c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4"/>
      <c r="BA37" s="102" t="s">
        <v>207</v>
      </c>
      <c r="BB37" s="103"/>
      <c r="BC37" s="104"/>
      <c r="BD37" s="102" t="s">
        <v>207</v>
      </c>
      <c r="BE37" s="103"/>
      <c r="BF37" s="104"/>
      <c r="BG37" s="102" t="s">
        <v>2251</v>
      </c>
      <c r="BH37" s="103"/>
      <c r="BI37" s="103"/>
      <c r="BJ37" s="103"/>
      <c r="BK37" s="104"/>
      <c r="BO37" s="23" t="str">
        <f t="shared" ref="BO37:BO41" si="19">IF(AN37&lt;&gt;"なし",AN37,"{}")</f>
        <v>{}</v>
      </c>
      <c r="BP37" s="23" t="s">
        <v>106</v>
      </c>
      <c r="BQ37" s="23" t="str">
        <f t="shared" ref="BQ37:BQ41" si="20">B37&amp;" = sql/job/flow/"&amp;B37&amp;".sql"</f>
        <v>XD0935-01 = sql/job/flow/XD0935-01.sql</v>
      </c>
      <c r="BR37" s="23" t="str">
        <f t="shared" ref="BR37:BR41" si="21">B37&amp;" = {""id"":"""&amp;B37&amp;""", ""name"":"""&amp;I37&amp;""", ""params"":"&amp;BO37&amp;", ""files"":"&amp;BP37&amp;IF(BA37&lt;&gt;"-",", ""thread"":"""&amp;BA37&amp;"""","")&amp;IF(BD37&lt;&gt;"-",", ""memory"":"""&amp;BD37&amp;"""","")&amp;IF(BG37&lt;&gt;"-",", ""uri"":""True""","")&amp;"}"</f>
        <v>XD0935-01 = {"id":"XD0935-01", "name":"新規取込予定総患者数出力SQL", "params":{}, "files":{}, "uri":"True"}</v>
      </c>
    </row>
    <row r="38" spans="2:70" ht="51.75" customHeight="1" x14ac:dyDescent="0.15">
      <c r="B38" s="108" t="s">
        <v>2400</v>
      </c>
      <c r="C38" s="109"/>
      <c r="D38" s="109"/>
      <c r="E38" s="109"/>
      <c r="F38" s="109"/>
      <c r="G38" s="109"/>
      <c r="H38" s="110"/>
      <c r="I38" s="165" t="s">
        <v>2370</v>
      </c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7"/>
      <c r="U38" s="162" t="str">
        <f>SUBSTITUTE(I38,"出力SQL","")&amp;"を出力するSQL"</f>
        <v>取込不可総患者数を出力するSQL</v>
      </c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4"/>
      <c r="AN38" s="162" t="s">
        <v>19</v>
      </c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4"/>
      <c r="BA38" s="102" t="s">
        <v>207</v>
      </c>
      <c r="BB38" s="103"/>
      <c r="BC38" s="104"/>
      <c r="BD38" s="102" t="s">
        <v>207</v>
      </c>
      <c r="BE38" s="103"/>
      <c r="BF38" s="104"/>
      <c r="BG38" s="102" t="s">
        <v>2251</v>
      </c>
      <c r="BH38" s="103"/>
      <c r="BI38" s="103"/>
      <c r="BJ38" s="103"/>
      <c r="BK38" s="104"/>
      <c r="BO38" s="23" t="str">
        <f t="shared" si="19"/>
        <v>{}</v>
      </c>
      <c r="BP38" s="23" t="s">
        <v>106</v>
      </c>
      <c r="BQ38" s="23" t="str">
        <f t="shared" si="20"/>
        <v>XD0935-02 = sql/job/flow/XD0935-02.sql</v>
      </c>
      <c r="BR38" s="23" t="str">
        <f t="shared" si="21"/>
        <v>XD0935-02 = {"id":"XD0935-02", "name":"取込不可総患者数出力SQL", "params":{}, "files":{}, "uri":"True"}</v>
      </c>
    </row>
    <row r="39" spans="2:70" ht="51.75" customHeight="1" x14ac:dyDescent="0.15">
      <c r="B39" s="108" t="s">
        <v>2401</v>
      </c>
      <c r="C39" s="109"/>
      <c r="D39" s="109"/>
      <c r="E39" s="109"/>
      <c r="F39" s="109"/>
      <c r="G39" s="109"/>
      <c r="H39" s="110"/>
      <c r="I39" s="165" t="s">
        <v>2371</v>
      </c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7"/>
      <c r="U39" s="162" t="str">
        <f>SUBSTITUTE(I39,"出力SQL","")&amp;"を出力するSQL"</f>
        <v>差分取込総患者数（新規を除く追加取込対象）を出力するSQL</v>
      </c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4"/>
      <c r="AN39" s="162" t="s">
        <v>19</v>
      </c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4"/>
      <c r="BA39" s="102" t="s">
        <v>207</v>
      </c>
      <c r="BB39" s="103"/>
      <c r="BC39" s="104"/>
      <c r="BD39" s="102" t="s">
        <v>207</v>
      </c>
      <c r="BE39" s="103"/>
      <c r="BF39" s="104"/>
      <c r="BG39" s="102" t="s">
        <v>2251</v>
      </c>
      <c r="BH39" s="103"/>
      <c r="BI39" s="103"/>
      <c r="BJ39" s="103"/>
      <c r="BK39" s="104"/>
      <c r="BO39" s="23" t="str">
        <f t="shared" si="19"/>
        <v>{}</v>
      </c>
      <c r="BP39" s="23" t="s">
        <v>106</v>
      </c>
      <c r="BQ39" s="23" t="str">
        <f t="shared" si="20"/>
        <v>XD0935-03 = sql/job/flow/XD0935-03.sql</v>
      </c>
      <c r="BR39" s="23" t="str">
        <f t="shared" si="21"/>
        <v>XD0935-03 = {"id":"XD0935-03", "name":"差分取込総患者数（新規を除く追加取込対象）出力SQL", "params":{}, "files":{}, "uri":"True"}</v>
      </c>
    </row>
    <row r="40" spans="2:70" ht="51.75" customHeight="1" x14ac:dyDescent="0.15">
      <c r="B40" s="108" t="s">
        <v>2402</v>
      </c>
      <c r="C40" s="109"/>
      <c r="D40" s="109"/>
      <c r="E40" s="109"/>
      <c r="F40" s="109"/>
      <c r="G40" s="109"/>
      <c r="H40" s="110"/>
      <c r="I40" s="165" t="s">
        <v>2372</v>
      </c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7"/>
      <c r="U40" s="162" t="str">
        <f t="shared" ref="U40:U41" si="22">SUBSTITUTE(I40,"出力SQL","")&amp;"を出力するSQL"</f>
        <v>MML個別取込_認定領域への取込患者数（取込前）を出力するSQL</v>
      </c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4"/>
      <c r="AN40" s="162" t="s">
        <v>19</v>
      </c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4"/>
      <c r="BA40" s="102" t="s">
        <v>207</v>
      </c>
      <c r="BB40" s="103"/>
      <c r="BC40" s="104"/>
      <c r="BD40" s="102" t="s">
        <v>207</v>
      </c>
      <c r="BE40" s="103"/>
      <c r="BF40" s="104"/>
      <c r="BG40" s="102" t="s">
        <v>2251</v>
      </c>
      <c r="BH40" s="103"/>
      <c r="BI40" s="103"/>
      <c r="BJ40" s="103"/>
      <c r="BK40" s="104"/>
      <c r="BO40" s="23" t="str">
        <f t="shared" si="19"/>
        <v>{}</v>
      </c>
      <c r="BP40" s="23" t="s">
        <v>106</v>
      </c>
      <c r="BQ40" s="23" t="str">
        <f t="shared" si="20"/>
        <v>XD0935-04 = sql/job/flow/XD0935-04.sql</v>
      </c>
      <c r="BR40" s="23" t="str">
        <f t="shared" si="21"/>
        <v>XD0935-04 = {"id":"XD0935-04", "name":"MML個別取込_認定領域への取込患者数（取込前）出力SQL", "params":{}, "files":{}, "uri":"True"}</v>
      </c>
    </row>
    <row r="41" spans="2:70" ht="51.75" customHeight="1" x14ac:dyDescent="0.15">
      <c r="B41" s="108" t="s">
        <v>2403</v>
      </c>
      <c r="C41" s="109"/>
      <c r="D41" s="109"/>
      <c r="E41" s="109"/>
      <c r="F41" s="109"/>
      <c r="G41" s="109"/>
      <c r="H41" s="110"/>
      <c r="I41" s="165" t="s">
        <v>2373</v>
      </c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7"/>
      <c r="U41" s="162" t="str">
        <f t="shared" si="22"/>
        <v>MML個別取込前_未通知およびオプトアウト対象患者数を出力するSQL</v>
      </c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4"/>
      <c r="AN41" s="162" t="s">
        <v>19</v>
      </c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4"/>
      <c r="BA41" s="102" t="s">
        <v>207</v>
      </c>
      <c r="BB41" s="103"/>
      <c r="BC41" s="104"/>
      <c r="BD41" s="102" t="s">
        <v>207</v>
      </c>
      <c r="BE41" s="103"/>
      <c r="BF41" s="104"/>
      <c r="BG41" s="102" t="s">
        <v>2251</v>
      </c>
      <c r="BH41" s="103"/>
      <c r="BI41" s="103"/>
      <c r="BJ41" s="103"/>
      <c r="BK41" s="104"/>
      <c r="BO41" s="23" t="str">
        <f t="shared" si="19"/>
        <v>{}</v>
      </c>
      <c r="BP41" s="23" t="s">
        <v>106</v>
      </c>
      <c r="BQ41" s="23" t="str">
        <f t="shared" si="20"/>
        <v>XD0935-05 = sql/job/flow/XD0935-05.sql</v>
      </c>
      <c r="BR41" s="23" t="str">
        <f t="shared" si="21"/>
        <v>XD0935-05 = {"id":"XD0935-05", "name":"MML個別取込前_未通知およびオプトアウト対象患者数出力SQL", "params":{}, "files":{}, "uri":"True"}</v>
      </c>
    </row>
    <row r="42" spans="2:70" ht="51.75" customHeight="1" x14ac:dyDescent="0.15">
      <c r="B42" s="108" t="s">
        <v>2404</v>
      </c>
      <c r="C42" s="109"/>
      <c r="D42" s="109"/>
      <c r="E42" s="109"/>
      <c r="F42" s="109"/>
      <c r="G42" s="109"/>
      <c r="H42" s="110"/>
      <c r="I42" s="165" t="s">
        <v>2374</v>
      </c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7"/>
      <c r="U42" s="162" t="str">
        <f>SUBSTITUTE(I42,"出力SQL","")&amp;"を出力するSQL"</f>
        <v>認定領域のオプトアウト削除候補患者数を出力するSQL</v>
      </c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4"/>
      <c r="AN42" s="162" t="s">
        <v>19</v>
      </c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4"/>
      <c r="BA42" s="102" t="s">
        <v>207</v>
      </c>
      <c r="BB42" s="103"/>
      <c r="BC42" s="104"/>
      <c r="BD42" s="102" t="s">
        <v>207</v>
      </c>
      <c r="BE42" s="103"/>
      <c r="BF42" s="104"/>
      <c r="BG42" s="102" t="s">
        <v>2251</v>
      </c>
      <c r="BH42" s="103"/>
      <c r="BI42" s="103"/>
      <c r="BJ42" s="103"/>
      <c r="BK42" s="104"/>
      <c r="BO42" s="23" t="str">
        <f t="shared" ref="BO42:BO49" si="23">IF(AN42&lt;&gt;"なし",AN42,"{}")</f>
        <v>{}</v>
      </c>
      <c r="BP42" s="23" t="s">
        <v>106</v>
      </c>
      <c r="BQ42" s="23" t="str">
        <f t="shared" ref="BQ42:BQ49" si="24">B42&amp;" = sql/job/flow/"&amp;B42&amp;".sql"</f>
        <v>XD0935-06 = sql/job/flow/XD0935-06.sql</v>
      </c>
      <c r="BR42" s="23" t="str">
        <f t="shared" ref="BR42:BR49" si="25">B42&amp;" = {""id"":"""&amp;B42&amp;""", ""name"":"""&amp;I42&amp;""", ""params"":"&amp;BO42&amp;", ""files"":"&amp;BP42&amp;IF(BA42&lt;&gt;"-",", ""thread"":"""&amp;BA42&amp;"""","")&amp;IF(BD42&lt;&gt;"-",", ""memory"":"""&amp;BD42&amp;"""","")&amp;IF(BG42&lt;&gt;"-",", ""uri"":""True""","")&amp;"}"</f>
        <v>XD0935-06 = {"id":"XD0935-06", "name":"認定領域のオプトアウト削除候補患者数出力SQL", "params":{}, "files":{}, "uri":"True"}</v>
      </c>
    </row>
    <row r="43" spans="2:70" ht="51.75" customHeight="1" x14ac:dyDescent="0.15">
      <c r="B43" s="108" t="s">
        <v>2405</v>
      </c>
      <c r="C43" s="109"/>
      <c r="D43" s="109"/>
      <c r="E43" s="109"/>
      <c r="F43" s="109"/>
      <c r="G43" s="109"/>
      <c r="H43" s="110"/>
      <c r="I43" s="165" t="s">
        <v>2375</v>
      </c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7"/>
      <c r="U43" s="162" t="str">
        <f>SUBSTITUTE(I43,"出力SQL","")&amp;"を出力するSQL"</f>
        <v>認定領域のオプトアウト削除対象患者数を出力するSQL</v>
      </c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4"/>
      <c r="AN43" s="162" t="s">
        <v>19</v>
      </c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4"/>
      <c r="BA43" s="102" t="s">
        <v>207</v>
      </c>
      <c r="BB43" s="103"/>
      <c r="BC43" s="104"/>
      <c r="BD43" s="102" t="s">
        <v>207</v>
      </c>
      <c r="BE43" s="103"/>
      <c r="BF43" s="104"/>
      <c r="BG43" s="102" t="s">
        <v>2251</v>
      </c>
      <c r="BH43" s="103"/>
      <c r="BI43" s="103"/>
      <c r="BJ43" s="103"/>
      <c r="BK43" s="104"/>
      <c r="BO43" s="23" t="str">
        <f t="shared" si="23"/>
        <v>{}</v>
      </c>
      <c r="BP43" s="23" t="s">
        <v>106</v>
      </c>
      <c r="BQ43" s="23" t="str">
        <f t="shared" si="24"/>
        <v>XD0935-07 = sql/job/flow/XD0935-07.sql</v>
      </c>
      <c r="BR43" s="23" t="str">
        <f t="shared" si="25"/>
        <v>XD0935-07 = {"id":"XD0935-07", "name":"認定領域のオプトアウト削除対象患者数出力SQL", "params":{}, "files":{}, "uri":"True"}</v>
      </c>
    </row>
    <row r="44" spans="2:70" ht="51.75" customHeight="1" x14ac:dyDescent="0.15">
      <c r="B44" s="108" t="s">
        <v>2406</v>
      </c>
      <c r="C44" s="109"/>
      <c r="D44" s="109"/>
      <c r="E44" s="109"/>
      <c r="F44" s="109"/>
      <c r="G44" s="109"/>
      <c r="H44" s="110"/>
      <c r="I44" s="165" t="s">
        <v>2376</v>
      </c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7"/>
      <c r="U44" s="162" t="str">
        <f t="shared" ref="U44:U45" si="26">SUBSTITUTE(I44,"出力SQL","")&amp;"を出力するSQL"</f>
        <v>上書き取込による削除候補患者数を出力するSQL</v>
      </c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4"/>
      <c r="AN44" s="162" t="s">
        <v>19</v>
      </c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4"/>
      <c r="BA44" s="102" t="s">
        <v>207</v>
      </c>
      <c r="BB44" s="103"/>
      <c r="BC44" s="104"/>
      <c r="BD44" s="102" t="s">
        <v>207</v>
      </c>
      <c r="BE44" s="103"/>
      <c r="BF44" s="104"/>
      <c r="BG44" s="102" t="s">
        <v>2251</v>
      </c>
      <c r="BH44" s="103"/>
      <c r="BI44" s="103"/>
      <c r="BJ44" s="103"/>
      <c r="BK44" s="104"/>
      <c r="BO44" s="23" t="str">
        <f t="shared" si="23"/>
        <v>{}</v>
      </c>
      <c r="BP44" s="23" t="s">
        <v>106</v>
      </c>
      <c r="BQ44" s="23" t="str">
        <f t="shared" si="24"/>
        <v>XD0935-08 = sql/job/flow/XD0935-08.sql</v>
      </c>
      <c r="BR44" s="23" t="str">
        <f t="shared" si="25"/>
        <v>XD0935-08 = {"id":"XD0935-08", "name":"上書き取込による削除候補患者数出力SQL", "params":{}, "files":{}, "uri":"True"}</v>
      </c>
    </row>
    <row r="45" spans="2:70" ht="51.75" customHeight="1" x14ac:dyDescent="0.15">
      <c r="B45" s="108" t="s">
        <v>2407</v>
      </c>
      <c r="C45" s="109"/>
      <c r="D45" s="109"/>
      <c r="E45" s="109"/>
      <c r="F45" s="109"/>
      <c r="G45" s="109"/>
      <c r="H45" s="110"/>
      <c r="I45" s="165" t="s">
        <v>2377</v>
      </c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7"/>
      <c r="U45" s="162" t="str">
        <f t="shared" si="26"/>
        <v>上書き取込による削除対象患者数を出力するSQL</v>
      </c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4"/>
      <c r="AN45" s="162" t="s">
        <v>19</v>
      </c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4"/>
      <c r="BA45" s="102" t="s">
        <v>207</v>
      </c>
      <c r="BB45" s="103"/>
      <c r="BC45" s="104"/>
      <c r="BD45" s="102" t="s">
        <v>207</v>
      </c>
      <c r="BE45" s="103"/>
      <c r="BF45" s="104"/>
      <c r="BG45" s="102" t="s">
        <v>2251</v>
      </c>
      <c r="BH45" s="103"/>
      <c r="BI45" s="103"/>
      <c r="BJ45" s="103"/>
      <c r="BK45" s="104"/>
      <c r="BO45" s="23" t="str">
        <f t="shared" si="23"/>
        <v>{}</v>
      </c>
      <c r="BP45" s="23" t="s">
        <v>106</v>
      </c>
      <c r="BQ45" s="23" t="str">
        <f t="shared" si="24"/>
        <v>XD0935-09 = sql/job/flow/XD0935-09.sql</v>
      </c>
      <c r="BR45" s="23" t="str">
        <f t="shared" si="25"/>
        <v>XD0935-09 = {"id":"XD0935-09", "name":"上書き取込による削除対象患者数出力SQL", "params":{}, "files":{}, "uri":"True"}</v>
      </c>
    </row>
    <row r="46" spans="2:70" ht="51.75" customHeight="1" x14ac:dyDescent="0.15">
      <c r="B46" s="108" t="s">
        <v>2408</v>
      </c>
      <c r="C46" s="109"/>
      <c r="D46" s="109"/>
      <c r="E46" s="109"/>
      <c r="F46" s="109"/>
      <c r="G46" s="109"/>
      <c r="H46" s="110"/>
      <c r="I46" s="165" t="s">
        <v>2378</v>
      </c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7"/>
      <c r="U46" s="162" t="str">
        <f>SUBSTITUTE(I46,"出力SQL","")&amp;"を出力するSQL"</f>
        <v>MML個別取込データ認定領域への取込患者数（取込後）を出力するSQL</v>
      </c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4"/>
      <c r="AN46" s="162" t="s">
        <v>19</v>
      </c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4"/>
      <c r="BA46" s="102" t="s">
        <v>207</v>
      </c>
      <c r="BB46" s="103"/>
      <c r="BC46" s="104"/>
      <c r="BD46" s="102" t="s">
        <v>207</v>
      </c>
      <c r="BE46" s="103"/>
      <c r="BF46" s="104"/>
      <c r="BG46" s="102" t="s">
        <v>2251</v>
      </c>
      <c r="BH46" s="103"/>
      <c r="BI46" s="103"/>
      <c r="BJ46" s="103"/>
      <c r="BK46" s="104"/>
      <c r="BO46" s="23" t="str">
        <f t="shared" si="23"/>
        <v>{}</v>
      </c>
      <c r="BP46" s="23" t="s">
        <v>106</v>
      </c>
      <c r="BQ46" s="23" t="str">
        <f t="shared" si="24"/>
        <v>XD0940-01 = sql/job/flow/XD0940-01.sql</v>
      </c>
      <c r="BR46" s="23" t="str">
        <f t="shared" si="25"/>
        <v>XD0940-01 = {"id":"XD0940-01", "name":"MML個別取込データ認定領域への取込患者数（取込後）出力SQL", "params":{}, "files":{}, "uri":"True"}</v>
      </c>
    </row>
    <row r="47" spans="2:70" ht="51.75" customHeight="1" x14ac:dyDescent="0.15">
      <c r="B47" s="108" t="s">
        <v>2409</v>
      </c>
      <c r="C47" s="109"/>
      <c r="D47" s="109"/>
      <c r="E47" s="109"/>
      <c r="F47" s="109"/>
      <c r="G47" s="109"/>
      <c r="H47" s="110"/>
      <c r="I47" s="165" t="s">
        <v>2379</v>
      </c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7"/>
      <c r="U47" s="162" t="str">
        <f>SUBSTITUTE(I47,"出力SQL","")&amp;"を出力するSQL"</f>
        <v>MML個別取込後_未通知およびオプトアウト対象患者数（取込後）を出力するSQL</v>
      </c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4"/>
      <c r="AN47" s="162" t="s">
        <v>19</v>
      </c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4"/>
      <c r="BA47" s="102" t="s">
        <v>207</v>
      </c>
      <c r="BB47" s="103"/>
      <c r="BC47" s="104"/>
      <c r="BD47" s="102" t="s">
        <v>207</v>
      </c>
      <c r="BE47" s="103"/>
      <c r="BF47" s="104"/>
      <c r="BG47" s="102" t="s">
        <v>2251</v>
      </c>
      <c r="BH47" s="103"/>
      <c r="BI47" s="103"/>
      <c r="BJ47" s="103"/>
      <c r="BK47" s="104"/>
      <c r="BO47" s="23" t="str">
        <f t="shared" si="23"/>
        <v>{}</v>
      </c>
      <c r="BP47" s="23" t="s">
        <v>106</v>
      </c>
      <c r="BQ47" s="23" t="str">
        <f t="shared" si="24"/>
        <v>XD0940-02 = sql/job/flow/XD0940-02.sql</v>
      </c>
      <c r="BR47" s="23" t="str">
        <f t="shared" si="25"/>
        <v>XD0940-02 = {"id":"XD0940-02", "name":"MML個別取込後_未通知およびオプトアウト対象患者数（取込後）出力SQL", "params":{}, "files":{}, "uri":"True"}</v>
      </c>
    </row>
    <row r="48" spans="2:70" ht="51.75" customHeight="1" x14ac:dyDescent="0.15">
      <c r="B48" s="108" t="s">
        <v>2410</v>
      </c>
      <c r="C48" s="109"/>
      <c r="D48" s="109"/>
      <c r="E48" s="109"/>
      <c r="F48" s="109"/>
      <c r="G48" s="109"/>
      <c r="H48" s="110"/>
      <c r="I48" s="165" t="s">
        <v>2380</v>
      </c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7"/>
      <c r="U48" s="162" t="str">
        <f>SUBSTITUTE(I48,"出力SQL","")&amp;"を出力するSQL"</f>
        <v>認定領域のオプトアウト削除実績患者数を出力するSQL</v>
      </c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4"/>
      <c r="AN48" s="162" t="s">
        <v>19</v>
      </c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4"/>
      <c r="BA48" s="102" t="s">
        <v>207</v>
      </c>
      <c r="BB48" s="103"/>
      <c r="BC48" s="104"/>
      <c r="BD48" s="102" t="s">
        <v>207</v>
      </c>
      <c r="BE48" s="103"/>
      <c r="BF48" s="104"/>
      <c r="BG48" s="102" t="s">
        <v>2251</v>
      </c>
      <c r="BH48" s="103"/>
      <c r="BI48" s="103"/>
      <c r="BJ48" s="103"/>
      <c r="BK48" s="104"/>
      <c r="BO48" s="23" t="str">
        <f t="shared" si="23"/>
        <v>{}</v>
      </c>
      <c r="BP48" s="23" t="s">
        <v>106</v>
      </c>
      <c r="BQ48" s="23" t="str">
        <f t="shared" si="24"/>
        <v>XD0940-03 = sql/job/flow/XD0940-03.sql</v>
      </c>
      <c r="BR48" s="23" t="str">
        <f t="shared" si="25"/>
        <v>XD0940-03 = {"id":"XD0940-03", "name":"認定領域のオプトアウト削除実績患者数出力SQL", "params":{}, "files":{}, "uri":"True"}</v>
      </c>
    </row>
    <row r="49" spans="2:70" ht="51.75" customHeight="1" x14ac:dyDescent="0.15">
      <c r="B49" s="108" t="s">
        <v>2411</v>
      </c>
      <c r="C49" s="109"/>
      <c r="D49" s="109"/>
      <c r="E49" s="109"/>
      <c r="F49" s="109"/>
      <c r="G49" s="109"/>
      <c r="H49" s="110"/>
      <c r="I49" s="165" t="s">
        <v>2381</v>
      </c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7"/>
      <c r="U49" s="162" t="str">
        <f t="shared" ref="U49" si="27">SUBSTITUTE(I49,"出力SQL","")&amp;"を出力するSQL"</f>
        <v>上書き取込による削除実績患者数を出力するSQL</v>
      </c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4"/>
      <c r="AN49" s="162" t="s">
        <v>19</v>
      </c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4"/>
      <c r="BA49" s="102" t="s">
        <v>207</v>
      </c>
      <c r="BB49" s="103"/>
      <c r="BC49" s="104"/>
      <c r="BD49" s="102" t="s">
        <v>207</v>
      </c>
      <c r="BE49" s="103"/>
      <c r="BF49" s="104"/>
      <c r="BG49" s="102" t="s">
        <v>2251</v>
      </c>
      <c r="BH49" s="103"/>
      <c r="BI49" s="103"/>
      <c r="BJ49" s="103"/>
      <c r="BK49" s="104"/>
      <c r="BO49" s="23" t="str">
        <f t="shared" si="23"/>
        <v>{}</v>
      </c>
      <c r="BP49" s="23" t="s">
        <v>106</v>
      </c>
      <c r="BQ49" s="23" t="str">
        <f t="shared" si="24"/>
        <v>XD0940-04 = sql/job/flow/XD0940-04.sql</v>
      </c>
      <c r="BR49" s="23" t="str">
        <f t="shared" si="25"/>
        <v>XD0940-04 = {"id":"XD0940-04", "name":"上書き取込による削除実績患者数出力SQL", "params":{}, "files":{}, "uri":"True"}</v>
      </c>
    </row>
    <row r="52" spans="2:70" ht="15" customHeight="1" x14ac:dyDescent="0.15">
      <c r="B52" s="25" t="s">
        <v>2254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6"/>
    </row>
    <row r="53" spans="2:70" ht="15" customHeight="1" x14ac:dyDescent="0.1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6"/>
    </row>
    <row r="54" spans="2:70" ht="27" customHeight="1" x14ac:dyDescent="0.15">
      <c r="B54" s="18" t="s">
        <v>13</v>
      </c>
      <c r="C54" s="19"/>
      <c r="D54" s="28"/>
      <c r="E54" s="28"/>
      <c r="F54" s="28"/>
      <c r="G54" s="19"/>
      <c r="H54" s="19"/>
      <c r="I54" s="20" t="s">
        <v>15</v>
      </c>
      <c r="J54" s="36"/>
      <c r="K54" s="36"/>
      <c r="L54" s="27"/>
      <c r="M54" s="27"/>
      <c r="N54" s="28"/>
      <c r="O54" s="28"/>
      <c r="P54" s="28"/>
      <c r="Q54" s="28"/>
      <c r="R54" s="28"/>
      <c r="S54" s="28"/>
      <c r="T54" s="28"/>
      <c r="U54" s="20" t="s">
        <v>16</v>
      </c>
      <c r="V54" s="29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0" t="s">
        <v>17</v>
      </c>
      <c r="AO54" s="29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0" t="s">
        <v>208</v>
      </c>
      <c r="BB54" s="28"/>
      <c r="BC54" s="30"/>
      <c r="BD54" s="20" t="s">
        <v>200</v>
      </c>
      <c r="BE54" s="28"/>
      <c r="BF54" s="30"/>
      <c r="BG54" s="105" t="s">
        <v>1906</v>
      </c>
      <c r="BH54" s="106"/>
      <c r="BI54" s="106"/>
      <c r="BJ54" s="106"/>
      <c r="BK54" s="107"/>
    </row>
    <row r="55" spans="2:70" ht="51.75" customHeight="1" x14ac:dyDescent="0.15">
      <c r="B55" s="108" t="s">
        <v>2255</v>
      </c>
      <c r="C55" s="109"/>
      <c r="D55" s="109"/>
      <c r="E55" s="109"/>
      <c r="F55" s="109"/>
      <c r="G55" s="109"/>
      <c r="H55" s="110"/>
      <c r="I55" s="111" t="s">
        <v>2256</v>
      </c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3"/>
      <c r="U55" s="114" t="s">
        <v>2257</v>
      </c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6"/>
      <c r="AN55" s="162" t="s">
        <v>19</v>
      </c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4"/>
      <c r="BA55" s="102" t="s">
        <v>207</v>
      </c>
      <c r="BB55" s="103"/>
      <c r="BC55" s="104"/>
      <c r="BD55" s="102" t="s">
        <v>207</v>
      </c>
      <c r="BE55" s="103"/>
      <c r="BF55" s="104"/>
      <c r="BG55" s="102" t="s">
        <v>2251</v>
      </c>
      <c r="BH55" s="103"/>
      <c r="BI55" s="103"/>
      <c r="BJ55" s="103"/>
      <c r="BK55" s="104"/>
      <c r="BO55" s="23" t="str">
        <f t="shared" ref="BO55:BO57" si="28">IF(AN55&lt;&gt;"なし",AN55,"{}")</f>
        <v>{}</v>
      </c>
      <c r="BP55" s="23" t="s">
        <v>106</v>
      </c>
      <c r="BQ55" s="23" t="str">
        <f>B55&amp;" = sql/job/flow/"&amp;B55&amp;".sql"</f>
        <v>RD0021-01 = sql/job/flow/RD0021-01.sql</v>
      </c>
      <c r="BR55" s="23" t="str">
        <f t="shared" ref="BR55:BR57" si="29">B55&amp;" = {""id"":"""&amp;B55&amp;""", ""name"":"""&amp;I55&amp;""", ""params"":"&amp;BO55&amp;", ""files"":"&amp;BP55&amp;IF(BA55&lt;&gt;"-",", ""thread"":"""&amp;BA55&amp;"""","")&amp;IF(BD55&lt;&gt;"-",", ""memory"":"""&amp;BD55&amp;"""","")&amp;IF(BG55&lt;&gt;"-",", ""uri"":""True""","")&amp;"}"</f>
        <v>RD0021-01 = {"id":"RD0021-01", "name":"受託領域処理フロー管理情報取得SQL", "params":{}, "files":{}, "uri":"True"}</v>
      </c>
    </row>
    <row r="56" spans="2:70" ht="51.75" customHeight="1" x14ac:dyDescent="0.15">
      <c r="B56" s="108" t="s">
        <v>2258</v>
      </c>
      <c r="C56" s="109"/>
      <c r="D56" s="109"/>
      <c r="E56" s="109"/>
      <c r="F56" s="109"/>
      <c r="G56" s="109"/>
      <c r="H56" s="110"/>
      <c r="I56" s="111" t="s">
        <v>2259</v>
      </c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3"/>
      <c r="U56" s="114" t="s">
        <v>2260</v>
      </c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6"/>
      <c r="AN56" s="162" t="s">
        <v>2261</v>
      </c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4"/>
      <c r="BA56" s="102" t="s">
        <v>207</v>
      </c>
      <c r="BB56" s="103"/>
      <c r="BC56" s="104"/>
      <c r="BD56" s="102" t="s">
        <v>207</v>
      </c>
      <c r="BE56" s="103"/>
      <c r="BF56" s="104"/>
      <c r="BG56" s="102" t="s">
        <v>2251</v>
      </c>
      <c r="BH56" s="103"/>
      <c r="BI56" s="103"/>
      <c r="BJ56" s="103"/>
      <c r="BK56" s="104"/>
      <c r="BO56" s="23" t="str">
        <f t="shared" si="28"/>
        <v>{"colname": "更新対象カラム"}</v>
      </c>
      <c r="BP56" s="23" t="s">
        <v>106</v>
      </c>
      <c r="BQ56" s="23" t="str">
        <f t="shared" ref="BQ56:BQ64" si="30">B56&amp;" = sql/job/flow/"&amp;B56&amp;".sql"</f>
        <v>UD0022-01 = sql/job/flow/UD0022-01.sql</v>
      </c>
      <c r="BR56" s="23" t="str">
        <f t="shared" si="29"/>
        <v>UD0022-01 = {"id":"UD0022-01", "name":"処理時刻更新SQL", "params":{"colname": "更新対象カラム"}, "files":{}, "uri":"True"}</v>
      </c>
    </row>
    <row r="57" spans="2:70" ht="51.75" customHeight="1" x14ac:dyDescent="0.15">
      <c r="B57" s="108" t="s">
        <v>2276</v>
      </c>
      <c r="C57" s="109"/>
      <c r="D57" s="109"/>
      <c r="E57" s="109"/>
      <c r="F57" s="109"/>
      <c r="G57" s="109"/>
      <c r="H57" s="110"/>
      <c r="I57" s="165" t="s">
        <v>2274</v>
      </c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7"/>
      <c r="U57" s="162" t="s">
        <v>2275</v>
      </c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4"/>
      <c r="AN57" s="162" t="s">
        <v>19</v>
      </c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4"/>
      <c r="BA57" s="102" t="s">
        <v>207</v>
      </c>
      <c r="BB57" s="103"/>
      <c r="BC57" s="104"/>
      <c r="BD57" s="102" t="s">
        <v>207</v>
      </c>
      <c r="BE57" s="103"/>
      <c r="BF57" s="104"/>
      <c r="BG57" s="102" t="s">
        <v>2251</v>
      </c>
      <c r="BH57" s="103"/>
      <c r="BI57" s="103"/>
      <c r="BJ57" s="103"/>
      <c r="BK57" s="104"/>
      <c r="BO57" s="23" t="str">
        <f t="shared" si="28"/>
        <v>{}</v>
      </c>
      <c r="BP57" s="23" t="s">
        <v>106</v>
      </c>
      <c r="BQ57" s="23" t="str">
        <f t="shared" si="30"/>
        <v>ID0023-01 = sql/job/flow/ID0023-01.sql</v>
      </c>
      <c r="BR57" s="23" t="str">
        <f t="shared" si="29"/>
        <v>ID0023-01 = {"id":"ID0023-01", "name":"エラー患者データ取込予定総患者数集計SQL", "params":{}, "files":{}, "uri":"True"}</v>
      </c>
    </row>
    <row r="58" spans="2:70" ht="51.75" customHeight="1" x14ac:dyDescent="0.15">
      <c r="B58" s="108" t="s">
        <v>2277</v>
      </c>
      <c r="C58" s="109"/>
      <c r="D58" s="109"/>
      <c r="E58" s="109"/>
      <c r="F58" s="109"/>
      <c r="G58" s="109"/>
      <c r="H58" s="110"/>
      <c r="I58" s="165" t="s">
        <v>2278</v>
      </c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7"/>
      <c r="U58" s="162" t="s">
        <v>2279</v>
      </c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4"/>
      <c r="AN58" s="162" t="s">
        <v>19</v>
      </c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4"/>
      <c r="BA58" s="102" t="s">
        <v>207</v>
      </c>
      <c r="BB58" s="103"/>
      <c r="BC58" s="104"/>
      <c r="BD58" s="102" t="s">
        <v>207</v>
      </c>
      <c r="BE58" s="103"/>
      <c r="BF58" s="104"/>
      <c r="BG58" s="102" t="s">
        <v>2251</v>
      </c>
      <c r="BH58" s="103"/>
      <c r="BI58" s="103"/>
      <c r="BJ58" s="103"/>
      <c r="BK58" s="104"/>
      <c r="BO58" s="23" t="str">
        <f t="shared" ref="BO58:BO59" si="31">IF(AN58&lt;&gt;"なし",AN58,"{}")</f>
        <v>{}</v>
      </c>
      <c r="BP58" s="23" t="s">
        <v>106</v>
      </c>
      <c r="BQ58" s="23" t="str">
        <f t="shared" si="30"/>
        <v>ID0023-02 = sql/job/flow/ID0023-02.sql</v>
      </c>
      <c r="BR58" s="23" t="str">
        <f t="shared" ref="BR58:BR59" si="32">B58&amp;" = {""id"":"""&amp;B58&amp;""", ""name"":"""&amp;I58&amp;""", ""params"":"&amp;BO58&amp;", ""files"":"&amp;BP58&amp;IF(BA58&lt;&gt;"-",", ""thread"":"""&amp;BA58&amp;"""","")&amp;IF(BD58&lt;&gt;"-",", ""memory"":"""&amp;BD58&amp;"""","")&amp;IF(BG58&lt;&gt;"-",", ""uri"":""True""","")&amp;"}"</f>
        <v>ID0023-02 = {"id":"ID0023-02", "name":"エラー患者データ取込不可患者数集計SQL", "params":{}, "files":{}, "uri":"True"}</v>
      </c>
    </row>
    <row r="59" spans="2:70" ht="51.75" customHeight="1" x14ac:dyDescent="0.15">
      <c r="B59" s="108" t="s">
        <v>2283</v>
      </c>
      <c r="C59" s="109"/>
      <c r="D59" s="109"/>
      <c r="E59" s="109"/>
      <c r="F59" s="109"/>
      <c r="G59" s="109"/>
      <c r="H59" s="110"/>
      <c r="I59" s="165" t="s">
        <v>2285</v>
      </c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7"/>
      <c r="U59" s="162" t="s">
        <v>2286</v>
      </c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4"/>
      <c r="AN59" s="162" t="s">
        <v>19</v>
      </c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4"/>
      <c r="BA59" s="102" t="s">
        <v>207</v>
      </c>
      <c r="BB59" s="103"/>
      <c r="BC59" s="104"/>
      <c r="BD59" s="102" t="s">
        <v>207</v>
      </c>
      <c r="BE59" s="103"/>
      <c r="BF59" s="104"/>
      <c r="BG59" s="102" t="s">
        <v>2251</v>
      </c>
      <c r="BH59" s="103"/>
      <c r="BI59" s="103"/>
      <c r="BJ59" s="103"/>
      <c r="BK59" s="104"/>
      <c r="BO59" s="23" t="str">
        <f t="shared" si="31"/>
        <v>{}</v>
      </c>
      <c r="BP59" s="23" t="s">
        <v>106</v>
      </c>
      <c r="BQ59" s="23" t="str">
        <f t="shared" si="30"/>
        <v>ID0023-03 = sql/job/flow/ID0023-03.sql</v>
      </c>
      <c r="BR59" s="23" t="str">
        <f t="shared" si="32"/>
        <v>ID0023-03 = {"id":"ID0023-03", "name":"エラー患者データ認定領域への取込患者数集計SQL", "params":{}, "files":{}, "uri":"True"}</v>
      </c>
    </row>
    <row r="60" spans="2:70" ht="51.75" customHeight="1" x14ac:dyDescent="0.15">
      <c r="B60" s="108" t="s">
        <v>2284</v>
      </c>
      <c r="C60" s="109"/>
      <c r="D60" s="109"/>
      <c r="E60" s="109"/>
      <c r="F60" s="109"/>
      <c r="G60" s="109"/>
      <c r="H60" s="110"/>
      <c r="I60" s="165" t="s">
        <v>2287</v>
      </c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7"/>
      <c r="U60" s="162" t="s">
        <v>2288</v>
      </c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4"/>
      <c r="AN60" s="162" t="s">
        <v>19</v>
      </c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4"/>
      <c r="BA60" s="102" t="s">
        <v>207</v>
      </c>
      <c r="BB60" s="103"/>
      <c r="BC60" s="104"/>
      <c r="BD60" s="102" t="s">
        <v>207</v>
      </c>
      <c r="BE60" s="103"/>
      <c r="BF60" s="104"/>
      <c r="BG60" s="102" t="s">
        <v>2251</v>
      </c>
      <c r="BH60" s="103"/>
      <c r="BI60" s="103"/>
      <c r="BJ60" s="103"/>
      <c r="BK60" s="104"/>
      <c r="BO60" s="23" t="str">
        <f t="shared" ref="BO60:BO64" si="33">IF(AN60&lt;&gt;"なし",AN60,"{}")</f>
        <v>{}</v>
      </c>
      <c r="BP60" s="23" t="s">
        <v>106</v>
      </c>
      <c r="BQ60" s="23" t="str">
        <f t="shared" si="30"/>
        <v>ID0023-04 = sql/job/flow/ID0023-04.sql</v>
      </c>
      <c r="BR60" s="23" t="str">
        <f t="shared" ref="BR60:BR64" si="34">B60&amp;" = {""id"":"""&amp;B60&amp;""", ""name"":"""&amp;I60&amp;""", ""params"":"&amp;BO60&amp;", ""files"":"&amp;BP60&amp;IF(BA60&lt;&gt;"-",", ""thread"":"""&amp;BA60&amp;"""","")&amp;IF(BD60&lt;&gt;"-",", ""memory"":"""&amp;BD60&amp;"""","")&amp;IF(BG60&lt;&gt;"-",", ""uri"":""True""","")&amp;"}"</f>
        <v>ID0023-04 = {"id":"ID0023-04", "name":"エラー患者データ取込前_未通知およびオプトアウト対象患者数集計SQL", "params":{}, "files":{}, "uri":"True"}</v>
      </c>
    </row>
    <row r="61" spans="2:70" ht="51.75" customHeight="1" x14ac:dyDescent="0.15">
      <c r="B61" s="108" t="s">
        <v>2290</v>
      </c>
      <c r="C61" s="109"/>
      <c r="D61" s="109"/>
      <c r="E61" s="109"/>
      <c r="F61" s="109"/>
      <c r="G61" s="109"/>
      <c r="H61" s="110"/>
      <c r="I61" s="165" t="s">
        <v>2292</v>
      </c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7"/>
      <c r="U61" s="162" t="s">
        <v>2293</v>
      </c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4"/>
      <c r="AN61" s="162" t="s">
        <v>19</v>
      </c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4"/>
      <c r="BA61" s="102" t="s">
        <v>207</v>
      </c>
      <c r="BB61" s="103"/>
      <c r="BC61" s="104"/>
      <c r="BD61" s="102" t="s">
        <v>207</v>
      </c>
      <c r="BE61" s="103"/>
      <c r="BF61" s="104"/>
      <c r="BG61" s="102" t="s">
        <v>2251</v>
      </c>
      <c r="BH61" s="103"/>
      <c r="BI61" s="103"/>
      <c r="BJ61" s="103"/>
      <c r="BK61" s="104"/>
      <c r="BO61" s="23" t="str">
        <f t="shared" si="33"/>
        <v>{}</v>
      </c>
      <c r="BP61" s="23" t="s">
        <v>106</v>
      </c>
      <c r="BQ61" s="23" t="str">
        <f t="shared" si="30"/>
        <v>ID0023-05 = sql/job/flow/ID0023-05.sql</v>
      </c>
      <c r="BR61" s="23" t="str">
        <f t="shared" si="34"/>
        <v>ID0023-05 = {"id":"ID0023-05", "name":"エラー患者データ登録実績患者数集計SQL", "params":{}, "files":{}, "uri":"True"}</v>
      </c>
    </row>
    <row r="62" spans="2:70" ht="51.75" customHeight="1" x14ac:dyDescent="0.15">
      <c r="B62" s="108" t="s">
        <v>2291</v>
      </c>
      <c r="C62" s="109"/>
      <c r="D62" s="109"/>
      <c r="E62" s="109"/>
      <c r="F62" s="109"/>
      <c r="G62" s="109"/>
      <c r="H62" s="110"/>
      <c r="I62" s="165" t="s">
        <v>2294</v>
      </c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7"/>
      <c r="U62" s="162" t="s">
        <v>2295</v>
      </c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4"/>
      <c r="AN62" s="162" t="s">
        <v>19</v>
      </c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4"/>
      <c r="BA62" s="102" t="s">
        <v>207</v>
      </c>
      <c r="BB62" s="103"/>
      <c r="BC62" s="104"/>
      <c r="BD62" s="102" t="s">
        <v>207</v>
      </c>
      <c r="BE62" s="103"/>
      <c r="BF62" s="104"/>
      <c r="BG62" s="102" t="s">
        <v>2251</v>
      </c>
      <c r="BH62" s="103"/>
      <c r="BI62" s="103"/>
      <c r="BJ62" s="103"/>
      <c r="BK62" s="104"/>
      <c r="BO62" s="23" t="str">
        <f t="shared" ref="BO62" si="35">IF(AN62&lt;&gt;"なし",AN62,"{}")</f>
        <v>{}</v>
      </c>
      <c r="BP62" s="23" t="s">
        <v>106</v>
      </c>
      <c r="BQ62" s="23" t="str">
        <f t="shared" si="30"/>
        <v>ID0023-06 = sql/job/flow/ID0023-06.sql</v>
      </c>
      <c r="BR62" s="23" t="str">
        <f t="shared" ref="BR62" si="36">B62&amp;" = {""id"":"""&amp;B62&amp;""", ""name"":"""&amp;I62&amp;""", ""params"":"&amp;BO62&amp;", ""files"":"&amp;BP62&amp;IF(BA62&lt;&gt;"-",", ""thread"":"""&amp;BA62&amp;"""","")&amp;IF(BD62&lt;&gt;"-",", ""memory"":"""&amp;BD62&amp;"""","")&amp;IF(BG62&lt;&gt;"-",", ""uri"":""True""","")&amp;"}"</f>
        <v>ID0023-06 = {"id":"ID0023-06", "name":"エラー患者データ取込後_未通知およびオプトアウト対象患者数集計SQL", "params":{}, "files":{}, "uri":"True"}</v>
      </c>
    </row>
    <row r="63" spans="2:70" ht="51.75" customHeight="1" x14ac:dyDescent="0.15">
      <c r="B63" s="108" t="s">
        <v>2326</v>
      </c>
      <c r="C63" s="109"/>
      <c r="D63" s="109"/>
      <c r="E63" s="109"/>
      <c r="F63" s="109"/>
      <c r="G63" s="109"/>
      <c r="H63" s="110"/>
      <c r="I63" s="165" t="s">
        <v>2327</v>
      </c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7"/>
      <c r="U63" s="162" t="s">
        <v>2328</v>
      </c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4"/>
      <c r="AN63" s="162" t="s">
        <v>19</v>
      </c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4"/>
      <c r="BA63" s="102" t="s">
        <v>207</v>
      </c>
      <c r="BB63" s="103"/>
      <c r="BC63" s="104"/>
      <c r="BD63" s="102" t="s">
        <v>207</v>
      </c>
      <c r="BE63" s="103"/>
      <c r="BF63" s="104"/>
      <c r="BG63" s="102" t="s">
        <v>2251</v>
      </c>
      <c r="BH63" s="103"/>
      <c r="BI63" s="103"/>
      <c r="BJ63" s="103"/>
      <c r="BK63" s="104"/>
      <c r="BO63" s="23" t="str">
        <f t="shared" ref="BO63" si="37">IF(AN63&lt;&gt;"なし",AN63,"{}")</f>
        <v>{}</v>
      </c>
      <c r="BP63" s="23" t="s">
        <v>106</v>
      </c>
      <c r="BQ63" s="23" t="str">
        <f t="shared" ref="BQ63" si="38">B63&amp;" = sql/job/flow/"&amp;B63&amp;".sql"</f>
        <v>DD0023-07 = sql/job/flow/DD0023-07.sql</v>
      </c>
      <c r="BR63" s="23" t="str">
        <f t="shared" ref="BR63" si="39">B63&amp;" = {""id"":"""&amp;B63&amp;""", ""name"":"""&amp;I63&amp;""", ""params"":"&amp;BO63&amp;", ""files"":"&amp;BP63&amp;IF(BA63&lt;&gt;"-",", ""thread"":"""&amp;BA63&amp;"""","")&amp;IF(BD63&lt;&gt;"-",", ""memory"":"""&amp;BD63&amp;"""","")&amp;IF(BG63&lt;&gt;"-",", ""uri"":""True""","")&amp;"}"</f>
        <v>DD0023-07 = {"id":"DD0023-07", "name":"エラー患者データ_処理結果ログ削除SQL", "params":{}, "files":{}, "uri":"True"}</v>
      </c>
    </row>
    <row r="64" spans="2:70" ht="51.75" customHeight="1" x14ac:dyDescent="0.15">
      <c r="B64" s="108" t="s">
        <v>2289</v>
      </c>
      <c r="C64" s="109"/>
      <c r="D64" s="109"/>
      <c r="E64" s="109"/>
      <c r="F64" s="109"/>
      <c r="G64" s="109"/>
      <c r="H64" s="110"/>
      <c r="I64" s="165" t="s">
        <v>2329</v>
      </c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7"/>
      <c r="U64" s="162" t="s">
        <v>2330</v>
      </c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4"/>
      <c r="AN64" s="162" t="s">
        <v>19</v>
      </c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4"/>
      <c r="BA64" s="102" t="s">
        <v>207</v>
      </c>
      <c r="BB64" s="103"/>
      <c r="BC64" s="104"/>
      <c r="BD64" s="102" t="s">
        <v>207</v>
      </c>
      <c r="BE64" s="103"/>
      <c r="BF64" s="104"/>
      <c r="BG64" s="102" t="s">
        <v>2251</v>
      </c>
      <c r="BH64" s="103"/>
      <c r="BI64" s="103"/>
      <c r="BJ64" s="103"/>
      <c r="BK64" s="104"/>
      <c r="BO64" s="23" t="str">
        <f t="shared" si="33"/>
        <v>{}</v>
      </c>
      <c r="BP64" s="23" t="s">
        <v>106</v>
      </c>
      <c r="BQ64" s="23" t="str">
        <f t="shared" si="30"/>
        <v>RD0024-01 = sql/job/flow/RD0024-01.sql</v>
      </c>
      <c r="BR64" s="23" t="str">
        <f t="shared" si="34"/>
        <v>RD0024-01 = {"id":"RD0024-01", "name":"処理完了確認SQL", "params":{}, "files":{}, "uri":"True"}</v>
      </c>
    </row>
    <row r="65" spans="2:70" ht="51.75" customHeight="1" x14ac:dyDescent="0.15">
      <c r="B65" s="108" t="s">
        <v>2331</v>
      </c>
      <c r="C65" s="109"/>
      <c r="D65" s="109"/>
      <c r="E65" s="109"/>
      <c r="F65" s="109"/>
      <c r="G65" s="109"/>
      <c r="H65" s="110"/>
      <c r="I65" s="165" t="s">
        <v>2332</v>
      </c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7"/>
      <c r="U65" s="162" t="s">
        <v>2333</v>
      </c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4"/>
      <c r="AN65" s="162" t="s">
        <v>19</v>
      </c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4"/>
      <c r="BA65" s="102" t="s">
        <v>207</v>
      </c>
      <c r="BB65" s="103"/>
      <c r="BC65" s="104"/>
      <c r="BD65" s="102" t="s">
        <v>207</v>
      </c>
      <c r="BE65" s="103"/>
      <c r="BF65" s="104"/>
      <c r="BG65" s="102" t="s">
        <v>2251</v>
      </c>
      <c r="BH65" s="103"/>
      <c r="BI65" s="103"/>
      <c r="BJ65" s="103"/>
      <c r="BK65" s="104"/>
      <c r="BO65" s="23" t="str">
        <f t="shared" ref="BO65:BO70" si="40">IF(AN65&lt;&gt;"なし",AN65,"{}")</f>
        <v>{}</v>
      </c>
      <c r="BP65" s="23" t="s">
        <v>106</v>
      </c>
      <c r="BQ65" s="23" t="str">
        <f t="shared" ref="BQ65:BQ70" si="41">B65&amp;" = sql/job/flow/"&amp;B65&amp;".sql"</f>
        <v>UD0024-02 = sql/job/flow/UD0024-02.sql</v>
      </c>
      <c r="BR65" s="23" t="str">
        <f t="shared" ref="BR65:BR70" si="42">B65&amp;" = {""id"":"""&amp;B65&amp;""", ""name"":"""&amp;I65&amp;""", ""params"":"&amp;BO65&amp;", ""files"":"&amp;BP65&amp;IF(BA65&lt;&gt;"-",", ""thread"":"""&amp;BA65&amp;"""","")&amp;IF(BD65&lt;&gt;"-",", ""memory"":"""&amp;BD65&amp;"""","")&amp;IF(BG65&lt;&gt;"-",", ""uri"":""True""","")&amp;"}"</f>
        <v>UD0024-02 = {"id":"UD0024-02", "name":"処理フロー制御解除SQL", "params":{}, "files":{}, "uri":"True"}</v>
      </c>
    </row>
    <row r="66" spans="2:70" ht="51.75" customHeight="1" x14ac:dyDescent="0.15">
      <c r="B66" s="108" t="s">
        <v>2347</v>
      </c>
      <c r="C66" s="109"/>
      <c r="D66" s="109"/>
      <c r="E66" s="109"/>
      <c r="F66" s="109"/>
      <c r="G66" s="109"/>
      <c r="H66" s="110"/>
      <c r="I66" s="165" t="s">
        <v>2348</v>
      </c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7"/>
      <c r="U66" s="162" t="s">
        <v>2366</v>
      </c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4"/>
      <c r="AN66" s="162" t="s">
        <v>19</v>
      </c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4"/>
      <c r="BA66" s="102" t="s">
        <v>207</v>
      </c>
      <c r="BB66" s="103"/>
      <c r="BC66" s="104"/>
      <c r="BD66" s="102" t="s">
        <v>207</v>
      </c>
      <c r="BE66" s="103"/>
      <c r="BF66" s="104"/>
      <c r="BG66" s="102" t="s">
        <v>2251</v>
      </c>
      <c r="BH66" s="103"/>
      <c r="BI66" s="103"/>
      <c r="BJ66" s="103"/>
      <c r="BK66" s="104"/>
      <c r="BO66" s="23" t="str">
        <f t="shared" si="40"/>
        <v>{}</v>
      </c>
      <c r="BP66" s="23" t="s">
        <v>106</v>
      </c>
      <c r="BQ66" s="23" t="str">
        <f t="shared" si="41"/>
        <v>ID0025-01 = sql/job/flow/ID0025-01.sql</v>
      </c>
      <c r="BR66" s="23" t="str">
        <f t="shared" si="42"/>
        <v>ID0025-01 = {"id":"ID0025-01", "name":"上書き取込による削除対象（候補）患者数集計SQL", "params":{}, "files":{}, "uri":"True"}</v>
      </c>
    </row>
    <row r="67" spans="2:70" ht="51.75" customHeight="1" x14ac:dyDescent="0.15">
      <c r="B67" s="108" t="s">
        <v>2349</v>
      </c>
      <c r="C67" s="109"/>
      <c r="D67" s="109"/>
      <c r="E67" s="109"/>
      <c r="F67" s="109"/>
      <c r="G67" s="109"/>
      <c r="H67" s="110"/>
      <c r="I67" s="165" t="s">
        <v>2350</v>
      </c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7"/>
      <c r="U67" s="162" t="s">
        <v>2365</v>
      </c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4"/>
      <c r="AN67" s="162" t="s">
        <v>19</v>
      </c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4"/>
      <c r="BA67" s="102" t="s">
        <v>207</v>
      </c>
      <c r="BB67" s="103"/>
      <c r="BC67" s="104"/>
      <c r="BD67" s="102" t="s">
        <v>207</v>
      </c>
      <c r="BE67" s="103"/>
      <c r="BF67" s="104"/>
      <c r="BG67" s="102" t="s">
        <v>2251</v>
      </c>
      <c r="BH67" s="103"/>
      <c r="BI67" s="103"/>
      <c r="BJ67" s="103"/>
      <c r="BK67" s="104"/>
      <c r="BO67" s="23" t="str">
        <f t="shared" si="40"/>
        <v>{}</v>
      </c>
      <c r="BP67" s="23" t="s">
        <v>106</v>
      </c>
      <c r="BQ67" s="23" t="str">
        <f t="shared" si="41"/>
        <v>ID0025-02 = sql/job/flow/ID0025-02.sql</v>
      </c>
      <c r="BR67" s="23" t="str">
        <f t="shared" si="42"/>
        <v>ID0025-02 = {"id":"ID0025-02", "name":"取込予定（新規）患者数集計SQL", "params":{}, "files":{}, "uri":"True"}</v>
      </c>
    </row>
    <row r="68" spans="2:70" ht="51.75" customHeight="1" x14ac:dyDescent="0.15">
      <c r="B68" s="108" t="s">
        <v>2351</v>
      </c>
      <c r="C68" s="109"/>
      <c r="D68" s="109"/>
      <c r="E68" s="109"/>
      <c r="F68" s="109"/>
      <c r="G68" s="109"/>
      <c r="H68" s="110"/>
      <c r="I68" s="165" t="s">
        <v>2354</v>
      </c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7"/>
      <c r="U68" s="162" t="s">
        <v>2364</v>
      </c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  <c r="AL68" s="163"/>
      <c r="AM68" s="164"/>
      <c r="AN68" s="162" t="s">
        <v>19</v>
      </c>
      <c r="AO68" s="163"/>
      <c r="AP68" s="163"/>
      <c r="AQ68" s="163"/>
      <c r="AR68" s="163"/>
      <c r="AS68" s="163"/>
      <c r="AT68" s="163"/>
      <c r="AU68" s="163"/>
      <c r="AV68" s="163"/>
      <c r="AW68" s="163"/>
      <c r="AX68" s="163"/>
      <c r="AY68" s="163"/>
      <c r="AZ68" s="164"/>
      <c r="BA68" s="102" t="s">
        <v>207</v>
      </c>
      <c r="BB68" s="103"/>
      <c r="BC68" s="104"/>
      <c r="BD68" s="102" t="s">
        <v>207</v>
      </c>
      <c r="BE68" s="103"/>
      <c r="BF68" s="104"/>
      <c r="BG68" s="102" t="s">
        <v>2251</v>
      </c>
      <c r="BH68" s="103"/>
      <c r="BI68" s="103"/>
      <c r="BJ68" s="103"/>
      <c r="BK68" s="104"/>
      <c r="BO68" s="23" t="str">
        <f t="shared" ref="BO68" si="43">IF(AN68&lt;&gt;"なし",AN68,"{}")</f>
        <v>{}</v>
      </c>
      <c r="BP68" s="23" t="s">
        <v>106</v>
      </c>
      <c r="BQ68" s="23" t="str">
        <f t="shared" ref="BQ68" si="44">B68&amp;" = sql/job/flow/"&amp;B68&amp;".sql"</f>
        <v>ID0025-03 = sql/job/flow/ID0025-03.sql</v>
      </c>
      <c r="BR68" s="23" t="str">
        <f t="shared" ref="BR68" si="45">B68&amp;" = {""id"":"""&amp;B68&amp;""", ""name"":"""&amp;I68&amp;""", ""params"":"&amp;BO68&amp;", ""files"":"&amp;BP68&amp;IF(BA68&lt;&gt;"-",", ""thread"":"""&amp;BA68&amp;"""","")&amp;IF(BD68&lt;&gt;"-",", ""memory"":"""&amp;BD68&amp;"""","")&amp;IF(BG68&lt;&gt;"-",", ""uri"":""True""","")&amp;"}"</f>
        <v>ID0025-03 = {"id":"ID0025-03", "name":"取込予定（新規）のうち未通知患者数集計SQL", "params":{}, "files":{}, "uri":"True"}</v>
      </c>
    </row>
    <row r="69" spans="2:70" ht="51.75" customHeight="1" x14ac:dyDescent="0.15">
      <c r="B69" s="108" t="s">
        <v>2352</v>
      </c>
      <c r="C69" s="109"/>
      <c r="D69" s="109"/>
      <c r="E69" s="109"/>
      <c r="F69" s="109"/>
      <c r="G69" s="109"/>
      <c r="H69" s="110"/>
      <c r="I69" s="165" t="s">
        <v>2355</v>
      </c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7"/>
      <c r="U69" s="162" t="s">
        <v>2363</v>
      </c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4"/>
      <c r="AN69" s="162" t="s">
        <v>19</v>
      </c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4"/>
      <c r="BA69" s="102" t="s">
        <v>207</v>
      </c>
      <c r="BB69" s="103"/>
      <c r="BC69" s="104"/>
      <c r="BD69" s="102" t="s">
        <v>207</v>
      </c>
      <c r="BE69" s="103"/>
      <c r="BF69" s="104"/>
      <c r="BG69" s="102" t="s">
        <v>2251</v>
      </c>
      <c r="BH69" s="103"/>
      <c r="BI69" s="103"/>
      <c r="BJ69" s="103"/>
      <c r="BK69" s="104"/>
      <c r="BO69" s="23" t="str">
        <f t="shared" ref="BO69" si="46">IF(AN69&lt;&gt;"なし",AN69,"{}")</f>
        <v>{}</v>
      </c>
      <c r="BP69" s="23" t="s">
        <v>106</v>
      </c>
      <c r="BQ69" s="23" t="str">
        <f t="shared" ref="BQ69" si="47">B69&amp;" = sql/job/flow/"&amp;B69&amp;".sql"</f>
        <v>ID0025-04 = sql/job/flow/ID0025-04.sql</v>
      </c>
      <c r="BR69" s="23" t="str">
        <f t="shared" ref="BR69" si="48">B69&amp;" = {""id"":"""&amp;B69&amp;""", ""name"":"""&amp;I69&amp;""", ""params"":"&amp;BO69&amp;", ""files"":"&amp;BP69&amp;IF(BA69&lt;&gt;"-",", ""thread"":"""&amp;BA69&amp;"""","")&amp;IF(BD69&lt;&gt;"-",", ""memory"":"""&amp;BD69&amp;"""","")&amp;IF(BG69&lt;&gt;"-",", ""uri"":""True""","")&amp;"}"</f>
        <v>ID0025-04 = {"id":"ID0025-04", "name":"取込予定（差分）患者数集計SQL", "params":{}, "files":{}, "uri":"True"}</v>
      </c>
    </row>
    <row r="70" spans="2:70" ht="51.75" customHeight="1" x14ac:dyDescent="0.15">
      <c r="B70" s="108" t="s">
        <v>2353</v>
      </c>
      <c r="C70" s="109"/>
      <c r="D70" s="109"/>
      <c r="E70" s="109"/>
      <c r="F70" s="109"/>
      <c r="G70" s="109"/>
      <c r="H70" s="110"/>
      <c r="I70" s="165" t="s">
        <v>2356</v>
      </c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7"/>
      <c r="U70" s="162" t="s">
        <v>2362</v>
      </c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4"/>
      <c r="AN70" s="162" t="s">
        <v>19</v>
      </c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4"/>
      <c r="BA70" s="102" t="s">
        <v>207</v>
      </c>
      <c r="BB70" s="103"/>
      <c r="BC70" s="104"/>
      <c r="BD70" s="102" t="s">
        <v>207</v>
      </c>
      <c r="BE70" s="103"/>
      <c r="BF70" s="104"/>
      <c r="BG70" s="102" t="s">
        <v>2251</v>
      </c>
      <c r="BH70" s="103"/>
      <c r="BI70" s="103"/>
      <c r="BJ70" s="103"/>
      <c r="BK70" s="104"/>
      <c r="BO70" s="23" t="str">
        <f t="shared" si="40"/>
        <v>{}</v>
      </c>
      <c r="BP70" s="23" t="s">
        <v>106</v>
      </c>
      <c r="BQ70" s="23" t="str">
        <f t="shared" si="41"/>
        <v>ID0025-05 = sql/job/flow/ID0025-05.sql</v>
      </c>
      <c r="BR70" s="23" t="str">
        <f t="shared" si="42"/>
        <v>ID0025-05 = {"id":"ID0025-05", "name":"オプトアウト削除対象（候補）患者数集計SQL", "params":{}, "files":{}, "uri":"True"}</v>
      </c>
    </row>
    <row r="71" spans="2:70" ht="51.75" customHeight="1" x14ac:dyDescent="0.15">
      <c r="B71" s="108" t="s">
        <v>2357</v>
      </c>
      <c r="C71" s="109"/>
      <c r="D71" s="109"/>
      <c r="E71" s="109"/>
      <c r="F71" s="109"/>
      <c r="G71" s="109"/>
      <c r="H71" s="110"/>
      <c r="I71" s="165" t="s">
        <v>2359</v>
      </c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7"/>
      <c r="U71" s="162" t="s">
        <v>2361</v>
      </c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4"/>
      <c r="AN71" s="162" t="s">
        <v>19</v>
      </c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4"/>
      <c r="BA71" s="102" t="s">
        <v>207</v>
      </c>
      <c r="BB71" s="103"/>
      <c r="BC71" s="104"/>
      <c r="BD71" s="102" t="s">
        <v>207</v>
      </c>
      <c r="BE71" s="103"/>
      <c r="BF71" s="104"/>
      <c r="BG71" s="102" t="s">
        <v>2251</v>
      </c>
      <c r="BH71" s="103"/>
      <c r="BI71" s="103"/>
      <c r="BJ71" s="103"/>
      <c r="BK71" s="104"/>
      <c r="BO71" s="23" t="str">
        <f t="shared" ref="BO71:BO80" si="49">IF(AN71&lt;&gt;"なし",AN71,"{}")</f>
        <v>{}</v>
      </c>
      <c r="BP71" s="23" t="s">
        <v>106</v>
      </c>
      <c r="BQ71" s="23" t="str">
        <f t="shared" ref="BQ71:BQ74" si="50">B71&amp;" = sql/job/flow/"&amp;B71&amp;".sql"</f>
        <v>ID0025-06 = sql/job/flow/ID0025-06.sql</v>
      </c>
      <c r="BR71" s="23" t="str">
        <f t="shared" ref="BR71:BR80" si="51">B71&amp;" = {""id"":"""&amp;B71&amp;""", ""name"":"""&amp;I71&amp;""", ""params"":"&amp;BO71&amp;", ""files"":"&amp;BP71&amp;IF(BA71&lt;&gt;"-",", ""thread"":"""&amp;BA71&amp;"""","")&amp;IF(BD71&lt;&gt;"-",", ""memory"":"""&amp;BD71&amp;"""","")&amp;IF(BG71&lt;&gt;"-",", ""uri"":""True""","")&amp;"}"</f>
        <v>ID0025-06 = {"id":"ID0025-06", "name":"MML個別取込_認定領域への取込患者数集計SQL", "params":{}, "files":{}, "uri":"True"}</v>
      </c>
    </row>
    <row r="72" spans="2:70" ht="51.75" customHeight="1" x14ac:dyDescent="0.15">
      <c r="B72" s="108" t="s">
        <v>2358</v>
      </c>
      <c r="C72" s="109"/>
      <c r="D72" s="109"/>
      <c r="E72" s="109"/>
      <c r="F72" s="109"/>
      <c r="G72" s="109"/>
      <c r="H72" s="110"/>
      <c r="I72" s="165" t="s">
        <v>2367</v>
      </c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7"/>
      <c r="U72" s="162" t="s">
        <v>2360</v>
      </c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4"/>
      <c r="AN72" s="162" t="s">
        <v>19</v>
      </c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4"/>
      <c r="BA72" s="102" t="s">
        <v>207</v>
      </c>
      <c r="BB72" s="103"/>
      <c r="BC72" s="104"/>
      <c r="BD72" s="102" t="s">
        <v>207</v>
      </c>
      <c r="BE72" s="103"/>
      <c r="BF72" s="104"/>
      <c r="BG72" s="102" t="s">
        <v>2251</v>
      </c>
      <c r="BH72" s="103"/>
      <c r="BI72" s="103"/>
      <c r="BJ72" s="103"/>
      <c r="BK72" s="104"/>
      <c r="BO72" s="23" t="str">
        <f t="shared" si="49"/>
        <v>{}</v>
      </c>
      <c r="BP72" s="23" t="s">
        <v>106</v>
      </c>
      <c r="BQ72" s="23" t="str">
        <f t="shared" si="50"/>
        <v>ID0025-07 = sql/job/flow/ID0025-07.sql</v>
      </c>
      <c r="BR72" s="23" t="str">
        <f t="shared" si="51"/>
        <v>ID0025-07 = {"id":"ID0025-07", "name":"MML個別取込前_未通知およびオプトアウト対象患者数集計SQL", "params":{}, "files":{}, "uri":"True"}</v>
      </c>
    </row>
    <row r="73" spans="2:70" ht="51.75" customHeight="1" x14ac:dyDescent="0.15">
      <c r="B73" s="108" t="s">
        <v>2412</v>
      </c>
      <c r="C73" s="109"/>
      <c r="D73" s="109"/>
      <c r="E73" s="109"/>
      <c r="F73" s="109"/>
      <c r="G73" s="109"/>
      <c r="H73" s="110"/>
      <c r="I73" s="165" t="s">
        <v>2415</v>
      </c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7"/>
      <c r="U73" s="162" t="s">
        <v>2362</v>
      </c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4"/>
      <c r="AN73" s="162" t="s">
        <v>19</v>
      </c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4"/>
      <c r="BA73" s="102" t="s">
        <v>207</v>
      </c>
      <c r="BB73" s="103"/>
      <c r="BC73" s="104"/>
      <c r="BD73" s="102" t="s">
        <v>207</v>
      </c>
      <c r="BE73" s="103"/>
      <c r="BF73" s="104"/>
      <c r="BG73" s="102" t="s">
        <v>2251</v>
      </c>
      <c r="BH73" s="103"/>
      <c r="BI73" s="103"/>
      <c r="BJ73" s="103"/>
      <c r="BK73" s="104"/>
      <c r="BO73" s="23" t="str">
        <f t="shared" si="49"/>
        <v>{}</v>
      </c>
      <c r="BP73" s="23" t="s">
        <v>106</v>
      </c>
      <c r="BQ73" s="23" t="str">
        <f t="shared" si="50"/>
        <v>ID0025-08 = sql/job/flow/ID0025-08.sql</v>
      </c>
      <c r="BR73" s="23" t="str">
        <f t="shared" si="51"/>
        <v>ID0025-08 = {"id":"ID0025-08", "name":"オプトアウト削除対象患者数集計SQL", "params":{}, "files":{}, "uri":"True"}</v>
      </c>
    </row>
    <row r="74" spans="2:70" ht="51.75" customHeight="1" x14ac:dyDescent="0.15">
      <c r="B74" s="108" t="s">
        <v>2413</v>
      </c>
      <c r="C74" s="109"/>
      <c r="D74" s="109"/>
      <c r="E74" s="109"/>
      <c r="F74" s="109"/>
      <c r="G74" s="109"/>
      <c r="H74" s="110"/>
      <c r="I74" s="165" t="s">
        <v>2428</v>
      </c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7"/>
      <c r="U74" s="162" t="s">
        <v>2366</v>
      </c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4"/>
      <c r="AN74" s="162" t="s">
        <v>19</v>
      </c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4"/>
      <c r="BA74" s="102" t="s">
        <v>207</v>
      </c>
      <c r="BB74" s="103"/>
      <c r="BC74" s="104"/>
      <c r="BD74" s="102" t="s">
        <v>207</v>
      </c>
      <c r="BE74" s="103"/>
      <c r="BF74" s="104"/>
      <c r="BG74" s="102" t="s">
        <v>2251</v>
      </c>
      <c r="BH74" s="103"/>
      <c r="BI74" s="103"/>
      <c r="BJ74" s="103"/>
      <c r="BK74" s="104"/>
      <c r="BO74" s="23" t="str">
        <f t="shared" si="49"/>
        <v>{}</v>
      </c>
      <c r="BP74" s="23" t="s">
        <v>106</v>
      </c>
      <c r="BQ74" s="23" t="str">
        <f t="shared" si="50"/>
        <v>ID0025-09 = sql/job/flow/ID0025-09.sql</v>
      </c>
      <c r="BR74" s="23" t="str">
        <f t="shared" si="51"/>
        <v>ID0025-09 = {"id":"ID0025-09", "name":"上書き取込による削除対象患者数集計SQL", "params":{}, "files":{}, "uri":"True"}</v>
      </c>
    </row>
    <row r="75" spans="2:70" ht="51.75" customHeight="1" x14ac:dyDescent="0.15">
      <c r="B75" s="108" t="s">
        <v>2414</v>
      </c>
      <c r="C75" s="109"/>
      <c r="D75" s="109"/>
      <c r="E75" s="109"/>
      <c r="F75" s="109"/>
      <c r="G75" s="109"/>
      <c r="H75" s="110"/>
      <c r="I75" s="165" t="s">
        <v>2420</v>
      </c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7"/>
      <c r="U75" s="162" t="s">
        <v>2416</v>
      </c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4"/>
      <c r="AN75" s="162" t="s">
        <v>19</v>
      </c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4"/>
      <c r="BA75" s="102" t="s">
        <v>207</v>
      </c>
      <c r="BB75" s="103"/>
      <c r="BC75" s="104"/>
      <c r="BD75" s="102" t="s">
        <v>207</v>
      </c>
      <c r="BE75" s="103"/>
      <c r="BF75" s="104"/>
      <c r="BG75" s="102" t="s">
        <v>2251</v>
      </c>
      <c r="BH75" s="103"/>
      <c r="BI75" s="103"/>
      <c r="BJ75" s="103"/>
      <c r="BK75" s="104"/>
      <c r="BO75" s="23" t="str">
        <f t="shared" ref="BO75:BO79" si="52">IF(AN75&lt;&gt;"なし",AN75,"{}")</f>
        <v>{}</v>
      </c>
      <c r="BP75" s="23" t="s">
        <v>106</v>
      </c>
      <c r="BQ75" s="23" t="str">
        <f t="shared" ref="BQ75:BQ79" si="53">B75&amp;" = sql/job/flow/"&amp;B75&amp;".sql"</f>
        <v>ID0025-10 = sql/job/flow/ID0025-10.sql</v>
      </c>
      <c r="BR75" s="23" t="str">
        <f t="shared" ref="BR75:BR79" si="54">B75&amp;" = {""id"":"""&amp;B75&amp;""", ""name"":"""&amp;I75&amp;""", ""params"":"&amp;BO75&amp;", ""files"":"&amp;BP75&amp;IF(BA75&lt;&gt;"-",", ""thread"":"""&amp;BA75&amp;"""","")&amp;IF(BD75&lt;&gt;"-",", ""memory"":"""&amp;BD75&amp;"""","")&amp;IF(BG75&lt;&gt;"-",", ""uri"":""True""","")&amp;"}"</f>
        <v>ID0025-10 = {"id":"ID0025-10", "name":"MML個別取込_取込実績患者数集計SQL", "params":{}, "files":{}, "uri":"True"}</v>
      </c>
    </row>
    <row r="76" spans="2:70" ht="51.75" customHeight="1" x14ac:dyDescent="0.15">
      <c r="B76" s="108" t="s">
        <v>2421</v>
      </c>
      <c r="C76" s="109"/>
      <c r="D76" s="109"/>
      <c r="E76" s="109"/>
      <c r="F76" s="109"/>
      <c r="G76" s="109"/>
      <c r="H76" s="110"/>
      <c r="I76" s="165" t="s">
        <v>2419</v>
      </c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7"/>
      <c r="U76" s="162" t="s">
        <v>2424</v>
      </c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4"/>
      <c r="AN76" s="162" t="s">
        <v>19</v>
      </c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4"/>
      <c r="BA76" s="102" t="s">
        <v>207</v>
      </c>
      <c r="BB76" s="103"/>
      <c r="BC76" s="104"/>
      <c r="BD76" s="102" t="s">
        <v>207</v>
      </c>
      <c r="BE76" s="103"/>
      <c r="BF76" s="104"/>
      <c r="BG76" s="102" t="s">
        <v>2251</v>
      </c>
      <c r="BH76" s="103"/>
      <c r="BI76" s="103"/>
      <c r="BJ76" s="103"/>
      <c r="BK76" s="104"/>
      <c r="BO76" s="23" t="str">
        <f t="shared" si="52"/>
        <v>{}</v>
      </c>
      <c r="BP76" s="23" t="s">
        <v>106</v>
      </c>
      <c r="BQ76" s="23" t="str">
        <f t="shared" si="53"/>
        <v>ID0025-11 = sql/job/flow/ID0025-11.sql</v>
      </c>
      <c r="BR76" s="23" t="str">
        <f t="shared" si="54"/>
        <v>ID0025-11 = {"id":"ID0025-11", "name":"MML個別取込後_未通知およびオプトアウト対象患者数集計SQL", "params":{}, "files":{}, "uri":"True"}</v>
      </c>
    </row>
    <row r="77" spans="2:70" ht="51.75" customHeight="1" x14ac:dyDescent="0.15">
      <c r="B77" s="108" t="s">
        <v>2425</v>
      </c>
      <c r="C77" s="109"/>
      <c r="D77" s="109"/>
      <c r="E77" s="109"/>
      <c r="F77" s="109"/>
      <c r="G77" s="109"/>
      <c r="H77" s="110"/>
      <c r="I77" s="165" t="s">
        <v>2417</v>
      </c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7"/>
      <c r="U77" s="162" t="s">
        <v>2430</v>
      </c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4"/>
      <c r="AN77" s="162" t="s">
        <v>19</v>
      </c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4"/>
      <c r="BA77" s="102" t="s">
        <v>207</v>
      </c>
      <c r="BB77" s="103"/>
      <c r="BC77" s="104"/>
      <c r="BD77" s="102" t="s">
        <v>207</v>
      </c>
      <c r="BE77" s="103"/>
      <c r="BF77" s="104"/>
      <c r="BG77" s="102" t="s">
        <v>2251</v>
      </c>
      <c r="BH77" s="103"/>
      <c r="BI77" s="103"/>
      <c r="BJ77" s="103"/>
      <c r="BK77" s="104"/>
      <c r="BO77" s="23" t="str">
        <f t="shared" si="52"/>
        <v>{}</v>
      </c>
      <c r="BP77" s="23" t="s">
        <v>106</v>
      </c>
      <c r="BQ77" s="23" t="str">
        <f t="shared" si="53"/>
        <v>ID0025-12 = sql/job/flow/ID0025-12.sql</v>
      </c>
      <c r="BR77" s="23" t="str">
        <f t="shared" si="54"/>
        <v>ID0025-12 = {"id":"ID0025-12", "name":"オプトアウト削除実績患者数集計SQL", "params":{}, "files":{}, "uri":"True"}</v>
      </c>
    </row>
    <row r="78" spans="2:70" ht="51.75" customHeight="1" x14ac:dyDescent="0.15">
      <c r="B78" s="108" t="s">
        <v>2426</v>
      </c>
      <c r="C78" s="109"/>
      <c r="D78" s="109"/>
      <c r="E78" s="109"/>
      <c r="F78" s="109"/>
      <c r="G78" s="109"/>
      <c r="H78" s="110"/>
      <c r="I78" s="165" t="s">
        <v>2418</v>
      </c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7"/>
      <c r="U78" s="162" t="s">
        <v>2429</v>
      </c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4"/>
      <c r="AN78" s="162" t="s">
        <v>19</v>
      </c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4"/>
      <c r="BA78" s="102" t="s">
        <v>207</v>
      </c>
      <c r="BB78" s="103"/>
      <c r="BC78" s="104"/>
      <c r="BD78" s="102" t="s">
        <v>207</v>
      </c>
      <c r="BE78" s="103"/>
      <c r="BF78" s="104"/>
      <c r="BG78" s="102" t="s">
        <v>2251</v>
      </c>
      <c r="BH78" s="103"/>
      <c r="BI78" s="103"/>
      <c r="BJ78" s="103"/>
      <c r="BK78" s="104"/>
      <c r="BO78" s="23" t="str">
        <f t="shared" si="52"/>
        <v>{}</v>
      </c>
      <c r="BP78" s="23" t="s">
        <v>106</v>
      </c>
      <c r="BQ78" s="23" t="str">
        <f t="shared" si="53"/>
        <v>ID0025-13 = sql/job/flow/ID0025-13.sql</v>
      </c>
      <c r="BR78" s="23" t="str">
        <f t="shared" si="54"/>
        <v>ID0025-13 = {"id":"ID0025-13", "name":"上書き取込による削除実績患者数集計SQL", "params":{}, "files":{}, "uri":"True"}</v>
      </c>
    </row>
    <row r="79" spans="2:70" ht="51.75" customHeight="1" x14ac:dyDescent="0.15">
      <c r="B79" s="108" t="s">
        <v>2427</v>
      </c>
      <c r="C79" s="109"/>
      <c r="D79" s="109"/>
      <c r="E79" s="109"/>
      <c r="F79" s="109"/>
      <c r="G79" s="109"/>
      <c r="H79" s="110"/>
      <c r="I79" s="165" t="s">
        <v>2422</v>
      </c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7"/>
      <c r="U79" s="162" t="s">
        <v>2423</v>
      </c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4"/>
      <c r="AN79" s="162" t="s">
        <v>19</v>
      </c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4"/>
      <c r="BA79" s="102" t="s">
        <v>207</v>
      </c>
      <c r="BB79" s="103"/>
      <c r="BC79" s="104"/>
      <c r="BD79" s="102" t="s">
        <v>207</v>
      </c>
      <c r="BE79" s="103"/>
      <c r="BF79" s="104"/>
      <c r="BG79" s="102" t="s">
        <v>2251</v>
      </c>
      <c r="BH79" s="103"/>
      <c r="BI79" s="103"/>
      <c r="BJ79" s="103"/>
      <c r="BK79" s="104"/>
      <c r="BO79" s="23" t="str">
        <f t="shared" si="52"/>
        <v>{}</v>
      </c>
      <c r="BP79" s="23" t="s">
        <v>106</v>
      </c>
      <c r="BQ79" s="23" t="str">
        <f t="shared" si="53"/>
        <v>DD0025-14 = sql/job/flow/DD0025-14.sql</v>
      </c>
      <c r="BR79" s="23" t="str">
        <f t="shared" si="54"/>
        <v>DD0025-14 = {"id":"DD0025-14", "name":"MML個別取込_処理結果ログ削除SQL", "params":{}, "files":{}, "uri":"True"}</v>
      </c>
    </row>
    <row r="80" spans="2:70" ht="51.75" customHeight="1" x14ac:dyDescent="0.15">
      <c r="B80" s="108" t="s">
        <v>2390</v>
      </c>
      <c r="C80" s="109"/>
      <c r="D80" s="109"/>
      <c r="E80" s="109"/>
      <c r="F80" s="109"/>
      <c r="G80" s="109"/>
      <c r="H80" s="110"/>
      <c r="I80" s="111" t="s">
        <v>2391</v>
      </c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3"/>
      <c r="U80" s="114" t="s">
        <v>2392</v>
      </c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6"/>
      <c r="AN80" s="162" t="s">
        <v>19</v>
      </c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4"/>
      <c r="BA80" s="102" t="s">
        <v>207</v>
      </c>
      <c r="BB80" s="103"/>
      <c r="BC80" s="104"/>
      <c r="BD80" s="102" t="s">
        <v>207</v>
      </c>
      <c r="BE80" s="103"/>
      <c r="BF80" s="104"/>
      <c r="BG80" s="102" t="s">
        <v>2251</v>
      </c>
      <c r="BH80" s="103"/>
      <c r="BI80" s="103"/>
      <c r="BJ80" s="103"/>
      <c r="BK80" s="104"/>
      <c r="BO80" s="23" t="str">
        <f t="shared" si="49"/>
        <v>{}</v>
      </c>
      <c r="BP80" s="23" t="s">
        <v>106</v>
      </c>
      <c r="BQ80" s="23" t="str">
        <f>B80&amp;" = sql/job/flow/"&amp;B80&amp;".sql"</f>
        <v>RD0026-01 = sql/job/flow/RD0026-01.sql</v>
      </c>
      <c r="BR80" s="23" t="str">
        <f t="shared" si="51"/>
        <v>RD0026-01 = {"id":"RD0026-01", "name":"MML個別取込_上書き取込対象有無取得SQL", "params":{}, "files":{}, "uri":"True"}</v>
      </c>
    </row>
    <row r="81" spans="2:70" ht="51.75" customHeight="1" x14ac:dyDescent="0.15">
      <c r="B81" s="108" t="s">
        <v>2389</v>
      </c>
      <c r="C81" s="109"/>
      <c r="D81" s="109"/>
      <c r="E81" s="109"/>
      <c r="F81" s="109"/>
      <c r="G81" s="109"/>
      <c r="H81" s="110"/>
      <c r="I81" s="111" t="s">
        <v>2387</v>
      </c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3"/>
      <c r="U81" s="114" t="s">
        <v>2388</v>
      </c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6"/>
      <c r="AN81" s="162" t="s">
        <v>19</v>
      </c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4"/>
      <c r="BA81" s="102" t="s">
        <v>207</v>
      </c>
      <c r="BB81" s="103"/>
      <c r="BC81" s="104"/>
      <c r="BD81" s="102" t="s">
        <v>207</v>
      </c>
      <c r="BE81" s="103"/>
      <c r="BF81" s="104"/>
      <c r="BG81" s="102" t="s">
        <v>2251</v>
      </c>
      <c r="BH81" s="103"/>
      <c r="BI81" s="103"/>
      <c r="BJ81" s="103"/>
      <c r="BK81" s="104"/>
      <c r="BO81" s="23" t="str">
        <f t="shared" ref="BO81" si="55">IF(AN81&lt;&gt;"なし",AN81,"{}")</f>
        <v>{}</v>
      </c>
      <c r="BP81" s="23" t="s">
        <v>106</v>
      </c>
      <c r="BQ81" s="23" t="str">
        <f t="shared" ref="BQ81" si="56">B81&amp;" = sql/job/flow/"&amp;B81&amp;".sql"</f>
        <v>UD0026-01 = sql/job/flow/UD0026-01.sql</v>
      </c>
      <c r="BR81" s="23" t="str">
        <f t="shared" ref="BR81" si="57">B81&amp;" = {""id"":"""&amp;B81&amp;""", ""name"":"""&amp;I81&amp;""", ""params"":"&amp;BO81&amp;", ""files"":"&amp;BP81&amp;IF(BA81&lt;&gt;"-",", ""thread"":"""&amp;BA81&amp;"""","")&amp;IF(BD81&lt;&gt;"-",", ""memory"":"""&amp;BD81&amp;"""","")&amp;IF(BG81&lt;&gt;"-",", ""uri"":""True""","")&amp;"}"</f>
        <v>UD0026-01 = {"id":"UD0026-01", "name":"MML個別取込_上書き実行済みフラグ更新SQL", "params":{}, "files":{}, "uri":"True"}</v>
      </c>
    </row>
  </sheetData>
  <mergeCells count="394">
    <mergeCell ref="AN78:AZ78"/>
    <mergeCell ref="BA78:BC78"/>
    <mergeCell ref="BD78:BF78"/>
    <mergeCell ref="BG78:BK78"/>
    <mergeCell ref="B76:H76"/>
    <mergeCell ref="I76:T76"/>
    <mergeCell ref="U76:AM76"/>
    <mergeCell ref="AN76:AZ76"/>
    <mergeCell ref="BA76:BC76"/>
    <mergeCell ref="BD76:BF76"/>
    <mergeCell ref="BG76:BK76"/>
    <mergeCell ref="B79:H79"/>
    <mergeCell ref="I79:T79"/>
    <mergeCell ref="U79:AM79"/>
    <mergeCell ref="AN79:AZ79"/>
    <mergeCell ref="BA79:BC79"/>
    <mergeCell ref="BD79:BF79"/>
    <mergeCell ref="BG79:BK79"/>
    <mergeCell ref="B77:H77"/>
    <mergeCell ref="I77:T77"/>
    <mergeCell ref="U77:AM77"/>
    <mergeCell ref="AN77:AZ77"/>
    <mergeCell ref="BA77:BC77"/>
    <mergeCell ref="BD77:BF77"/>
    <mergeCell ref="BG77:BK77"/>
    <mergeCell ref="B78:H78"/>
    <mergeCell ref="I78:T78"/>
    <mergeCell ref="U78:AM78"/>
    <mergeCell ref="B74:H74"/>
    <mergeCell ref="I74:T74"/>
    <mergeCell ref="U74:AM74"/>
    <mergeCell ref="AN74:AZ74"/>
    <mergeCell ref="BA74:BC74"/>
    <mergeCell ref="BD74:BF74"/>
    <mergeCell ref="BG74:BK74"/>
    <mergeCell ref="B75:H75"/>
    <mergeCell ref="I75:T75"/>
    <mergeCell ref="U75:AM75"/>
    <mergeCell ref="AN75:AZ75"/>
    <mergeCell ref="BA75:BC75"/>
    <mergeCell ref="BD75:BF75"/>
    <mergeCell ref="BG75:BK75"/>
    <mergeCell ref="B73:H73"/>
    <mergeCell ref="I73:T73"/>
    <mergeCell ref="U73:AM73"/>
    <mergeCell ref="AN73:AZ73"/>
    <mergeCell ref="BA73:BC73"/>
    <mergeCell ref="BD73:BF73"/>
    <mergeCell ref="BG73:BK73"/>
    <mergeCell ref="B81:H81"/>
    <mergeCell ref="I81:T81"/>
    <mergeCell ref="U81:AM81"/>
    <mergeCell ref="AN81:AZ81"/>
    <mergeCell ref="BA81:BC81"/>
    <mergeCell ref="BD81:BF81"/>
    <mergeCell ref="BG81:BK81"/>
    <mergeCell ref="B80:H80"/>
    <mergeCell ref="I80:T80"/>
    <mergeCell ref="U80:AM80"/>
    <mergeCell ref="AN80:AZ80"/>
    <mergeCell ref="BA80:BC80"/>
    <mergeCell ref="BD80:BF80"/>
    <mergeCell ref="BG80:BK80"/>
    <mergeCell ref="BG70:BK70"/>
    <mergeCell ref="B66:H66"/>
    <mergeCell ref="I66:T66"/>
    <mergeCell ref="U66:AM66"/>
    <mergeCell ref="AN66:AZ66"/>
    <mergeCell ref="BA66:BC66"/>
    <mergeCell ref="BD66:BF66"/>
    <mergeCell ref="BG66:BK66"/>
    <mergeCell ref="B69:H69"/>
    <mergeCell ref="I69:T69"/>
    <mergeCell ref="U69:AM69"/>
    <mergeCell ref="AN69:AZ69"/>
    <mergeCell ref="BA69:BC69"/>
    <mergeCell ref="BD69:BF69"/>
    <mergeCell ref="BG69:BK69"/>
    <mergeCell ref="B67:H67"/>
    <mergeCell ref="I67:T67"/>
    <mergeCell ref="U67:AM67"/>
    <mergeCell ref="BG63:BK63"/>
    <mergeCell ref="B65:H65"/>
    <mergeCell ref="I65:T65"/>
    <mergeCell ref="U65:AM65"/>
    <mergeCell ref="AN65:AZ65"/>
    <mergeCell ref="BA65:BC65"/>
    <mergeCell ref="BD65:BF65"/>
    <mergeCell ref="BG65:BK65"/>
    <mergeCell ref="B64:H64"/>
    <mergeCell ref="I64:T64"/>
    <mergeCell ref="U64:AM64"/>
    <mergeCell ref="AN64:AZ64"/>
    <mergeCell ref="BA64:BC64"/>
    <mergeCell ref="BD64:BF64"/>
    <mergeCell ref="BG64:BK64"/>
    <mergeCell ref="B63:H63"/>
    <mergeCell ref="I63:T63"/>
    <mergeCell ref="U63:AM63"/>
    <mergeCell ref="B30:H30"/>
    <mergeCell ref="I30:T30"/>
    <mergeCell ref="U30:AM30"/>
    <mergeCell ref="AN30:AZ30"/>
    <mergeCell ref="BA30:BC30"/>
    <mergeCell ref="BD30:BF30"/>
    <mergeCell ref="BG30:BK30"/>
    <mergeCell ref="B31:H31"/>
    <mergeCell ref="I31:T31"/>
    <mergeCell ref="U31:AM31"/>
    <mergeCell ref="AN31:AZ31"/>
    <mergeCell ref="BA31:BC31"/>
    <mergeCell ref="BD31:BF31"/>
    <mergeCell ref="BG31:BK31"/>
    <mergeCell ref="B27:H27"/>
    <mergeCell ref="I27:T27"/>
    <mergeCell ref="U27:AM27"/>
    <mergeCell ref="AN27:AZ27"/>
    <mergeCell ref="BA27:BC27"/>
    <mergeCell ref="BD27:BF27"/>
    <mergeCell ref="BG27:BK27"/>
    <mergeCell ref="B8:H8"/>
    <mergeCell ref="I8:T8"/>
    <mergeCell ref="U8:AM8"/>
    <mergeCell ref="AN8:AZ8"/>
    <mergeCell ref="BA8:BC8"/>
    <mergeCell ref="BG21:BK21"/>
    <mergeCell ref="B21:H21"/>
    <mergeCell ref="I21:T21"/>
    <mergeCell ref="U21:AM21"/>
    <mergeCell ref="AN21:AZ21"/>
    <mergeCell ref="BA21:BC21"/>
    <mergeCell ref="BD21:BF21"/>
    <mergeCell ref="BD8:BF8"/>
    <mergeCell ref="BG20:BK20"/>
    <mergeCell ref="BG14:BK14"/>
    <mergeCell ref="B15:H15"/>
    <mergeCell ref="BG8:BK8"/>
    <mergeCell ref="B56:H56"/>
    <mergeCell ref="I56:T56"/>
    <mergeCell ref="U56:AM56"/>
    <mergeCell ref="AN56:AZ56"/>
    <mergeCell ref="BA56:BC56"/>
    <mergeCell ref="BD56:BF56"/>
    <mergeCell ref="BG54:BK54"/>
    <mergeCell ref="B55:H55"/>
    <mergeCell ref="I55:T55"/>
    <mergeCell ref="U55:AM55"/>
    <mergeCell ref="AN55:AZ55"/>
    <mergeCell ref="AJ2:AO3"/>
    <mergeCell ref="BG7:BK7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I57:T57"/>
    <mergeCell ref="U57:AM57"/>
    <mergeCell ref="AN57:AZ57"/>
    <mergeCell ref="BA57:BC57"/>
    <mergeCell ref="BG15:BK15"/>
    <mergeCell ref="I15:T15"/>
    <mergeCell ref="U15:AM15"/>
    <mergeCell ref="AN15:AZ15"/>
    <mergeCell ref="BA15:BC15"/>
    <mergeCell ref="BD15:BF15"/>
    <mergeCell ref="BA55:BC55"/>
    <mergeCell ref="BD55:BF55"/>
    <mergeCell ref="BG55:BK55"/>
    <mergeCell ref="I24:T24"/>
    <mergeCell ref="U24:AM24"/>
    <mergeCell ref="AN24:AZ24"/>
    <mergeCell ref="BA24:BC24"/>
    <mergeCell ref="BG56:BK56"/>
    <mergeCell ref="BG36:BK36"/>
    <mergeCell ref="AN44:AZ44"/>
    <mergeCell ref="BA44:BC44"/>
    <mergeCell ref="BD44:BF44"/>
    <mergeCell ref="BG44:BK44"/>
    <mergeCell ref="U47:AM47"/>
    <mergeCell ref="B22:H22"/>
    <mergeCell ref="I22:T22"/>
    <mergeCell ref="U22:AM22"/>
    <mergeCell ref="AN22:AZ22"/>
    <mergeCell ref="BA22:BC22"/>
    <mergeCell ref="BD22:BF22"/>
    <mergeCell ref="BG22:BK22"/>
    <mergeCell ref="B9:H9"/>
    <mergeCell ref="I9:T9"/>
    <mergeCell ref="U9:AM9"/>
    <mergeCell ref="AN9:AZ9"/>
    <mergeCell ref="BA9:BC9"/>
    <mergeCell ref="BD9:BF9"/>
    <mergeCell ref="BG9:BK9"/>
    <mergeCell ref="B29:H29"/>
    <mergeCell ref="I29:T29"/>
    <mergeCell ref="U29:AM29"/>
    <mergeCell ref="AN29:AZ29"/>
    <mergeCell ref="BA29:BC29"/>
    <mergeCell ref="BD29:BF29"/>
    <mergeCell ref="BG29:BK29"/>
    <mergeCell ref="B24:H24"/>
    <mergeCell ref="B25:H25"/>
    <mergeCell ref="BG25:BK25"/>
    <mergeCell ref="B26:H26"/>
    <mergeCell ref="I26:T26"/>
    <mergeCell ref="U26:AM26"/>
    <mergeCell ref="AN26:AZ26"/>
    <mergeCell ref="BA26:BC26"/>
    <mergeCell ref="BD26:BF26"/>
    <mergeCell ref="BG26:BK26"/>
    <mergeCell ref="BD24:BF24"/>
    <mergeCell ref="BG24:BK24"/>
    <mergeCell ref="I25:T25"/>
    <mergeCell ref="U25:AM25"/>
    <mergeCell ref="AN25:AZ25"/>
    <mergeCell ref="BA25:BC25"/>
    <mergeCell ref="BD25:BF25"/>
    <mergeCell ref="BD58:BF58"/>
    <mergeCell ref="BG58:BK58"/>
    <mergeCell ref="B23:H23"/>
    <mergeCell ref="I23:T23"/>
    <mergeCell ref="U23:AM23"/>
    <mergeCell ref="AN23:AZ23"/>
    <mergeCell ref="BA23:BC23"/>
    <mergeCell ref="BD23:BF23"/>
    <mergeCell ref="BG23:BK23"/>
    <mergeCell ref="B28:H28"/>
    <mergeCell ref="I28:T28"/>
    <mergeCell ref="U28:AM28"/>
    <mergeCell ref="AN28:AZ28"/>
    <mergeCell ref="BA28:BC28"/>
    <mergeCell ref="BD28:BF28"/>
    <mergeCell ref="BG28:BK28"/>
    <mergeCell ref="B58:H58"/>
    <mergeCell ref="I58:T58"/>
    <mergeCell ref="U58:AM58"/>
    <mergeCell ref="AN58:AZ58"/>
    <mergeCell ref="BA58:BC58"/>
    <mergeCell ref="BD57:BF57"/>
    <mergeCell ref="BG57:BK57"/>
    <mergeCell ref="B57:H57"/>
    <mergeCell ref="BD59:BF59"/>
    <mergeCell ref="BG59:BK59"/>
    <mergeCell ref="B60:H60"/>
    <mergeCell ref="I60:T60"/>
    <mergeCell ref="U60:AM60"/>
    <mergeCell ref="AN60:AZ60"/>
    <mergeCell ref="BA60:BC60"/>
    <mergeCell ref="BD60:BF60"/>
    <mergeCell ref="BG60:BK60"/>
    <mergeCell ref="B59:H59"/>
    <mergeCell ref="I59:T59"/>
    <mergeCell ref="U59:AM59"/>
    <mergeCell ref="AN59:AZ59"/>
    <mergeCell ref="BA59:BC59"/>
    <mergeCell ref="B72:H72"/>
    <mergeCell ref="I72:T72"/>
    <mergeCell ref="U72:AM72"/>
    <mergeCell ref="AN72:AZ72"/>
    <mergeCell ref="BA72:BC72"/>
    <mergeCell ref="BD72:BF72"/>
    <mergeCell ref="BG72:BK72"/>
    <mergeCell ref="AN67:AZ67"/>
    <mergeCell ref="BA67:BC67"/>
    <mergeCell ref="BD67:BF67"/>
    <mergeCell ref="BG67:BK67"/>
    <mergeCell ref="B68:H68"/>
    <mergeCell ref="I68:T68"/>
    <mergeCell ref="U68:AM68"/>
    <mergeCell ref="AN68:AZ68"/>
    <mergeCell ref="BA68:BC68"/>
    <mergeCell ref="BD68:BF68"/>
    <mergeCell ref="BG68:BK68"/>
    <mergeCell ref="B70:H70"/>
    <mergeCell ref="I70:T70"/>
    <mergeCell ref="U70:AM70"/>
    <mergeCell ref="AN70:AZ70"/>
    <mergeCell ref="BA70:BC70"/>
    <mergeCell ref="BD70:BF70"/>
    <mergeCell ref="B71:H71"/>
    <mergeCell ref="I71:T71"/>
    <mergeCell ref="U71:AM71"/>
    <mergeCell ref="AN71:AZ71"/>
    <mergeCell ref="BA71:BC71"/>
    <mergeCell ref="BD71:BF71"/>
    <mergeCell ref="BG71:BK71"/>
    <mergeCell ref="BD61:BF61"/>
    <mergeCell ref="BG61:BK61"/>
    <mergeCell ref="B62:H62"/>
    <mergeCell ref="I62:T62"/>
    <mergeCell ref="U62:AM62"/>
    <mergeCell ref="AN62:AZ62"/>
    <mergeCell ref="BA62:BC62"/>
    <mergeCell ref="BD62:BF62"/>
    <mergeCell ref="BG62:BK62"/>
    <mergeCell ref="B61:H61"/>
    <mergeCell ref="I61:T61"/>
    <mergeCell ref="U61:AM61"/>
    <mergeCell ref="AN61:AZ61"/>
    <mergeCell ref="BA61:BC61"/>
    <mergeCell ref="AN63:AZ63"/>
    <mergeCell ref="BA63:BC63"/>
    <mergeCell ref="BD63:BF63"/>
    <mergeCell ref="BG38:BK38"/>
    <mergeCell ref="B39:H39"/>
    <mergeCell ref="I39:T39"/>
    <mergeCell ref="U39:AM39"/>
    <mergeCell ref="AN39:AZ39"/>
    <mergeCell ref="BA39:BC39"/>
    <mergeCell ref="BD39:BF39"/>
    <mergeCell ref="BG39:BK39"/>
    <mergeCell ref="B37:H37"/>
    <mergeCell ref="I37:T37"/>
    <mergeCell ref="U37:AM37"/>
    <mergeCell ref="AN37:AZ37"/>
    <mergeCell ref="BA37:BC37"/>
    <mergeCell ref="BD37:BF37"/>
    <mergeCell ref="BG37:BK37"/>
    <mergeCell ref="B46:H46"/>
    <mergeCell ref="I46:T46"/>
    <mergeCell ref="U46:AM46"/>
    <mergeCell ref="B38:H38"/>
    <mergeCell ref="I38:T38"/>
    <mergeCell ref="U38:AM38"/>
    <mergeCell ref="AN38:AZ38"/>
    <mergeCell ref="BA38:BC38"/>
    <mergeCell ref="BD38:BF38"/>
    <mergeCell ref="B40:H40"/>
    <mergeCell ref="I40:T40"/>
    <mergeCell ref="U40:AM40"/>
    <mergeCell ref="AN40:AZ40"/>
    <mergeCell ref="BA40:BC40"/>
    <mergeCell ref="BD40:BF40"/>
    <mergeCell ref="BG40:BK40"/>
    <mergeCell ref="B41:H41"/>
    <mergeCell ref="I41:T41"/>
    <mergeCell ref="U41:AM41"/>
    <mergeCell ref="AN41:AZ41"/>
    <mergeCell ref="BA41:BC41"/>
    <mergeCell ref="BD41:BF41"/>
    <mergeCell ref="BG41:BK41"/>
    <mergeCell ref="BG42:BK42"/>
    <mergeCell ref="B43:H43"/>
    <mergeCell ref="I43:T43"/>
    <mergeCell ref="U43:AM43"/>
    <mergeCell ref="AN43:AZ43"/>
    <mergeCell ref="BA43:BC43"/>
    <mergeCell ref="BD43:BF43"/>
    <mergeCell ref="BG43:BK43"/>
    <mergeCell ref="B45:H45"/>
    <mergeCell ref="I45:T45"/>
    <mergeCell ref="U45:AM45"/>
    <mergeCell ref="AN45:AZ45"/>
    <mergeCell ref="BA45:BC45"/>
    <mergeCell ref="BD45:BF45"/>
    <mergeCell ref="BG45:BK45"/>
    <mergeCell ref="B42:H42"/>
    <mergeCell ref="I42:T42"/>
    <mergeCell ref="U42:AM42"/>
    <mergeCell ref="AN42:AZ42"/>
    <mergeCell ref="BA42:BC42"/>
    <mergeCell ref="BD42:BF42"/>
    <mergeCell ref="B44:H44"/>
    <mergeCell ref="I44:T44"/>
    <mergeCell ref="U44:AM44"/>
    <mergeCell ref="BG46:BK46"/>
    <mergeCell ref="B47:H47"/>
    <mergeCell ref="I47:T47"/>
    <mergeCell ref="B49:H49"/>
    <mergeCell ref="I49:T49"/>
    <mergeCell ref="U49:AM49"/>
    <mergeCell ref="AN49:AZ49"/>
    <mergeCell ref="BA49:BC49"/>
    <mergeCell ref="BD49:BF49"/>
    <mergeCell ref="BG49:BK49"/>
    <mergeCell ref="B48:H48"/>
    <mergeCell ref="I48:T48"/>
    <mergeCell ref="U48:AM48"/>
    <mergeCell ref="AN48:AZ48"/>
    <mergeCell ref="BA48:BC48"/>
    <mergeCell ref="BD48:BF48"/>
    <mergeCell ref="BG48:BK48"/>
    <mergeCell ref="AN46:AZ46"/>
    <mergeCell ref="BA46:BC46"/>
    <mergeCell ref="BD46:BF46"/>
    <mergeCell ref="AN47:AZ47"/>
    <mergeCell ref="BA47:BC47"/>
    <mergeCell ref="BD47:BF47"/>
    <mergeCell ref="BG47:BK47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Y39"/>
  <sheetViews>
    <sheetView view="pageBreakPreview" zoomScaleNormal="100" zoomScaleSheetLayoutView="100" workbookViewId="0">
      <selection activeCell="U9" sqref="U9:AM9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6" width="2.125" style="23" customWidth="1"/>
    <col min="57" max="57" width="8.5" style="23" hidden="1" customWidth="1"/>
    <col min="58" max="74" width="2.625" style="23"/>
    <col min="75" max="75" width="2.125" style="23" customWidth="1"/>
    <col min="76" max="76" width="8.5" style="23" hidden="1" customWidth="1"/>
    <col min="77" max="16384" width="2.625" style="23"/>
  </cols>
  <sheetData>
    <row r="1" spans="2:77" ht="15" customHeight="1" x14ac:dyDescent="0.15">
      <c r="B1" s="56" t="s">
        <v>110</v>
      </c>
      <c r="C1" s="57"/>
      <c r="D1" s="57"/>
      <c r="E1" s="57"/>
      <c r="F1" s="57"/>
      <c r="G1" s="57"/>
      <c r="H1" s="57"/>
      <c r="I1" s="57"/>
      <c r="J1" s="62" t="s">
        <v>0</v>
      </c>
      <c r="K1" s="62"/>
      <c r="L1" s="62"/>
      <c r="M1" s="62"/>
      <c r="N1" s="62"/>
      <c r="O1" s="62"/>
      <c r="P1" s="62" t="s">
        <v>1</v>
      </c>
      <c r="Q1" s="62"/>
      <c r="R1" s="62"/>
      <c r="S1" s="62"/>
      <c r="T1" s="62"/>
      <c r="U1" s="62"/>
      <c r="V1" s="62"/>
      <c r="W1" s="63" t="s">
        <v>2</v>
      </c>
      <c r="X1" s="64"/>
      <c r="Y1" s="64"/>
      <c r="Z1" s="64"/>
      <c r="AA1" s="64"/>
      <c r="AB1" s="64"/>
      <c r="AC1" s="62" t="s">
        <v>3</v>
      </c>
      <c r="AD1" s="62"/>
      <c r="AE1" s="62"/>
      <c r="AF1" s="62"/>
      <c r="AG1" s="62"/>
      <c r="AH1" s="62"/>
      <c r="AI1" s="62"/>
      <c r="AJ1" s="62" t="s">
        <v>4</v>
      </c>
      <c r="AK1" s="62"/>
      <c r="AL1" s="62"/>
      <c r="AM1" s="62"/>
      <c r="AN1" s="62"/>
      <c r="AO1" s="62"/>
    </row>
    <row r="2" spans="2:77" ht="15" customHeight="1" x14ac:dyDescent="0.15">
      <c r="B2" s="58"/>
      <c r="C2" s="59"/>
      <c r="D2" s="59"/>
      <c r="E2" s="59"/>
      <c r="F2" s="59"/>
      <c r="G2" s="59"/>
      <c r="H2" s="59"/>
      <c r="I2" s="59"/>
      <c r="J2" s="65" t="s">
        <v>12</v>
      </c>
      <c r="K2" s="65"/>
      <c r="L2" s="65"/>
      <c r="M2" s="65"/>
      <c r="N2" s="65"/>
      <c r="O2" s="65"/>
      <c r="P2" s="44" t="s">
        <v>184</v>
      </c>
      <c r="Q2" s="44"/>
      <c r="R2" s="44"/>
      <c r="S2" s="44"/>
      <c r="T2" s="44"/>
      <c r="U2" s="44"/>
      <c r="V2" s="44"/>
      <c r="W2" s="147">
        <v>43826</v>
      </c>
      <c r="X2" s="148"/>
      <c r="Y2" s="148"/>
      <c r="Z2" s="148"/>
      <c r="AA2" s="148"/>
      <c r="AB2" s="149"/>
      <c r="AC2" s="44" t="s">
        <v>184</v>
      </c>
      <c r="AD2" s="44"/>
      <c r="AE2" s="44"/>
      <c r="AF2" s="44"/>
      <c r="AG2" s="44"/>
      <c r="AH2" s="44"/>
      <c r="AI2" s="44"/>
      <c r="AJ2" s="147">
        <v>44939</v>
      </c>
      <c r="AK2" s="148"/>
      <c r="AL2" s="148"/>
      <c r="AM2" s="148"/>
      <c r="AN2" s="148"/>
      <c r="AO2" s="149"/>
    </row>
    <row r="3" spans="2:77" ht="15" customHeight="1" x14ac:dyDescent="0.15">
      <c r="B3" s="60"/>
      <c r="C3" s="61"/>
      <c r="D3" s="61"/>
      <c r="E3" s="61"/>
      <c r="F3" s="61"/>
      <c r="G3" s="61"/>
      <c r="H3" s="61"/>
      <c r="I3" s="61"/>
      <c r="J3" s="65"/>
      <c r="K3" s="65"/>
      <c r="L3" s="65"/>
      <c r="M3" s="65"/>
      <c r="N3" s="65"/>
      <c r="O3" s="65"/>
      <c r="P3" s="44"/>
      <c r="Q3" s="44"/>
      <c r="R3" s="44"/>
      <c r="S3" s="44"/>
      <c r="T3" s="44"/>
      <c r="U3" s="44"/>
      <c r="V3" s="44"/>
      <c r="W3" s="150"/>
      <c r="X3" s="151"/>
      <c r="Y3" s="151"/>
      <c r="Z3" s="151"/>
      <c r="AA3" s="151"/>
      <c r="AB3" s="152"/>
      <c r="AC3" s="44"/>
      <c r="AD3" s="44"/>
      <c r="AE3" s="44"/>
      <c r="AF3" s="44"/>
      <c r="AG3" s="44"/>
      <c r="AH3" s="44"/>
      <c r="AI3" s="44"/>
      <c r="AJ3" s="150"/>
      <c r="AK3" s="151"/>
      <c r="AL3" s="151"/>
      <c r="AM3" s="151"/>
      <c r="AN3" s="151"/>
      <c r="AO3" s="152"/>
    </row>
    <row r="4" spans="2:77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</row>
    <row r="5" spans="2:77" ht="15" customHeight="1" x14ac:dyDescent="0.15">
      <c r="B5" s="18" t="s">
        <v>111</v>
      </c>
      <c r="C5" s="19"/>
      <c r="D5" s="19"/>
      <c r="E5" s="19"/>
      <c r="F5" s="20" t="s">
        <v>112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8"/>
      <c r="S5" s="28"/>
      <c r="T5" s="28"/>
      <c r="U5" s="20" t="s">
        <v>16</v>
      </c>
      <c r="V5" s="29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0" t="s">
        <v>17</v>
      </c>
      <c r="AO5" s="29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30"/>
      <c r="BG5" s="20" t="s">
        <v>94</v>
      </c>
      <c r="BH5" s="29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30"/>
    </row>
    <row r="6" spans="2:77" ht="92.25" customHeight="1" x14ac:dyDescent="0.15">
      <c r="B6" s="108">
        <v>1</v>
      </c>
      <c r="C6" s="109"/>
      <c r="D6" s="109"/>
      <c r="E6" s="110"/>
      <c r="F6" s="108" t="s">
        <v>113</v>
      </c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  <c r="U6" s="114" t="s">
        <v>115</v>
      </c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6"/>
      <c r="AN6" s="114" t="s">
        <v>114</v>
      </c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6"/>
      <c r="BG6" s="114" t="s">
        <v>146</v>
      </c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6"/>
    </row>
    <row r="7" spans="2:77" ht="90.75" customHeight="1" x14ac:dyDescent="0.15">
      <c r="B7" s="108">
        <v>2</v>
      </c>
      <c r="C7" s="109"/>
      <c r="D7" s="109"/>
      <c r="E7" s="110"/>
      <c r="F7" s="108" t="s">
        <v>145</v>
      </c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10"/>
      <c r="U7" s="114" t="s">
        <v>116</v>
      </c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6"/>
      <c r="AN7" s="114" t="s">
        <v>117</v>
      </c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6"/>
      <c r="BG7" s="114" t="s">
        <v>118</v>
      </c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6"/>
    </row>
    <row r="8" spans="2:77" ht="90.75" customHeight="1" x14ac:dyDescent="0.15">
      <c r="B8" s="108">
        <v>3</v>
      </c>
      <c r="C8" s="109"/>
      <c r="D8" s="109"/>
      <c r="E8" s="110"/>
      <c r="F8" s="108" t="s">
        <v>1817</v>
      </c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10"/>
      <c r="U8" s="211" t="s">
        <v>1816</v>
      </c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3"/>
      <c r="AN8" s="211" t="s">
        <v>1892</v>
      </c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3"/>
      <c r="BG8" s="211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3"/>
    </row>
    <row r="9" spans="2:77" ht="108.75" customHeight="1" x14ac:dyDescent="0.15">
      <c r="B9" s="108">
        <v>4</v>
      </c>
      <c r="C9" s="109"/>
      <c r="D9" s="109"/>
      <c r="E9" s="110"/>
      <c r="F9" s="108" t="s">
        <v>1815</v>
      </c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10"/>
      <c r="U9" s="211" t="s">
        <v>1891</v>
      </c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3"/>
      <c r="AN9" s="211" t="s">
        <v>1890</v>
      </c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3"/>
      <c r="BG9" s="211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3"/>
    </row>
    <row r="10" spans="2:77" ht="90.75" customHeight="1" x14ac:dyDescent="0.15">
      <c r="B10" s="108">
        <v>5</v>
      </c>
      <c r="C10" s="109"/>
      <c r="D10" s="109"/>
      <c r="E10" s="110"/>
      <c r="F10" s="108" t="s">
        <v>1814</v>
      </c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10"/>
      <c r="U10" s="211" t="s">
        <v>1813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3"/>
      <c r="AN10" s="211" t="s">
        <v>1889</v>
      </c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3"/>
      <c r="BG10" s="211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3"/>
    </row>
    <row r="11" spans="2:77" ht="69" customHeight="1" x14ac:dyDescent="0.15">
      <c r="B11" s="108">
        <v>6</v>
      </c>
      <c r="C11" s="109"/>
      <c r="D11" s="109"/>
      <c r="E11" s="110"/>
      <c r="F11" s="108" t="s">
        <v>1908</v>
      </c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10"/>
      <c r="U11" s="211" t="s">
        <v>1909</v>
      </c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3"/>
      <c r="AN11" s="211" t="s">
        <v>1910</v>
      </c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3"/>
      <c r="BG11" s="211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3"/>
    </row>
    <row r="12" spans="2:77" ht="34.5" customHeight="1" x14ac:dyDescent="0.15">
      <c r="B12" s="21"/>
      <c r="C12" s="31"/>
      <c r="D12" s="31"/>
      <c r="E12" s="32"/>
      <c r="F12" s="2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114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6"/>
      <c r="AN12" s="22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2"/>
      <c r="BG12" s="22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2"/>
    </row>
    <row r="13" spans="2:77" ht="34.5" customHeight="1" x14ac:dyDescent="0.15">
      <c r="B13" s="21"/>
      <c r="C13" s="31"/>
      <c r="D13" s="31"/>
      <c r="E13" s="32"/>
      <c r="F13" s="2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114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6"/>
      <c r="AN13" s="22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2"/>
      <c r="BG13" s="22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2"/>
    </row>
    <row r="14" spans="2:77" ht="34.5" customHeight="1" x14ac:dyDescent="0.15">
      <c r="B14" s="21"/>
      <c r="C14" s="31"/>
      <c r="D14" s="31"/>
      <c r="E14" s="32"/>
      <c r="F14" s="2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  <c r="U14" s="114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6"/>
      <c r="AN14" s="22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2"/>
      <c r="BG14" s="22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2"/>
    </row>
    <row r="15" spans="2:77" ht="34.5" customHeight="1" x14ac:dyDescent="0.15">
      <c r="B15" s="21"/>
      <c r="C15" s="31"/>
      <c r="D15" s="31"/>
      <c r="E15" s="32"/>
      <c r="F15" s="2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  <c r="U15" s="114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6"/>
      <c r="AN15" s="22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2"/>
      <c r="BG15" s="22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2"/>
    </row>
    <row r="16" spans="2:77" ht="34.5" customHeight="1" x14ac:dyDescent="0.15">
      <c r="B16" s="21"/>
      <c r="C16" s="31"/>
      <c r="D16" s="31"/>
      <c r="E16" s="32"/>
      <c r="F16" s="2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  <c r="U16" s="114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6"/>
      <c r="AN16" s="22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2"/>
      <c r="BG16" s="22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2"/>
    </row>
    <row r="17" spans="2:77" ht="34.5" customHeight="1" x14ac:dyDescent="0.15">
      <c r="B17" s="21"/>
      <c r="C17" s="31"/>
      <c r="D17" s="31"/>
      <c r="E17" s="32"/>
      <c r="F17" s="2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2"/>
      <c r="U17" s="114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6"/>
      <c r="AN17" s="22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2"/>
      <c r="BG17" s="22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2"/>
    </row>
    <row r="18" spans="2:77" ht="34.5" customHeight="1" x14ac:dyDescent="0.15">
      <c r="B18" s="21"/>
      <c r="C18" s="31"/>
      <c r="D18" s="31"/>
      <c r="E18" s="32"/>
      <c r="F18" s="2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114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6"/>
      <c r="AN18" s="22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2"/>
      <c r="BG18" s="22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2"/>
    </row>
    <row r="19" spans="2:77" ht="34.5" customHeight="1" x14ac:dyDescent="0.15">
      <c r="B19" s="21"/>
      <c r="C19" s="31"/>
      <c r="D19" s="31"/>
      <c r="E19" s="32"/>
      <c r="F19" s="2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  <c r="U19" s="114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6"/>
      <c r="AN19" s="22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2"/>
      <c r="BG19" s="22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2"/>
    </row>
    <row r="20" spans="2:77" ht="34.5" customHeight="1" x14ac:dyDescent="0.15">
      <c r="B20" s="21"/>
      <c r="C20" s="31"/>
      <c r="D20" s="31"/>
      <c r="E20" s="32"/>
      <c r="F20" s="2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2"/>
      <c r="U20" s="114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6"/>
      <c r="AN20" s="22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2"/>
      <c r="BG20" s="22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2"/>
    </row>
    <row r="21" spans="2:77" ht="34.5" customHeight="1" x14ac:dyDescent="0.15">
      <c r="B21" s="21"/>
      <c r="C21" s="31"/>
      <c r="D21" s="31"/>
      <c r="E21" s="32"/>
      <c r="F21" s="2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2"/>
      <c r="U21" s="114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6"/>
      <c r="AN21" s="22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2"/>
      <c r="BG21" s="22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2"/>
    </row>
    <row r="22" spans="2:77" ht="34.5" customHeight="1" x14ac:dyDescent="0.15">
      <c r="B22" s="21"/>
      <c r="C22" s="31"/>
      <c r="D22" s="31"/>
      <c r="E22" s="32"/>
      <c r="F22" s="2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  <c r="U22" s="114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6"/>
      <c r="AN22" s="22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2"/>
      <c r="BG22" s="22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2"/>
    </row>
    <row r="23" spans="2:77" ht="34.5" customHeight="1" x14ac:dyDescent="0.15">
      <c r="B23" s="21"/>
      <c r="C23" s="31"/>
      <c r="D23" s="31"/>
      <c r="E23" s="32"/>
      <c r="F23" s="2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2"/>
      <c r="U23" s="114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6"/>
      <c r="AN23" s="22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2"/>
      <c r="BG23" s="22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2"/>
    </row>
    <row r="24" spans="2:77" ht="34.5" customHeight="1" x14ac:dyDescent="0.15">
      <c r="B24" s="21"/>
      <c r="C24" s="31"/>
      <c r="D24" s="31"/>
      <c r="E24" s="32"/>
      <c r="F24" s="2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2"/>
      <c r="U24" s="114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6"/>
      <c r="AN24" s="22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2"/>
      <c r="BG24" s="22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2"/>
    </row>
    <row r="25" spans="2:77" ht="34.5" customHeight="1" x14ac:dyDescent="0.15">
      <c r="B25" s="21"/>
      <c r="C25" s="31"/>
      <c r="D25" s="31"/>
      <c r="E25" s="32"/>
      <c r="F25" s="2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2"/>
      <c r="U25" s="114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6"/>
      <c r="AN25" s="22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2"/>
      <c r="BG25" s="22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2"/>
    </row>
    <row r="26" spans="2:77" ht="34.5" customHeight="1" x14ac:dyDescent="0.15">
      <c r="B26" s="21"/>
      <c r="C26" s="31"/>
      <c r="D26" s="31"/>
      <c r="E26" s="32"/>
      <c r="F26" s="2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2"/>
      <c r="U26" s="114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6"/>
      <c r="AN26" s="22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2"/>
      <c r="BG26" s="22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2"/>
    </row>
    <row r="27" spans="2:77" ht="34.5" customHeight="1" x14ac:dyDescent="0.15">
      <c r="B27" s="21"/>
      <c r="C27" s="31"/>
      <c r="D27" s="31"/>
      <c r="E27" s="32"/>
      <c r="F27" s="2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2"/>
      <c r="U27" s="114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6"/>
      <c r="AN27" s="22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2"/>
      <c r="BG27" s="22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2"/>
    </row>
    <row r="28" spans="2:77" ht="34.5" customHeight="1" x14ac:dyDescent="0.15">
      <c r="B28" s="21"/>
      <c r="C28" s="31"/>
      <c r="D28" s="31"/>
      <c r="E28" s="32"/>
      <c r="F28" s="2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  <c r="U28" s="114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6"/>
      <c r="AN28" s="22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2"/>
      <c r="BG28" s="22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2"/>
    </row>
    <row r="29" spans="2:77" ht="15" customHeight="1" x14ac:dyDescent="0.15">
      <c r="B29" s="21"/>
      <c r="C29" s="31"/>
      <c r="D29" s="31"/>
      <c r="E29" s="32"/>
      <c r="F29" s="2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2"/>
      <c r="U29" s="22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22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2"/>
      <c r="BG29" s="22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2"/>
    </row>
    <row r="30" spans="2:77" ht="15" customHeight="1" x14ac:dyDescent="0.15">
      <c r="B30" s="21"/>
      <c r="C30" s="31"/>
      <c r="D30" s="31"/>
      <c r="E30" s="32"/>
      <c r="F30" s="2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2"/>
      <c r="U30" s="22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22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2"/>
      <c r="BG30" s="22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2"/>
    </row>
    <row r="31" spans="2:77" ht="15" customHeight="1" x14ac:dyDescent="0.15">
      <c r="B31" s="21"/>
      <c r="C31" s="31"/>
      <c r="D31" s="31"/>
      <c r="E31" s="32"/>
      <c r="F31" s="2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2"/>
      <c r="U31" s="22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22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2"/>
      <c r="BG31" s="22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2"/>
    </row>
    <row r="32" spans="2:77" ht="15" customHeight="1" x14ac:dyDescent="0.15">
      <c r="B32" s="21"/>
      <c r="C32" s="31"/>
      <c r="D32" s="31"/>
      <c r="E32" s="32"/>
      <c r="F32" s="2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2"/>
      <c r="U32" s="22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22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2"/>
      <c r="BG32" s="22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2"/>
    </row>
    <row r="33" spans="2:77" ht="15" customHeight="1" x14ac:dyDescent="0.15">
      <c r="B33" s="21"/>
      <c r="C33" s="31"/>
      <c r="D33" s="31"/>
      <c r="E33" s="32"/>
      <c r="F33" s="2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2"/>
      <c r="U33" s="22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22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2"/>
      <c r="BG33" s="22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2"/>
    </row>
    <row r="34" spans="2:77" ht="15" customHeight="1" x14ac:dyDescent="0.15">
      <c r="B34" s="21"/>
      <c r="C34" s="31"/>
      <c r="D34" s="31"/>
      <c r="E34" s="32"/>
      <c r="F34" s="2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2"/>
      <c r="U34" s="22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22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2"/>
      <c r="BG34" s="22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2"/>
    </row>
    <row r="35" spans="2:77" ht="15" customHeight="1" x14ac:dyDescent="0.15">
      <c r="B35" s="21"/>
      <c r="C35" s="31"/>
      <c r="D35" s="31"/>
      <c r="E35" s="32"/>
      <c r="F35" s="2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2"/>
      <c r="U35" s="22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22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2"/>
      <c r="BG35" s="22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2"/>
    </row>
    <row r="36" spans="2:77" ht="15" customHeight="1" x14ac:dyDescent="0.15">
      <c r="B36" s="21"/>
      <c r="C36" s="31"/>
      <c r="D36" s="31"/>
      <c r="E36" s="32"/>
      <c r="F36" s="2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2"/>
      <c r="U36" s="22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22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2"/>
      <c r="BG36" s="22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2"/>
    </row>
    <row r="37" spans="2:77" ht="15" customHeight="1" x14ac:dyDescent="0.15">
      <c r="B37" s="21"/>
      <c r="C37" s="31"/>
      <c r="D37" s="31"/>
      <c r="E37" s="32"/>
      <c r="F37" s="2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2"/>
      <c r="U37" s="22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22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2"/>
      <c r="BG37" s="22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2"/>
    </row>
    <row r="38" spans="2:77" ht="15" customHeight="1" x14ac:dyDescent="0.15">
      <c r="B38" s="21"/>
      <c r="C38" s="31"/>
      <c r="D38" s="31"/>
      <c r="E38" s="32"/>
      <c r="F38" s="2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22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22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2"/>
      <c r="BG38" s="22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2"/>
    </row>
    <row r="39" spans="2:77" ht="15" customHeight="1" x14ac:dyDescent="0.15">
      <c r="B39" s="21"/>
      <c r="C39" s="31"/>
      <c r="D39" s="31"/>
      <c r="E39" s="32"/>
      <c r="F39" s="2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2"/>
      <c r="U39" s="22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22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2"/>
      <c r="BG39" s="22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2"/>
    </row>
  </sheetData>
  <mergeCells count="58">
    <mergeCell ref="B11:E11"/>
    <mergeCell ref="F11:T11"/>
    <mergeCell ref="AN11:BF11"/>
    <mergeCell ref="BG11:BY11"/>
    <mergeCell ref="BG10:BY10"/>
    <mergeCell ref="U11:AM11"/>
    <mergeCell ref="BG8:BY8"/>
    <mergeCell ref="F9:T9"/>
    <mergeCell ref="AN9:BF9"/>
    <mergeCell ref="BG9:BY9"/>
    <mergeCell ref="U8:AM8"/>
    <mergeCell ref="U9:AM9"/>
    <mergeCell ref="B8:E8"/>
    <mergeCell ref="B9:E9"/>
    <mergeCell ref="B10:E10"/>
    <mergeCell ref="F8:T8"/>
    <mergeCell ref="AN8:BF8"/>
    <mergeCell ref="F10:T10"/>
    <mergeCell ref="AN10:BF10"/>
    <mergeCell ref="U10:AM10"/>
    <mergeCell ref="U15:AM15"/>
    <mergeCell ref="U28:AM28"/>
    <mergeCell ref="BG6:BY6"/>
    <mergeCell ref="BG7:BY7"/>
    <mergeCell ref="U22:AM22"/>
    <mergeCell ref="U23:AM23"/>
    <mergeCell ref="U24:AM24"/>
    <mergeCell ref="U25:AM25"/>
    <mergeCell ref="U26:AM26"/>
    <mergeCell ref="U27:AM27"/>
    <mergeCell ref="U16:AM16"/>
    <mergeCell ref="U17:AM17"/>
    <mergeCell ref="U18:AM18"/>
    <mergeCell ref="U19:AM19"/>
    <mergeCell ref="U20:AM20"/>
    <mergeCell ref="U21:AM21"/>
    <mergeCell ref="F6:T6"/>
    <mergeCell ref="U6:AM6"/>
    <mergeCell ref="AN6:BF6"/>
    <mergeCell ref="U13:AM13"/>
    <mergeCell ref="U14:AM14"/>
    <mergeCell ref="U12:AM12"/>
    <mergeCell ref="B7:E7"/>
    <mergeCell ref="F7:T7"/>
    <mergeCell ref="U7:AM7"/>
    <mergeCell ref="AN7:BF7"/>
    <mergeCell ref="AJ1:AO1"/>
    <mergeCell ref="B1:I3"/>
    <mergeCell ref="J1:O1"/>
    <mergeCell ref="P1:V1"/>
    <mergeCell ref="W1:AB1"/>
    <mergeCell ref="AC1:AI1"/>
    <mergeCell ref="J2:O3"/>
    <mergeCell ref="P2:V3"/>
    <mergeCell ref="W2:AB3"/>
    <mergeCell ref="AC2:AI3"/>
    <mergeCell ref="AJ2:AO3"/>
    <mergeCell ref="B6:E6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72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SQL設計方針</vt:lpstr>
      <vt:lpstr>SQL一覧</vt:lpstr>
      <vt:lpstr>SQL一覧 (二次利用DB(断面)作成分)</vt:lpstr>
      <vt:lpstr>SQL一覧 (マスタ管理分)</vt:lpstr>
      <vt:lpstr>SQL一覧 (データマート分)</vt:lpstr>
      <vt:lpstr>SQL一覧 (バリデーション分)</vt:lpstr>
      <vt:lpstr>SQL一覧 (分析機能分)</vt:lpstr>
      <vt:lpstr>SQL一覧 (分析支援サービス分)</vt:lpstr>
      <vt:lpstr>SQL一覧（データ品質調査分）</vt:lpstr>
      <vt:lpstr>SQL一覧 (MML個別取込分)</vt:lpstr>
      <vt:lpstr>SQL一覧 (受託領域分)</vt:lpstr>
      <vt:lpstr>Function一覧</vt:lpstr>
      <vt:lpstr>Function一覧!Print_Area</vt:lpstr>
      <vt:lpstr>SQL一覧!Print_Area</vt:lpstr>
      <vt:lpstr>'SQL一覧 (MML個別取込分)'!Print_Area</vt:lpstr>
      <vt:lpstr>'SQL一覧 (データマート分)'!Print_Area</vt:lpstr>
      <vt:lpstr>'SQL一覧 (バリデーション分)'!Print_Area</vt:lpstr>
      <vt:lpstr>'SQL一覧 (マスタ管理分)'!Print_Area</vt:lpstr>
      <vt:lpstr>'SQL一覧 (受託領域分)'!Print_Area</vt:lpstr>
      <vt:lpstr>'SQL一覧 (二次利用DB(断面)作成分)'!Print_Area</vt:lpstr>
      <vt:lpstr>'SQL一覧 (分析機能分)'!Print_Area</vt:lpstr>
      <vt:lpstr>'SQL一覧 (分析支援サービス分)'!Print_Area</vt:lpstr>
      <vt:lpstr>'SQL一覧（データ品質調査分）'!Print_Area</vt:lpstr>
      <vt:lpstr>SQL設計方針!Print_Area</vt:lpstr>
      <vt:lpstr>Function一覧!Print_Titles</vt:lpstr>
      <vt:lpstr>SQL一覧!Print_Titles</vt:lpstr>
      <vt:lpstr>'SQL一覧 (MML個別取込分)'!Print_Titles</vt:lpstr>
      <vt:lpstr>'SQL一覧 (データマート分)'!Print_Titles</vt:lpstr>
      <vt:lpstr>'SQL一覧 (バリデーション分)'!Print_Titles</vt:lpstr>
      <vt:lpstr>'SQL一覧 (マスタ管理分)'!Print_Titles</vt:lpstr>
      <vt:lpstr>'SQL一覧 (受託領域分)'!Print_Titles</vt:lpstr>
      <vt:lpstr>'SQL一覧 (二次利用DB(断面)作成分)'!Print_Titles</vt:lpstr>
      <vt:lpstr>'SQL一覧 (分析機能分)'!Print_Titles</vt:lpstr>
      <vt:lpstr>'SQL一覧 (分析支援サービス分)'!Print_Titles</vt:lpstr>
      <vt:lpstr>'SQL一覧（データ品質調査分）'!Print_Titles</vt:lpstr>
      <vt:lpstr>SQL設計方針!Print_Titles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　雄之</dc:creator>
  <cp:lastModifiedBy>緒方　一幸</cp:lastModifiedBy>
  <cp:revision/>
  <cp:lastPrinted>2023-07-28T08:17:57Z</cp:lastPrinted>
  <dcterms:created xsi:type="dcterms:W3CDTF">2008-02-29T05:57:29Z</dcterms:created>
  <dcterms:modified xsi:type="dcterms:W3CDTF">2023-07-31T09:19:52Z</dcterms:modified>
  <dc:language/>
  <cp:version/>
</cp:coreProperties>
</file>