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CoachX\assign\New folder\"/>
    </mc:Choice>
  </mc:AlternateContent>
  <xr:revisionPtr revIDLastSave="0" documentId="8_{11DB8482-5A44-49E3-A9DE-BEC771B08AE7}" xr6:coauthVersionLast="47" xr6:coauthVersionMax="47" xr10:uidLastSave="{00000000-0000-0000-0000-000000000000}"/>
  <bookViews>
    <workbookView xWindow="-96" yWindow="-96" windowWidth="19392" windowHeight="10392" activeTab="1" xr2:uid="{00000000-000D-0000-FFFF-FFFF00000000}"/>
  </bookViews>
  <sheets>
    <sheet name="Problem Statement" sheetId="1" r:id="rId1"/>
    <sheet name="Basic Formulas" sheetId="2" r:id="rId2"/>
  </sheets>
  <calcPr calcId="18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15" i="2"/>
  <c r="U13" i="2"/>
  <c r="U9" i="2"/>
  <c r="U7" i="2"/>
  <c r="K101" i="2" l="1"/>
  <c r="M101" i="2" s="1"/>
  <c r="O101" i="2" s="1"/>
  <c r="K100" i="2"/>
  <c r="M100" i="2" s="1"/>
  <c r="O100" i="2" s="1"/>
  <c r="K41" i="2"/>
  <c r="M41" i="2" s="1"/>
  <c r="O41" i="2" s="1"/>
  <c r="K99" i="2"/>
  <c r="M99" i="2" s="1"/>
  <c r="O99" i="2" s="1"/>
  <c r="K58" i="2"/>
  <c r="M58" i="2" s="1"/>
  <c r="O58" i="2" s="1"/>
  <c r="K57" i="2"/>
  <c r="M57" i="2" s="1"/>
  <c r="O57" i="2" s="1"/>
  <c r="K40" i="2"/>
  <c r="M40" i="2" s="1"/>
  <c r="O40" i="2" s="1"/>
  <c r="K56" i="2"/>
  <c r="M56" i="2" s="1"/>
  <c r="O56" i="2" s="1"/>
  <c r="K74" i="2"/>
  <c r="M74" i="2" s="1"/>
  <c r="O74" i="2" s="1"/>
  <c r="K14" i="2"/>
  <c r="M14" i="2" s="1"/>
  <c r="O14" i="2" s="1"/>
  <c r="K39" i="2"/>
  <c r="M39" i="2" s="1"/>
  <c r="O39" i="2" s="1"/>
  <c r="K38" i="2"/>
  <c r="M38" i="2" s="1"/>
  <c r="O38" i="2" s="1"/>
  <c r="K73" i="2"/>
  <c r="M73" i="2" s="1"/>
  <c r="O73" i="2" s="1"/>
  <c r="K30" i="2"/>
  <c r="M30" i="2" s="1"/>
  <c r="O30" i="2" s="1"/>
  <c r="K98" i="2"/>
  <c r="M98" i="2" s="1"/>
  <c r="O98" i="2" s="1"/>
  <c r="K97" i="2"/>
  <c r="M97" i="2" s="1"/>
  <c r="O97" i="2" s="1"/>
  <c r="K96" i="2"/>
  <c r="M96" i="2" s="1"/>
  <c r="O96" i="2" s="1"/>
  <c r="K55" i="2"/>
  <c r="M55" i="2" s="1"/>
  <c r="O55" i="2" s="1"/>
  <c r="K95" i="2"/>
  <c r="M95" i="2" s="1"/>
  <c r="O95" i="2" s="1"/>
  <c r="K29" i="2"/>
  <c r="M29" i="2" s="1"/>
  <c r="O29" i="2" s="1"/>
  <c r="K94" i="2"/>
  <c r="M94" i="2" s="1"/>
  <c r="O94" i="2" s="1"/>
  <c r="K93" i="2"/>
  <c r="M93" i="2" s="1"/>
  <c r="O93" i="2" s="1"/>
  <c r="K28" i="2"/>
  <c r="M28" i="2" s="1"/>
  <c r="O28" i="2" s="1"/>
  <c r="K72" i="2"/>
  <c r="M72" i="2" s="1"/>
  <c r="O72" i="2" s="1"/>
  <c r="K27" i="2"/>
  <c r="M27" i="2" s="1"/>
  <c r="O27" i="2" s="1"/>
  <c r="K26" i="2"/>
  <c r="M26" i="2" s="1"/>
  <c r="O26" i="2" s="1"/>
  <c r="K71" i="2"/>
  <c r="M71" i="2" s="1"/>
  <c r="O71" i="2" s="1"/>
  <c r="K70" i="2"/>
  <c r="M70" i="2" s="1"/>
  <c r="O70" i="2" s="1"/>
  <c r="K25" i="2"/>
  <c r="M25" i="2" s="1"/>
  <c r="O25" i="2" s="1"/>
  <c r="K69" i="2"/>
  <c r="M69" i="2" s="1"/>
  <c r="O69" i="2" s="1"/>
  <c r="K24" i="2"/>
  <c r="M24" i="2" s="1"/>
  <c r="O24" i="2" s="1"/>
  <c r="K54" i="2"/>
  <c r="M54" i="2" s="1"/>
  <c r="O54" i="2" s="1"/>
  <c r="K53" i="2"/>
  <c r="M53" i="2" s="1"/>
  <c r="O53" i="2" s="1"/>
  <c r="K92" i="2"/>
  <c r="M92" i="2" s="1"/>
  <c r="O92" i="2" s="1"/>
  <c r="K13" i="2"/>
  <c r="M13" i="2" s="1"/>
  <c r="O13" i="2" s="1"/>
  <c r="K91" i="2"/>
  <c r="M91" i="2" s="1"/>
  <c r="O91" i="2" s="1"/>
  <c r="K37" i="2"/>
  <c r="M37" i="2" s="1"/>
  <c r="O37" i="2" s="1"/>
  <c r="K23" i="2"/>
  <c r="M23" i="2" s="1"/>
  <c r="O23" i="2" s="1"/>
  <c r="K36" i="2"/>
  <c r="M36" i="2" s="1"/>
  <c r="O36" i="2" s="1"/>
  <c r="K90" i="2"/>
  <c r="M90" i="2" s="1"/>
  <c r="O90" i="2" s="1"/>
  <c r="K52" i="2"/>
  <c r="M52" i="2" s="1"/>
  <c r="O52" i="2" s="1"/>
  <c r="K22" i="2"/>
  <c r="M22" i="2" s="1"/>
  <c r="O22" i="2" s="1"/>
  <c r="K12" i="2"/>
  <c r="M12" i="2" s="1"/>
  <c r="O12" i="2" s="1"/>
  <c r="K89" i="2"/>
  <c r="M89" i="2" s="1"/>
  <c r="O89" i="2" s="1"/>
  <c r="K11" i="2"/>
  <c r="M11" i="2" s="1"/>
  <c r="O11" i="2" s="1"/>
  <c r="K21" i="2"/>
  <c r="M21" i="2" s="1"/>
  <c r="O21" i="2" s="1"/>
  <c r="K20" i="2"/>
  <c r="M20" i="2" s="1"/>
  <c r="O20" i="2" s="1"/>
  <c r="K88" i="2"/>
  <c r="M88" i="2" s="1"/>
  <c r="O88" i="2" s="1"/>
  <c r="K51" i="2"/>
  <c r="M51" i="2" s="1"/>
  <c r="O51" i="2" s="1"/>
  <c r="K50" i="2"/>
  <c r="M50" i="2" s="1"/>
  <c r="O50" i="2" s="1"/>
  <c r="K87" i="2"/>
  <c r="M87" i="2" s="1"/>
  <c r="O87" i="2" s="1"/>
  <c r="K49" i="2"/>
  <c r="M49" i="2" s="1"/>
  <c r="O49" i="2" s="1"/>
  <c r="K86" i="2"/>
  <c r="M86" i="2" s="1"/>
  <c r="O86" i="2" s="1"/>
  <c r="K10" i="2"/>
  <c r="M10" i="2" s="1"/>
  <c r="O10" i="2" s="1"/>
  <c r="K85" i="2"/>
  <c r="M85" i="2" s="1"/>
  <c r="O85" i="2" s="1"/>
  <c r="K68" i="2"/>
  <c r="M68" i="2" s="1"/>
  <c r="O68" i="2" s="1"/>
  <c r="K9" i="2"/>
  <c r="M9" i="2" s="1"/>
  <c r="O9" i="2" s="1"/>
  <c r="K35" i="2"/>
  <c r="M35" i="2" s="1"/>
  <c r="O35" i="2" s="1"/>
  <c r="K34" i="2"/>
  <c r="M34" i="2" s="1"/>
  <c r="O34" i="2" s="1"/>
  <c r="K48" i="2"/>
  <c r="M48" i="2" s="1"/>
  <c r="O48" i="2" s="1"/>
  <c r="K67" i="2"/>
  <c r="M67" i="2" s="1"/>
  <c r="O67" i="2" s="1"/>
  <c r="K66" i="2"/>
  <c r="M66" i="2" s="1"/>
  <c r="O66" i="2" s="1"/>
  <c r="K33" i="2"/>
  <c r="M33" i="2" s="1"/>
  <c r="O33" i="2" s="1"/>
  <c r="K65" i="2"/>
  <c r="M65" i="2" s="1"/>
  <c r="O65" i="2" s="1"/>
  <c r="K64" i="2"/>
  <c r="M64" i="2" s="1"/>
  <c r="O64" i="2" s="1"/>
  <c r="K84" i="2"/>
  <c r="M84" i="2" s="1"/>
  <c r="O84" i="2" s="1"/>
  <c r="K19" i="2"/>
  <c r="M19" i="2" s="1"/>
  <c r="O19" i="2" s="1"/>
  <c r="K83" i="2"/>
  <c r="M83" i="2" s="1"/>
  <c r="O83" i="2" s="1"/>
  <c r="K8" i="2"/>
  <c r="M8" i="2" s="1"/>
  <c r="O8" i="2" s="1"/>
  <c r="K63" i="2"/>
  <c r="M63" i="2" s="1"/>
  <c r="O63" i="2" s="1"/>
  <c r="K47" i="2"/>
  <c r="M47" i="2" s="1"/>
  <c r="O47" i="2" s="1"/>
  <c r="K7" i="2"/>
  <c r="M7" i="2" s="1"/>
  <c r="O7" i="2" s="1"/>
  <c r="K32" i="2"/>
  <c r="M32" i="2" s="1"/>
  <c r="O32" i="2" s="1"/>
  <c r="K6" i="2"/>
  <c r="M6" i="2" s="1"/>
  <c r="O6" i="2" s="1"/>
  <c r="K5" i="2"/>
  <c r="M5" i="2" s="1"/>
  <c r="O5" i="2" s="1"/>
  <c r="K82" i="2"/>
  <c r="M82" i="2" s="1"/>
  <c r="O82" i="2" s="1"/>
  <c r="K81" i="2"/>
  <c r="M81" i="2" s="1"/>
  <c r="O81" i="2" s="1"/>
  <c r="K46" i="2"/>
  <c r="M46" i="2" s="1"/>
  <c r="O46" i="2" s="1"/>
  <c r="K80" i="2"/>
  <c r="M80" i="2" s="1"/>
  <c r="O80" i="2" s="1"/>
  <c r="K45" i="2"/>
  <c r="M45" i="2" s="1"/>
  <c r="O45" i="2" s="1"/>
  <c r="K62" i="2"/>
  <c r="M62" i="2" s="1"/>
  <c r="O62" i="2" s="1"/>
  <c r="K61" i="2"/>
  <c r="M61" i="2" s="1"/>
  <c r="O61" i="2" s="1"/>
  <c r="K4" i="2"/>
  <c r="M4" i="2" s="1"/>
  <c r="O4" i="2" s="1"/>
  <c r="K79" i="2"/>
  <c r="M79" i="2" s="1"/>
  <c r="O79" i="2" s="1"/>
  <c r="K18" i="2"/>
  <c r="M18" i="2" s="1"/>
  <c r="O18" i="2" s="1"/>
  <c r="K3" i="2"/>
  <c r="M3" i="2" s="1"/>
  <c r="O3" i="2" s="1"/>
  <c r="K78" i="2"/>
  <c r="M78" i="2" s="1"/>
  <c r="O78" i="2" s="1"/>
  <c r="K77" i="2"/>
  <c r="M77" i="2" s="1"/>
  <c r="O77" i="2" s="1"/>
  <c r="K44" i="2"/>
  <c r="M44" i="2" s="1"/>
  <c r="O44" i="2" s="1"/>
  <c r="K76" i="2"/>
  <c r="M76" i="2" s="1"/>
  <c r="O76" i="2" s="1"/>
  <c r="K60" i="2"/>
  <c r="M60" i="2" s="1"/>
  <c r="K17" i="2"/>
  <c r="M17" i="2" s="1"/>
  <c r="O17" i="2" s="1"/>
  <c r="K59" i="2"/>
  <c r="M59" i="2" s="1"/>
  <c r="O59" i="2" s="1"/>
  <c r="K16" i="2"/>
  <c r="M16" i="2" s="1"/>
  <c r="O16" i="2" s="1"/>
  <c r="K43" i="2"/>
  <c r="M43" i="2" s="1"/>
  <c r="O43" i="2" s="1"/>
  <c r="K42" i="2"/>
  <c r="M42" i="2" s="1"/>
  <c r="O42" i="2" s="1"/>
  <c r="K2" i="2"/>
  <c r="M2" i="2" s="1"/>
  <c r="O2" i="2" s="1"/>
  <c r="K75" i="2"/>
  <c r="M75" i="2" s="1"/>
  <c r="O75" i="2" s="1"/>
  <c r="K31" i="2"/>
  <c r="M31" i="2" s="1"/>
  <c r="O31" i="2" s="1"/>
  <c r="K15" i="2"/>
  <c r="M15" i="2" s="1"/>
  <c r="O15" i="2" s="1"/>
  <c r="U5" i="2" l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<sst xmlns="http://schemas.openxmlformats.org/spreadsheetml/2006/main" count="774" uniqueCount="224">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</sst>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43" formatCode="_ * #,##0.00_ ;_ * \-#,##0.00_ ;_ * &quot;-&quot;??_ ;_ @_ 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8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43" fontId="4" fillId="5" borderId="2" xfId="1" applyFont="1" applyFill="1" applyBorder="1" applyAlignment="1">
      <alignment horizontal="left" vertical="center"/>
    </xf>
    <xf numFmtId="15" fontId="4" fillId="0" borderId="4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6" fontId="3" fillId="4" borderId="7" xfId="0" applyNumberFormat="1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15" fontId="4" fillId="0" borderId="9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9" fontId="4" fillId="0" borderId="10" xfId="0" applyNumberFormat="1" applyFont="1" applyBorder="1" applyAlignment="1">
      <alignment horizontal="left" vertical="center"/>
    </xf>
    <xf numFmtId="6" fontId="4" fillId="5" borderId="10" xfId="0" applyNumberFormat="1" applyFont="1" applyFill="1" applyBorder="1" applyAlignment="1">
      <alignment horizontal="left" vertical="center"/>
    </xf>
    <xf numFmtId="9" fontId="4" fillId="5" borderId="10" xfId="0" applyNumberFormat="1" applyFont="1" applyFill="1" applyBorder="1" applyAlignment="1">
      <alignment horizontal="left" vertical="center"/>
    </xf>
    <xf numFmtId="164" fontId="4" fillId="5" borderId="10" xfId="0" applyNumberFormat="1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"/>
        <scheme val="none"/>
      </font>
      <fill>
        <patternFill patternType="solid">
          <fgColor rgb="FF548135"/>
          <bgColor rgb="FF54813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0" formatCode="&quot;₹&quot;\ #,##0;[Red]&quot;₹&quot;\ \-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64" formatCode="_ &quot;₹&quot;\ * #,##0_ ;_ &quot;₹&quot;\ * \-#,##0_ ;_ &quot;₹&quot;\ * &quot;-&quot;??_ ;_ @_ 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0" formatCode="&quot;₹&quot;\ #,##0;[Red]&quot;₹&quot;\ \-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3" formatCode="0%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0" formatCode="&quot;₹&quot;\ #,##0;[Red]&quot;₹&quot;\ \-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13" formatCode="0%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scheme val="none"/>
      </font>
      <numFmt numFmtId="20" formatCode="dd/mmm/yy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A1A56-61F9-4567-B917-6FD5CCE13892}" name="Table1" displayName="Table1" ref="A1:Q101" totalsRowShown="0" headerRowDxfId="0" dataDxfId="1" headerRowBorderDxfId="20" tableBorderDxfId="21" totalsRowBorderDxfId="19">
  <autoFilter ref="A1:Q101" xr:uid="{66DA1A56-61F9-4567-B917-6FD5CCE13892}"/>
  <sortState xmlns:xlrd2="http://schemas.microsoft.com/office/spreadsheetml/2017/richdata2" ref="A2:Q101">
    <sortCondition descending="1" ref="J1:J101"/>
  </sortState>
  <tableColumns count="17">
    <tableColumn id="1" xr3:uid="{83BF20EA-DD7A-49A0-87F9-4B35A68C1C6F}" name="Date" dataDxfId="18"/>
    <tableColumn id="2" xr3:uid="{6A635023-85DB-4219-8570-23AF78B5D15E}" name="Invoice Number" dataDxfId="17"/>
    <tableColumn id="3" xr3:uid="{84F7F622-8986-4F94-B8DC-964B4DB09536}" name="Customer Name" dataDxfId="16"/>
    <tableColumn id="4" xr3:uid="{290CF3E7-22D2-45DD-8CB7-6EF3D138CDE1}" name="City" dataDxfId="15"/>
    <tableColumn id="5" xr3:uid="{F7CD7DD9-75F0-4984-816E-5AA0683F6BD9}" name="Product Code" dataDxfId="14"/>
    <tableColumn id="6" xr3:uid="{9F49AF4F-EE6B-413D-B0C3-2B4C7B5ECFEA}" name="Product Name" dataDxfId="13"/>
    <tableColumn id="7" xr3:uid="{AE0A97B4-EF3E-4531-9ABF-10D8F0D4F994}" name="Category" dataDxfId="12"/>
    <tableColumn id="8" xr3:uid="{5699066F-ADF6-42EA-BA41-98F04403C985}" name="Qty" dataDxfId="11"/>
    <tableColumn id="9" xr3:uid="{815DD743-A3E7-456C-A784-4D3EDF662C1F}" name="Price" dataDxfId="10"/>
    <tableColumn id="10" xr3:uid="{6840A12A-099A-4F3C-B005-0A047B37AA09}" name="Discount" dataDxfId="9"/>
    <tableColumn id="11" xr3:uid="{37B0B5B1-50D1-49DF-BE6C-9A87F9CC3084}" name="Total After Discount" dataDxfId="8">
      <calculatedColumnFormula>I2-(I2*J2)</calculatedColumnFormula>
    </tableColumn>
    <tableColumn id="12" xr3:uid="{AA394C75-4C90-458A-A4E5-CD69C1AEAEFB}" name="GST" dataDxfId="7"/>
    <tableColumn id="13" xr3:uid="{193DCBEE-CF0C-4058-BD05-EE8D1EFDA295}" name="Total with GST" dataDxfId="6">
      <calculatedColumnFormula>(K2*L2*H2)+H2*K2</calculatedColumnFormula>
    </tableColumn>
    <tableColumn id="14" xr3:uid="{C7B8809F-7EEF-49E9-9A70-05B5C8280C78}" name="Commission" dataDxfId="5"/>
    <tableColumn id="15" xr3:uid="{E9CF9EDF-EC04-4F65-AB28-2C448EAE07C8}" name="Net Amount" dataDxfId="4">
      <calculatedColumnFormula>M2-N2</calculatedColumnFormula>
    </tableColumn>
    <tableColumn id="16" xr3:uid="{6B4E3B88-D00C-4A1D-A867-16EA853BF20D}" name="Sales Channel" dataDxfId="3"/>
    <tableColumn id="17" xr3:uid="{E842E02E-A5F0-4317-9CCE-DCE8B5608D78}" name="Store Loc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sqref="A1:B1"/>
    </sheetView>
  </sheetViews>
  <sheetFormatPr defaultColWidth="14.41796875" defaultRowHeight="15" customHeight="1" x14ac:dyDescent="0.55000000000000004"/>
  <cols>
    <col min="1" max="1" width="21.15625" customWidth="1"/>
    <col min="2" max="2" width="31.15625" customWidth="1"/>
  </cols>
  <sheetData>
    <row r="1" spans="1:2" ht="120.3" customHeight="1" x14ac:dyDescent="0.55000000000000004">
      <c r="A1" s="18" t="s">
        <v>0</v>
      </c>
      <c r="B1" s="19"/>
    </row>
    <row r="2" spans="1:2" x14ac:dyDescent="0.55000000000000004">
      <c r="A2" s="1"/>
      <c r="B2" s="1"/>
    </row>
    <row r="3" spans="1:2" x14ac:dyDescent="0.55000000000000004">
      <c r="A3" s="2">
        <v>1</v>
      </c>
      <c r="B3" s="2" t="s">
        <v>1</v>
      </c>
    </row>
    <row r="4" spans="1:2" x14ac:dyDescent="0.55000000000000004">
      <c r="A4" s="2">
        <v>2</v>
      </c>
      <c r="B4" s="2" t="s">
        <v>2</v>
      </c>
    </row>
    <row r="5" spans="1:2" x14ac:dyDescent="0.55000000000000004">
      <c r="A5" s="2">
        <v>3</v>
      </c>
      <c r="B5" s="2" t="s">
        <v>3</v>
      </c>
    </row>
    <row r="6" spans="1:2" x14ac:dyDescent="0.55000000000000004">
      <c r="A6" s="2">
        <v>4</v>
      </c>
      <c r="B6" s="2" t="s">
        <v>4</v>
      </c>
    </row>
    <row r="7" spans="1:2" x14ac:dyDescent="0.55000000000000004">
      <c r="A7" s="2">
        <v>5</v>
      </c>
      <c r="B7" s="2" t="s">
        <v>5</v>
      </c>
    </row>
    <row r="8" spans="1:2" x14ac:dyDescent="0.55000000000000004">
      <c r="A8" s="2">
        <v>6</v>
      </c>
      <c r="B8" s="2" t="s">
        <v>6</v>
      </c>
    </row>
    <row r="9" spans="1:2" x14ac:dyDescent="0.55000000000000004">
      <c r="A9" s="1"/>
      <c r="B9" s="1"/>
    </row>
    <row r="10" spans="1:2" x14ac:dyDescent="0.55000000000000004">
      <c r="A10" s="3" t="s">
        <v>7</v>
      </c>
      <c r="B10" s="4" t="s">
        <v>8</v>
      </c>
    </row>
    <row r="11" spans="1:2" x14ac:dyDescent="0.55000000000000004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J7" workbookViewId="0">
      <selection activeCell="U11" sqref="U11"/>
    </sheetView>
  </sheetViews>
  <sheetFormatPr defaultColWidth="14.41796875" defaultRowHeight="15" customHeight="1" x14ac:dyDescent="0.55000000000000004"/>
  <cols>
    <col min="1" max="1" width="10.41796875" customWidth="1"/>
    <col min="2" max="2" width="16.26171875" customWidth="1"/>
    <col min="3" max="3" width="36.26171875" customWidth="1"/>
    <col min="4" max="4" width="12" customWidth="1"/>
    <col min="5" max="5" width="13.83984375" customWidth="1"/>
    <col min="6" max="6" width="20" customWidth="1"/>
    <col min="7" max="7" width="9.68359375" customWidth="1"/>
    <col min="8" max="8" width="5.15625" customWidth="1"/>
    <col min="9" max="9" width="6.578125" customWidth="1"/>
    <col min="10" max="10" width="9.578125" customWidth="1"/>
    <col min="11" max="11" width="20.26171875" customWidth="1"/>
    <col min="12" max="12" width="5.3125" customWidth="1"/>
    <col min="13" max="13" width="14.83984375" customWidth="1"/>
    <col min="14" max="14" width="12.68359375" customWidth="1"/>
    <col min="15" max="15" width="12.83984375" customWidth="1"/>
    <col min="16" max="16" width="14.26171875" customWidth="1"/>
    <col min="17" max="17" width="14.83984375" customWidth="1"/>
    <col min="18" max="18" width="8.68359375" customWidth="1"/>
    <col min="19" max="19" width="2.41796875" customWidth="1"/>
    <col min="20" max="20" width="30.41796875" customWidth="1"/>
    <col min="21" max="21" width="12.68359375" customWidth="1"/>
    <col min="22" max="26" width="8.68359375" customWidth="1"/>
  </cols>
  <sheetData>
    <row r="1" spans="1:26" ht="29.25" customHeight="1" x14ac:dyDescent="0.55000000000000004">
      <c r="A1" s="24" t="s">
        <v>9</v>
      </c>
      <c r="B1" s="25" t="s">
        <v>10</v>
      </c>
      <c r="C1" s="25" t="s">
        <v>11</v>
      </c>
      <c r="D1" s="25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5" t="s">
        <v>17</v>
      </c>
      <c r="J1" s="25" t="s">
        <v>18</v>
      </c>
      <c r="K1" s="26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7" t="s">
        <v>25</v>
      </c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55000000000000004">
      <c r="A2" s="22">
        <v>43845</v>
      </c>
      <c r="B2" s="6" t="s">
        <v>45</v>
      </c>
      <c r="C2" s="6" t="s">
        <v>46</v>
      </c>
      <c r="D2" s="6" t="s">
        <v>35</v>
      </c>
      <c r="E2" s="6" t="s">
        <v>47</v>
      </c>
      <c r="F2" s="6" t="s">
        <v>48</v>
      </c>
      <c r="G2" s="6" t="s">
        <v>38</v>
      </c>
      <c r="H2" s="6">
        <v>2</v>
      </c>
      <c r="I2" s="6">
        <v>29800</v>
      </c>
      <c r="J2" s="7">
        <v>0.05</v>
      </c>
      <c r="K2" s="8">
        <f>I2-(I2*J2)</f>
        <v>28310</v>
      </c>
      <c r="L2" s="9">
        <v>0.18</v>
      </c>
      <c r="M2" s="8">
        <f>(K2*L2*H2)+H2*K2</f>
        <v>66811.600000000006</v>
      </c>
      <c r="N2" s="10">
        <v>0</v>
      </c>
      <c r="O2" s="8">
        <f>M2-N2</f>
        <v>66811.600000000006</v>
      </c>
      <c r="P2" s="6" t="s">
        <v>32</v>
      </c>
      <c r="Q2" s="23" t="s">
        <v>35</v>
      </c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55000000000000004">
      <c r="A3" s="22">
        <v>43898</v>
      </c>
      <c r="B3" s="6" t="s">
        <v>78</v>
      </c>
      <c r="C3" s="6" t="s">
        <v>79</v>
      </c>
      <c r="D3" s="6" t="s">
        <v>28</v>
      </c>
      <c r="E3" s="6" t="s">
        <v>36</v>
      </c>
      <c r="F3" s="6" t="s">
        <v>37</v>
      </c>
      <c r="G3" s="6" t="s">
        <v>38</v>
      </c>
      <c r="H3" s="6">
        <v>1</v>
      </c>
      <c r="I3" s="6">
        <v>76000</v>
      </c>
      <c r="J3" s="7">
        <v>0.05</v>
      </c>
      <c r="K3" s="8">
        <f>I3-(I3*J3)</f>
        <v>72200</v>
      </c>
      <c r="L3" s="9">
        <v>0.18</v>
      </c>
      <c r="M3" s="8">
        <f>(K3*L3*H3)+H3*K3</f>
        <v>85196</v>
      </c>
      <c r="N3" s="10">
        <v>23002.920000000002</v>
      </c>
      <c r="O3" s="8">
        <f>M3-N3</f>
        <v>62193.08</v>
      </c>
      <c r="P3" s="6" t="s">
        <v>54</v>
      </c>
      <c r="Q3" s="23"/>
      <c r="R3" s="5"/>
      <c r="S3" s="20" t="s">
        <v>40</v>
      </c>
      <c r="T3" s="19"/>
      <c r="U3" s="19"/>
      <c r="V3" s="5"/>
      <c r="W3" s="5"/>
      <c r="X3" s="5"/>
      <c r="Y3" s="5"/>
      <c r="Z3" s="5"/>
    </row>
    <row r="4" spans="1:26" ht="14.25" customHeight="1" x14ac:dyDescent="0.55000000000000004">
      <c r="A4" s="22">
        <v>43901</v>
      </c>
      <c r="B4" s="6" t="s">
        <v>82</v>
      </c>
      <c r="C4" s="6" t="s">
        <v>83</v>
      </c>
      <c r="D4" s="6" t="s">
        <v>35</v>
      </c>
      <c r="E4" s="6" t="s">
        <v>51</v>
      </c>
      <c r="F4" s="6" t="s">
        <v>52</v>
      </c>
      <c r="G4" s="6" t="s">
        <v>53</v>
      </c>
      <c r="H4" s="6">
        <v>1</v>
      </c>
      <c r="I4" s="6">
        <v>24500</v>
      </c>
      <c r="J4" s="7">
        <v>0.05</v>
      </c>
      <c r="K4" s="8">
        <f>I4-(I4*J4)</f>
        <v>23275</v>
      </c>
      <c r="L4" s="9">
        <v>0.18</v>
      </c>
      <c r="M4" s="8">
        <f>(K4*L4*H4)+H4*K4</f>
        <v>27464.5</v>
      </c>
      <c r="N4" s="10">
        <v>0</v>
      </c>
      <c r="O4" s="8">
        <f>M4-N4</f>
        <v>27464.5</v>
      </c>
      <c r="P4" s="6" t="s">
        <v>32</v>
      </c>
      <c r="Q4" s="23" t="s">
        <v>35</v>
      </c>
      <c r="R4" s="5"/>
      <c r="S4" s="19"/>
      <c r="T4" s="19"/>
      <c r="U4" s="19"/>
      <c r="V4" s="5"/>
      <c r="W4" s="5"/>
      <c r="X4" s="5"/>
      <c r="Y4" s="5"/>
      <c r="Z4" s="5"/>
    </row>
    <row r="5" spans="1:26" ht="14.25" customHeight="1" x14ac:dyDescent="0.55000000000000004">
      <c r="A5" s="22">
        <v>43931</v>
      </c>
      <c r="B5" s="6" t="s">
        <v>97</v>
      </c>
      <c r="C5" s="6" t="s">
        <v>98</v>
      </c>
      <c r="D5" s="6" t="s">
        <v>66</v>
      </c>
      <c r="E5" s="6" t="s">
        <v>69</v>
      </c>
      <c r="F5" s="6" t="s">
        <v>70</v>
      </c>
      <c r="G5" s="6" t="s">
        <v>38</v>
      </c>
      <c r="H5" s="6">
        <v>1</v>
      </c>
      <c r="I5" s="6">
        <v>7000</v>
      </c>
      <c r="J5" s="7">
        <v>0.05</v>
      </c>
      <c r="K5" s="8">
        <f>I5-(I5*J5)</f>
        <v>6650</v>
      </c>
      <c r="L5" s="9">
        <v>0.18</v>
      </c>
      <c r="M5" s="8">
        <f>(K5*L5*H5)+H5*K5</f>
        <v>7847</v>
      </c>
      <c r="N5" s="10">
        <v>2354.1</v>
      </c>
      <c r="O5" s="8">
        <f>M5-N5</f>
        <v>5492.9</v>
      </c>
      <c r="P5" s="6" t="s">
        <v>39</v>
      </c>
      <c r="Q5" s="23"/>
      <c r="R5" s="5"/>
      <c r="S5" s="11">
        <v>1</v>
      </c>
      <c r="T5" s="12" t="s">
        <v>1</v>
      </c>
      <c r="U5" s="13">
        <f>SUM(O2:O101)</f>
        <v>3385797.4348000009</v>
      </c>
      <c r="V5" s="5"/>
      <c r="W5" s="5"/>
      <c r="X5" s="5"/>
      <c r="Y5" s="5"/>
      <c r="Z5" s="5"/>
    </row>
    <row r="6" spans="1:26" ht="14.25" customHeight="1" x14ac:dyDescent="0.55000000000000004">
      <c r="A6" s="22">
        <v>43931</v>
      </c>
      <c r="B6" s="6" t="s">
        <v>97</v>
      </c>
      <c r="C6" s="6" t="s">
        <v>98</v>
      </c>
      <c r="D6" s="6" t="s">
        <v>66</v>
      </c>
      <c r="E6" s="6" t="s">
        <v>43</v>
      </c>
      <c r="F6" s="6" t="s">
        <v>44</v>
      </c>
      <c r="G6" s="6" t="s">
        <v>38</v>
      </c>
      <c r="H6" s="6">
        <v>1</v>
      </c>
      <c r="I6" s="6">
        <v>53000</v>
      </c>
      <c r="J6" s="7">
        <v>0.05</v>
      </c>
      <c r="K6" s="8">
        <f>I6-(I6*J6)</f>
        <v>50350</v>
      </c>
      <c r="L6" s="9">
        <v>0.18</v>
      </c>
      <c r="M6" s="8">
        <f>(K6*L6*H6)+H6*K6</f>
        <v>59413</v>
      </c>
      <c r="N6" s="10">
        <v>17823.899999999998</v>
      </c>
      <c r="O6" s="8">
        <f>M6-N6</f>
        <v>41589.100000000006</v>
      </c>
      <c r="P6" s="6" t="s">
        <v>39</v>
      </c>
      <c r="Q6" s="23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55000000000000004">
      <c r="A7" s="22">
        <v>43943</v>
      </c>
      <c r="B7" s="6" t="s">
        <v>101</v>
      </c>
      <c r="C7" s="6" t="s">
        <v>102</v>
      </c>
      <c r="D7" s="6" t="s">
        <v>28</v>
      </c>
      <c r="E7" s="6" t="s">
        <v>51</v>
      </c>
      <c r="F7" s="6" t="s">
        <v>52</v>
      </c>
      <c r="G7" s="6" t="s">
        <v>53</v>
      </c>
      <c r="H7" s="6">
        <v>1</v>
      </c>
      <c r="I7" s="6">
        <v>24500</v>
      </c>
      <c r="J7" s="7">
        <v>0.05</v>
      </c>
      <c r="K7" s="8">
        <f>I7-(I7*J7)</f>
        <v>23275</v>
      </c>
      <c r="L7" s="9">
        <v>0.18</v>
      </c>
      <c r="M7" s="8">
        <f>(K7*L7*H7)+H7*K7</f>
        <v>27464.5</v>
      </c>
      <c r="N7" s="10">
        <v>0</v>
      </c>
      <c r="O7" s="8">
        <f>M7-N7</f>
        <v>27464.5</v>
      </c>
      <c r="P7" s="6" t="s">
        <v>32</v>
      </c>
      <c r="Q7" s="23" t="s">
        <v>28</v>
      </c>
      <c r="R7" s="5"/>
      <c r="S7" s="11">
        <v>2</v>
      </c>
      <c r="T7" s="12" t="s">
        <v>2</v>
      </c>
      <c r="U7" s="14">
        <f>COUNTA(B2:B101)</f>
        <v>100</v>
      </c>
      <c r="V7" s="5"/>
      <c r="W7" s="5"/>
      <c r="X7" s="5"/>
      <c r="Y7" s="5"/>
      <c r="Z7" s="5"/>
    </row>
    <row r="8" spans="1:26" ht="14.25" customHeight="1" x14ac:dyDescent="0.55000000000000004">
      <c r="A8" s="22">
        <v>43953</v>
      </c>
      <c r="B8" s="6" t="s">
        <v>107</v>
      </c>
      <c r="C8" s="6" t="s">
        <v>108</v>
      </c>
      <c r="D8" s="6" t="s">
        <v>28</v>
      </c>
      <c r="E8" s="6" t="s">
        <v>47</v>
      </c>
      <c r="F8" s="6" t="s">
        <v>48</v>
      </c>
      <c r="G8" s="6" t="s">
        <v>38</v>
      </c>
      <c r="H8" s="6">
        <v>1</v>
      </c>
      <c r="I8" s="6">
        <v>29800</v>
      </c>
      <c r="J8" s="7">
        <v>0.05</v>
      </c>
      <c r="K8" s="8">
        <f>I8-(I8*J8)</f>
        <v>28310</v>
      </c>
      <c r="L8" s="9">
        <v>0.18</v>
      </c>
      <c r="M8" s="8">
        <f>(K8*L8*H8)+H8*K8</f>
        <v>33405.800000000003</v>
      </c>
      <c r="N8" s="10">
        <v>0</v>
      </c>
      <c r="O8" s="8">
        <f>M8-N8</f>
        <v>33405.800000000003</v>
      </c>
      <c r="P8" s="6" t="s">
        <v>32</v>
      </c>
      <c r="Q8" s="23" t="s">
        <v>28</v>
      </c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55000000000000004">
      <c r="A9" s="22">
        <v>43988</v>
      </c>
      <c r="B9" s="6" t="s">
        <v>127</v>
      </c>
      <c r="C9" s="6" t="s">
        <v>128</v>
      </c>
      <c r="D9" s="6" t="s">
        <v>66</v>
      </c>
      <c r="E9" s="6" t="s">
        <v>57</v>
      </c>
      <c r="F9" s="6" t="s">
        <v>58</v>
      </c>
      <c r="G9" s="6" t="s">
        <v>53</v>
      </c>
      <c r="H9" s="6">
        <v>1</v>
      </c>
      <c r="I9" s="6">
        <v>32450</v>
      </c>
      <c r="J9" s="7">
        <v>0.05</v>
      </c>
      <c r="K9" s="8">
        <f>I9-(I9*J9)</f>
        <v>30827.5</v>
      </c>
      <c r="L9" s="9">
        <v>0.18</v>
      </c>
      <c r="M9" s="8">
        <f>(K9*L9*H9)+H9*K9</f>
        <v>36376.449999999997</v>
      </c>
      <c r="N9" s="10">
        <v>9821.6414999999997</v>
      </c>
      <c r="O9" s="8">
        <f>M9-N9</f>
        <v>26554.808499999999</v>
      </c>
      <c r="P9" s="6" t="s">
        <v>54</v>
      </c>
      <c r="Q9" s="23"/>
      <c r="R9" s="5"/>
      <c r="S9" s="11">
        <v>3</v>
      </c>
      <c r="T9" s="12" t="s">
        <v>3</v>
      </c>
      <c r="U9" s="15">
        <f>AVERAGE(N2:N101)</f>
        <v>5732.8841519999996</v>
      </c>
      <c r="V9" s="5"/>
      <c r="W9" s="5"/>
      <c r="X9" s="5"/>
      <c r="Y9" s="5"/>
      <c r="Z9" s="5"/>
    </row>
    <row r="10" spans="1:26" ht="14.25" customHeight="1" x14ac:dyDescent="0.55000000000000004">
      <c r="A10" s="22">
        <v>43993</v>
      </c>
      <c r="B10" s="6" t="s">
        <v>131</v>
      </c>
      <c r="C10" s="6" t="s">
        <v>132</v>
      </c>
      <c r="D10" s="6" t="s">
        <v>28</v>
      </c>
      <c r="E10" s="6" t="s">
        <v>51</v>
      </c>
      <c r="F10" s="6" t="s">
        <v>52</v>
      </c>
      <c r="G10" s="6" t="s">
        <v>53</v>
      </c>
      <c r="H10" s="6">
        <v>1</v>
      </c>
      <c r="I10" s="6">
        <v>24500</v>
      </c>
      <c r="J10" s="7">
        <v>0.05</v>
      </c>
      <c r="K10" s="8">
        <f>I10-(I10*J10)</f>
        <v>23275</v>
      </c>
      <c r="L10" s="9">
        <v>0.18</v>
      </c>
      <c r="M10" s="8">
        <f>(K10*L10*H10)+H10*K10</f>
        <v>27464.5</v>
      </c>
      <c r="N10" s="10">
        <v>8239.35</v>
      </c>
      <c r="O10" s="8">
        <f>M10-N10</f>
        <v>19225.150000000001</v>
      </c>
      <c r="P10" s="6" t="s">
        <v>39</v>
      </c>
      <c r="Q10" s="23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55000000000000004">
      <c r="A11" s="22">
        <v>44009</v>
      </c>
      <c r="B11" s="6" t="s">
        <v>143</v>
      </c>
      <c r="C11" s="6" t="s">
        <v>144</v>
      </c>
      <c r="D11" s="6" t="s">
        <v>35</v>
      </c>
      <c r="E11" s="6" t="s">
        <v>43</v>
      </c>
      <c r="F11" s="6" t="s">
        <v>44</v>
      </c>
      <c r="G11" s="6" t="s">
        <v>38</v>
      </c>
      <c r="H11" s="6">
        <v>1</v>
      </c>
      <c r="I11" s="6">
        <v>53000</v>
      </c>
      <c r="J11" s="7">
        <v>0.05</v>
      </c>
      <c r="K11" s="8">
        <f>I11-(I11*J11)</f>
        <v>50350</v>
      </c>
      <c r="L11" s="9">
        <v>0.18</v>
      </c>
      <c r="M11" s="8">
        <f>(K11*L11*H11)+H11*K11</f>
        <v>59413</v>
      </c>
      <c r="N11" s="10">
        <v>16041.51</v>
      </c>
      <c r="O11" s="8">
        <f>M11-N11</f>
        <v>43371.49</v>
      </c>
      <c r="P11" s="6" t="s">
        <v>54</v>
      </c>
      <c r="Q11" s="23"/>
      <c r="R11" s="5"/>
      <c r="S11" s="11">
        <v>4</v>
      </c>
      <c r="T11" s="12" t="s">
        <v>4</v>
      </c>
      <c r="U11" s="16">
        <f>ROUND(Table1[Commission],5)</f>
        <v>16041.51</v>
      </c>
      <c r="V11" s="5"/>
      <c r="W11" s="5"/>
      <c r="X11" s="5"/>
      <c r="Y11" s="5"/>
      <c r="Z11" s="5"/>
    </row>
    <row r="12" spans="1:26" ht="14.25" customHeight="1" x14ac:dyDescent="0.55000000000000004">
      <c r="A12" s="22">
        <v>44017</v>
      </c>
      <c r="B12" s="6" t="s">
        <v>147</v>
      </c>
      <c r="C12" s="6" t="s">
        <v>148</v>
      </c>
      <c r="D12" s="6" t="s">
        <v>66</v>
      </c>
      <c r="E12" s="6" t="s">
        <v>36</v>
      </c>
      <c r="F12" s="6" t="s">
        <v>37</v>
      </c>
      <c r="G12" s="6" t="s">
        <v>38</v>
      </c>
      <c r="H12" s="6">
        <v>1</v>
      </c>
      <c r="I12" s="6">
        <v>76000</v>
      </c>
      <c r="J12" s="7">
        <v>0.05</v>
      </c>
      <c r="K12" s="8">
        <f>I12-(I12*J12)</f>
        <v>72200</v>
      </c>
      <c r="L12" s="9">
        <v>0.18</v>
      </c>
      <c r="M12" s="8">
        <f>(K12*L12*H12)+H12*K12</f>
        <v>85196</v>
      </c>
      <c r="N12" s="10">
        <v>0</v>
      </c>
      <c r="O12" s="8">
        <f>M12-N12</f>
        <v>85196</v>
      </c>
      <c r="P12" s="6" t="s">
        <v>59</v>
      </c>
      <c r="Q12" s="23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55000000000000004">
      <c r="A13" s="22">
        <v>44047</v>
      </c>
      <c r="B13" s="6" t="s">
        <v>163</v>
      </c>
      <c r="C13" s="6" t="s">
        <v>164</v>
      </c>
      <c r="D13" s="6" t="s">
        <v>94</v>
      </c>
      <c r="E13" s="6" t="s">
        <v>36</v>
      </c>
      <c r="F13" s="6" t="s">
        <v>37</v>
      </c>
      <c r="G13" s="6" t="s">
        <v>38</v>
      </c>
      <c r="H13" s="6">
        <v>1</v>
      </c>
      <c r="I13" s="6">
        <v>76000</v>
      </c>
      <c r="J13" s="7">
        <v>0.05</v>
      </c>
      <c r="K13" s="8">
        <f>I13-(I13*J13)</f>
        <v>72200</v>
      </c>
      <c r="L13" s="9">
        <v>0.18</v>
      </c>
      <c r="M13" s="8">
        <f>(K13*L13*H13)+H13*K13</f>
        <v>85196</v>
      </c>
      <c r="N13" s="10">
        <v>25558.799999999999</v>
      </c>
      <c r="O13" s="8">
        <f>M13-N13</f>
        <v>59637.2</v>
      </c>
      <c r="P13" s="6" t="s">
        <v>39</v>
      </c>
      <c r="Q13" s="23"/>
      <c r="R13" s="5"/>
      <c r="S13" s="11">
        <v>5</v>
      </c>
      <c r="T13" s="12" t="s">
        <v>5</v>
      </c>
      <c r="U13" s="17">
        <f>MAX(J2:J101)</f>
        <v>0.05</v>
      </c>
      <c r="V13" s="5"/>
      <c r="W13" s="5"/>
      <c r="X13" s="5"/>
      <c r="Y13" s="5"/>
      <c r="Z13" s="5"/>
    </row>
    <row r="14" spans="1:26" ht="14.25" customHeight="1" x14ac:dyDescent="0.55000000000000004">
      <c r="A14" s="22">
        <v>44112</v>
      </c>
      <c r="B14" s="6" t="s">
        <v>206</v>
      </c>
      <c r="C14" s="6" t="s">
        <v>207</v>
      </c>
      <c r="D14" s="6" t="s">
        <v>94</v>
      </c>
      <c r="E14" s="6" t="s">
        <v>69</v>
      </c>
      <c r="F14" s="6" t="s">
        <v>70</v>
      </c>
      <c r="G14" s="6" t="s">
        <v>38</v>
      </c>
      <c r="H14" s="6">
        <v>1</v>
      </c>
      <c r="I14" s="6">
        <v>7000</v>
      </c>
      <c r="J14" s="7">
        <v>0.05</v>
      </c>
      <c r="K14" s="8">
        <f>I14-(I14*J14)</f>
        <v>6650</v>
      </c>
      <c r="L14" s="9">
        <v>0.18</v>
      </c>
      <c r="M14" s="8">
        <f>(K14*L14*H14)+H14*K14</f>
        <v>7847</v>
      </c>
      <c r="N14" s="10">
        <v>0</v>
      </c>
      <c r="O14" s="8">
        <f>M14-N14</f>
        <v>7847</v>
      </c>
      <c r="P14" s="6" t="s">
        <v>59</v>
      </c>
      <c r="Q14" s="23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55000000000000004">
      <c r="A15" s="22">
        <v>43834</v>
      </c>
      <c r="B15" s="6" t="s">
        <v>26</v>
      </c>
      <c r="C15" s="6" t="s">
        <v>27</v>
      </c>
      <c r="D15" s="6" t="s">
        <v>28</v>
      </c>
      <c r="E15" s="6" t="s">
        <v>29</v>
      </c>
      <c r="F15" s="6" t="s">
        <v>30</v>
      </c>
      <c r="G15" s="6" t="s">
        <v>31</v>
      </c>
      <c r="H15" s="6">
        <v>1</v>
      </c>
      <c r="I15" s="6">
        <v>12450</v>
      </c>
      <c r="J15" s="7">
        <v>0.04</v>
      </c>
      <c r="K15" s="8">
        <f>I15-(I15*J15)</f>
        <v>11952</v>
      </c>
      <c r="L15" s="9">
        <v>0.18</v>
      </c>
      <c r="M15" s="8">
        <f>(K15*L15*H15)+H15*K15</f>
        <v>14103.36</v>
      </c>
      <c r="N15" s="10">
        <v>0</v>
      </c>
      <c r="O15" s="8">
        <f>M15-N15</f>
        <v>14103.36</v>
      </c>
      <c r="P15" s="6" t="s">
        <v>32</v>
      </c>
      <c r="Q15" s="23" t="s">
        <v>28</v>
      </c>
      <c r="R15" s="5"/>
      <c r="S15" s="11">
        <v>6</v>
      </c>
      <c r="T15" s="12" t="s">
        <v>6</v>
      </c>
      <c r="U15" s="21">
        <f>LARGE(N2:N101,2)</f>
        <v>26634.959999999999</v>
      </c>
      <c r="V15" s="5"/>
      <c r="W15" s="5"/>
      <c r="X15" s="5"/>
      <c r="Y15" s="5"/>
      <c r="Z15" s="5"/>
    </row>
    <row r="16" spans="1:26" ht="14.25" customHeight="1" x14ac:dyDescent="0.55000000000000004">
      <c r="A16" s="22">
        <v>43864</v>
      </c>
      <c r="B16" s="6" t="s">
        <v>60</v>
      </c>
      <c r="C16" s="6" t="s">
        <v>61</v>
      </c>
      <c r="D16" s="6" t="s">
        <v>35</v>
      </c>
      <c r="E16" s="6" t="s">
        <v>47</v>
      </c>
      <c r="F16" s="6" t="s">
        <v>48</v>
      </c>
      <c r="G16" s="6" t="s">
        <v>38</v>
      </c>
      <c r="H16" s="6">
        <v>1</v>
      </c>
      <c r="I16" s="6">
        <v>29800</v>
      </c>
      <c r="J16" s="7">
        <v>0.04</v>
      </c>
      <c r="K16" s="8">
        <f>I16-(I16*J16)</f>
        <v>28608</v>
      </c>
      <c r="L16" s="9">
        <v>0.18</v>
      </c>
      <c r="M16" s="8">
        <f>(K16*L16*H16)+H16*K16</f>
        <v>33757.440000000002</v>
      </c>
      <c r="N16" s="10">
        <v>0</v>
      </c>
      <c r="O16" s="8">
        <f>M16-N16</f>
        <v>33757.440000000002</v>
      </c>
      <c r="P16" s="6" t="s">
        <v>32</v>
      </c>
      <c r="Q16" s="23" t="s">
        <v>35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55000000000000004">
      <c r="A17" s="22">
        <v>43867</v>
      </c>
      <c r="B17" s="6" t="s">
        <v>64</v>
      </c>
      <c r="C17" s="6" t="s">
        <v>65</v>
      </c>
      <c r="D17" s="6" t="s">
        <v>66</v>
      </c>
      <c r="E17" s="6" t="s">
        <v>57</v>
      </c>
      <c r="F17" s="6" t="s">
        <v>58</v>
      </c>
      <c r="G17" s="6" t="s">
        <v>53</v>
      </c>
      <c r="H17" s="6">
        <v>1</v>
      </c>
      <c r="I17" s="6">
        <v>32450</v>
      </c>
      <c r="J17" s="7">
        <v>0.04</v>
      </c>
      <c r="K17" s="8">
        <f>I17-(I17*J17)</f>
        <v>31152</v>
      </c>
      <c r="L17" s="9">
        <v>0.18</v>
      </c>
      <c r="M17" s="8">
        <f>(K17*L17*H17)+H17*K17</f>
        <v>36759.360000000001</v>
      </c>
      <c r="N17" s="10">
        <v>9925.0272000000004</v>
      </c>
      <c r="O17" s="8">
        <f>M17-N17</f>
        <v>26834.3328</v>
      </c>
      <c r="P17" s="6" t="s">
        <v>54</v>
      </c>
      <c r="Q17" s="23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55000000000000004">
      <c r="A18" s="22">
        <v>43898</v>
      </c>
      <c r="B18" s="6" t="s">
        <v>78</v>
      </c>
      <c r="C18" s="6" t="s">
        <v>79</v>
      </c>
      <c r="D18" s="6" t="s">
        <v>28</v>
      </c>
      <c r="E18" s="6" t="s">
        <v>51</v>
      </c>
      <c r="F18" s="6" t="s">
        <v>52</v>
      </c>
      <c r="G18" s="6" t="s">
        <v>53</v>
      </c>
      <c r="H18" s="6">
        <v>1</v>
      </c>
      <c r="I18" s="6">
        <v>24500</v>
      </c>
      <c r="J18" s="7">
        <v>0.04</v>
      </c>
      <c r="K18" s="8">
        <f>I18-(I18*J18)</f>
        <v>23520</v>
      </c>
      <c r="L18" s="9">
        <v>0.18</v>
      </c>
      <c r="M18" s="8">
        <f>(K18*L18*H18)+H18*K18</f>
        <v>27753.599999999999</v>
      </c>
      <c r="N18" s="10">
        <v>7493.4719999999998</v>
      </c>
      <c r="O18" s="8">
        <f>M18-N18</f>
        <v>20260.127999999997</v>
      </c>
      <c r="P18" s="6" t="s">
        <v>54</v>
      </c>
      <c r="Q18" s="23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55000000000000004">
      <c r="A19" s="22">
        <v>43958</v>
      </c>
      <c r="B19" s="6" t="s">
        <v>111</v>
      </c>
      <c r="C19" s="6" t="s">
        <v>112</v>
      </c>
      <c r="D19" s="6" t="s">
        <v>28</v>
      </c>
      <c r="E19" s="6" t="s">
        <v>43</v>
      </c>
      <c r="F19" s="6" t="s">
        <v>44</v>
      </c>
      <c r="G19" s="6" t="s">
        <v>38</v>
      </c>
      <c r="H19" s="6">
        <v>1</v>
      </c>
      <c r="I19" s="6">
        <v>53000</v>
      </c>
      <c r="J19" s="7">
        <v>0.04</v>
      </c>
      <c r="K19" s="8">
        <f>I19-(I19*J19)</f>
        <v>50880</v>
      </c>
      <c r="L19" s="9">
        <v>0.18</v>
      </c>
      <c r="M19" s="8">
        <f>(K19*L19*H19)+H19*K19</f>
        <v>60038.400000000001</v>
      </c>
      <c r="N19" s="10">
        <v>0</v>
      </c>
      <c r="O19" s="8">
        <f>M19-N19</f>
        <v>60038.400000000001</v>
      </c>
      <c r="P19" s="6" t="s">
        <v>32</v>
      </c>
      <c r="Q19" s="23" t="s">
        <v>28</v>
      </c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55000000000000004">
      <c r="A20" s="22">
        <v>44006</v>
      </c>
      <c r="B20" s="6" t="s">
        <v>141</v>
      </c>
      <c r="C20" s="6" t="s">
        <v>142</v>
      </c>
      <c r="D20" s="6" t="s">
        <v>94</v>
      </c>
      <c r="E20" s="6" t="s">
        <v>29</v>
      </c>
      <c r="F20" s="6" t="s">
        <v>30</v>
      </c>
      <c r="G20" s="6" t="s">
        <v>31</v>
      </c>
      <c r="H20" s="6">
        <v>1</v>
      </c>
      <c r="I20" s="6">
        <v>12450</v>
      </c>
      <c r="J20" s="7">
        <v>0.04</v>
      </c>
      <c r="K20" s="8">
        <f>I20-(I20*J20)</f>
        <v>11952</v>
      </c>
      <c r="L20" s="9">
        <v>0.18</v>
      </c>
      <c r="M20" s="8">
        <f>(K20*L20*H20)+H20*K20</f>
        <v>14103.36</v>
      </c>
      <c r="N20" s="10">
        <v>4231.0079999999998</v>
      </c>
      <c r="O20" s="8">
        <f>M20-N20</f>
        <v>9872.3520000000008</v>
      </c>
      <c r="P20" s="6" t="s">
        <v>39</v>
      </c>
      <c r="Q20" s="23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55000000000000004">
      <c r="A21" s="22">
        <v>44009</v>
      </c>
      <c r="B21" s="6" t="s">
        <v>143</v>
      </c>
      <c r="C21" s="6" t="s">
        <v>144</v>
      </c>
      <c r="D21" s="6" t="s">
        <v>35</v>
      </c>
      <c r="E21" s="6" t="s">
        <v>51</v>
      </c>
      <c r="F21" s="6" t="s">
        <v>52</v>
      </c>
      <c r="G21" s="6" t="s">
        <v>53</v>
      </c>
      <c r="H21" s="6">
        <v>1</v>
      </c>
      <c r="I21" s="6">
        <v>24500</v>
      </c>
      <c r="J21" s="7">
        <v>0.04</v>
      </c>
      <c r="K21" s="8">
        <f>I21-(I21*J21)</f>
        <v>23520</v>
      </c>
      <c r="L21" s="9">
        <v>0.18</v>
      </c>
      <c r="M21" s="8">
        <f>(K21*L21*H21)+H21*K21</f>
        <v>27753.599999999999</v>
      </c>
      <c r="N21" s="10">
        <v>7493.4719999999998</v>
      </c>
      <c r="O21" s="8">
        <f>M21-N21</f>
        <v>20260.127999999997</v>
      </c>
      <c r="P21" s="6" t="s">
        <v>54</v>
      </c>
      <c r="Q21" s="23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55000000000000004">
      <c r="A22" s="22">
        <v>44018</v>
      </c>
      <c r="B22" s="6" t="s">
        <v>149</v>
      </c>
      <c r="C22" s="6" t="s">
        <v>150</v>
      </c>
      <c r="D22" s="6" t="s">
        <v>28</v>
      </c>
      <c r="E22" s="6" t="s">
        <v>47</v>
      </c>
      <c r="F22" s="6" t="s">
        <v>48</v>
      </c>
      <c r="G22" s="6" t="s">
        <v>38</v>
      </c>
      <c r="H22" s="6">
        <v>1</v>
      </c>
      <c r="I22" s="6">
        <v>29800</v>
      </c>
      <c r="J22" s="7">
        <v>0.04</v>
      </c>
      <c r="K22" s="8">
        <f>I22-(I22*J22)</f>
        <v>28608</v>
      </c>
      <c r="L22" s="9">
        <v>0.18</v>
      </c>
      <c r="M22" s="8">
        <f>(K22*L22*H22)+H22*K22</f>
        <v>33757.440000000002</v>
      </c>
      <c r="N22" s="10">
        <v>0</v>
      </c>
      <c r="O22" s="8">
        <f>M22-N22</f>
        <v>33757.440000000002</v>
      </c>
      <c r="P22" s="6" t="s">
        <v>32</v>
      </c>
      <c r="Q22" s="23" t="s">
        <v>28</v>
      </c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55000000000000004">
      <c r="A23" s="22">
        <v>44044</v>
      </c>
      <c r="B23" s="6" t="s">
        <v>157</v>
      </c>
      <c r="C23" s="6" t="s">
        <v>158</v>
      </c>
      <c r="D23" s="6" t="s">
        <v>35</v>
      </c>
      <c r="E23" s="6" t="s">
        <v>36</v>
      </c>
      <c r="F23" s="6" t="s">
        <v>37</v>
      </c>
      <c r="G23" s="6" t="s">
        <v>38</v>
      </c>
      <c r="H23" s="6">
        <v>1</v>
      </c>
      <c r="I23" s="6">
        <v>76000</v>
      </c>
      <c r="J23" s="7">
        <v>0.04</v>
      </c>
      <c r="K23" s="8">
        <f>I23-(I23*J23)</f>
        <v>72960</v>
      </c>
      <c r="L23" s="9">
        <v>0.18</v>
      </c>
      <c r="M23" s="8">
        <f>(K23*L23*H23)+H23*K23</f>
        <v>86092.800000000003</v>
      </c>
      <c r="N23" s="10">
        <v>0</v>
      </c>
      <c r="O23" s="8">
        <f>M23-N23</f>
        <v>86092.800000000003</v>
      </c>
      <c r="P23" s="6" t="s">
        <v>32</v>
      </c>
      <c r="Q23" s="23" t="s">
        <v>35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55000000000000004">
      <c r="A24" s="22">
        <v>44056</v>
      </c>
      <c r="B24" s="6" t="s">
        <v>169</v>
      </c>
      <c r="C24" s="6" t="s">
        <v>170</v>
      </c>
      <c r="D24" s="6" t="s">
        <v>35</v>
      </c>
      <c r="E24" s="6" t="s">
        <v>29</v>
      </c>
      <c r="F24" s="6" t="s">
        <v>30</v>
      </c>
      <c r="G24" s="6" t="s">
        <v>31</v>
      </c>
      <c r="H24" s="6">
        <v>1</v>
      </c>
      <c r="I24" s="6">
        <v>12450</v>
      </c>
      <c r="J24" s="7">
        <v>0.04</v>
      </c>
      <c r="K24" s="8">
        <f>I24-(I24*J24)</f>
        <v>11952</v>
      </c>
      <c r="L24" s="9">
        <v>0.18</v>
      </c>
      <c r="M24" s="8">
        <f>(K24*L24*H24)+H24*K24</f>
        <v>14103.36</v>
      </c>
      <c r="N24" s="10">
        <v>0</v>
      </c>
      <c r="O24" s="8">
        <f>M24-N24</f>
        <v>14103.36</v>
      </c>
      <c r="P24" s="6" t="s">
        <v>32</v>
      </c>
      <c r="Q24" s="23" t="s">
        <v>35</v>
      </c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55000000000000004">
      <c r="A25" s="22">
        <v>44058</v>
      </c>
      <c r="B25" s="6" t="s">
        <v>173</v>
      </c>
      <c r="C25" s="6" t="s">
        <v>174</v>
      </c>
      <c r="D25" s="6" t="s">
        <v>94</v>
      </c>
      <c r="E25" s="6" t="s">
        <v>43</v>
      </c>
      <c r="F25" s="6" t="s">
        <v>44</v>
      </c>
      <c r="G25" s="6" t="s">
        <v>38</v>
      </c>
      <c r="H25" s="6">
        <v>1</v>
      </c>
      <c r="I25" s="6">
        <v>53000</v>
      </c>
      <c r="J25" s="7">
        <v>0.04</v>
      </c>
      <c r="K25" s="8">
        <f>I25-(I25*J25)</f>
        <v>50880</v>
      </c>
      <c r="L25" s="9">
        <v>0.18</v>
      </c>
      <c r="M25" s="8">
        <f>(K25*L25*H25)+H25*K25</f>
        <v>60038.400000000001</v>
      </c>
      <c r="N25" s="10">
        <v>0</v>
      </c>
      <c r="O25" s="8">
        <f>M25-N25</f>
        <v>60038.400000000001</v>
      </c>
      <c r="P25" s="6" t="s">
        <v>59</v>
      </c>
      <c r="Q25" s="23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55000000000000004">
      <c r="A26" s="22">
        <v>44065</v>
      </c>
      <c r="B26" s="6" t="s">
        <v>179</v>
      </c>
      <c r="C26" s="6" t="s">
        <v>180</v>
      </c>
      <c r="D26" s="6" t="s">
        <v>35</v>
      </c>
      <c r="E26" s="6" t="s">
        <v>43</v>
      </c>
      <c r="F26" s="6" t="s">
        <v>44</v>
      </c>
      <c r="G26" s="6" t="s">
        <v>38</v>
      </c>
      <c r="H26" s="6">
        <v>1</v>
      </c>
      <c r="I26" s="6">
        <v>53000</v>
      </c>
      <c r="J26" s="7">
        <v>0.04</v>
      </c>
      <c r="K26" s="8">
        <f>I26-(I26*J26)</f>
        <v>50880</v>
      </c>
      <c r="L26" s="9">
        <v>0.18</v>
      </c>
      <c r="M26" s="8">
        <f>(K26*L26*H26)+H26*K26</f>
        <v>60038.400000000001</v>
      </c>
      <c r="N26" s="10">
        <v>0</v>
      </c>
      <c r="O26" s="8">
        <f>M26-N26</f>
        <v>60038.400000000001</v>
      </c>
      <c r="P26" s="6" t="s">
        <v>32</v>
      </c>
      <c r="Q26" s="23" t="s">
        <v>35</v>
      </c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55000000000000004">
      <c r="A27" s="22">
        <v>44069</v>
      </c>
      <c r="B27" s="6" t="s">
        <v>181</v>
      </c>
      <c r="C27" s="6" t="s">
        <v>182</v>
      </c>
      <c r="D27" s="6" t="s">
        <v>28</v>
      </c>
      <c r="E27" s="6" t="s">
        <v>36</v>
      </c>
      <c r="F27" s="6" t="s">
        <v>37</v>
      </c>
      <c r="G27" s="6" t="s">
        <v>38</v>
      </c>
      <c r="H27" s="6">
        <v>1</v>
      </c>
      <c r="I27" s="6">
        <v>76000</v>
      </c>
      <c r="J27" s="7">
        <v>0.04</v>
      </c>
      <c r="K27" s="8">
        <f>I27-(I27*J27)</f>
        <v>72960</v>
      </c>
      <c r="L27" s="9">
        <v>0.18</v>
      </c>
      <c r="M27" s="8">
        <f>(K27*L27*H27)+H27*K27</f>
        <v>86092.800000000003</v>
      </c>
      <c r="N27" s="10">
        <v>23245.056000000004</v>
      </c>
      <c r="O27" s="8">
        <f>M27-N27</f>
        <v>62847.743999999999</v>
      </c>
      <c r="P27" s="6" t="s">
        <v>54</v>
      </c>
      <c r="Q27" s="23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55000000000000004">
      <c r="A28" s="22">
        <v>44074</v>
      </c>
      <c r="B28" s="6" t="s">
        <v>183</v>
      </c>
      <c r="C28" s="6" t="s">
        <v>184</v>
      </c>
      <c r="D28" s="6" t="s">
        <v>66</v>
      </c>
      <c r="E28" s="6" t="s">
        <v>43</v>
      </c>
      <c r="F28" s="6" t="s">
        <v>44</v>
      </c>
      <c r="G28" s="6" t="s">
        <v>38</v>
      </c>
      <c r="H28" s="6">
        <v>1</v>
      </c>
      <c r="I28" s="6">
        <v>53000</v>
      </c>
      <c r="J28" s="7">
        <v>0.04</v>
      </c>
      <c r="K28" s="8">
        <f>I28-(I28*J28)</f>
        <v>50880</v>
      </c>
      <c r="L28" s="9">
        <v>0.18</v>
      </c>
      <c r="M28" s="8">
        <f>(K28*L28*H28)+H28*K28</f>
        <v>60038.400000000001</v>
      </c>
      <c r="N28" s="10">
        <v>18011.52</v>
      </c>
      <c r="O28" s="8">
        <f>M28-N28</f>
        <v>42026.880000000005</v>
      </c>
      <c r="P28" s="6" t="s">
        <v>39</v>
      </c>
      <c r="Q28" s="23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55000000000000004">
      <c r="A29" s="22">
        <v>44084</v>
      </c>
      <c r="B29" s="6" t="s">
        <v>189</v>
      </c>
      <c r="C29" s="6" t="s">
        <v>190</v>
      </c>
      <c r="D29" s="6" t="s">
        <v>28</v>
      </c>
      <c r="E29" s="6" t="s">
        <v>69</v>
      </c>
      <c r="F29" s="6" t="s">
        <v>70</v>
      </c>
      <c r="G29" s="6" t="s">
        <v>38</v>
      </c>
      <c r="H29" s="6">
        <v>2</v>
      </c>
      <c r="I29" s="6">
        <v>7000</v>
      </c>
      <c r="J29" s="7">
        <v>0.04</v>
      </c>
      <c r="K29" s="8">
        <f>I29-(I29*J29)</f>
        <v>6720</v>
      </c>
      <c r="L29" s="9">
        <v>0.18</v>
      </c>
      <c r="M29" s="8">
        <f>(K29*L29*H29)+H29*K29</f>
        <v>15859.2</v>
      </c>
      <c r="N29" s="10">
        <v>0</v>
      </c>
      <c r="O29" s="8">
        <f>M29-N29</f>
        <v>15859.2</v>
      </c>
      <c r="P29" s="6" t="s">
        <v>32</v>
      </c>
      <c r="Q29" s="23" t="s">
        <v>28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55000000000000004">
      <c r="A30" s="22">
        <v>44100</v>
      </c>
      <c r="B30" s="6" t="s">
        <v>199</v>
      </c>
      <c r="C30" s="6" t="s">
        <v>200</v>
      </c>
      <c r="D30" s="6" t="s">
        <v>35</v>
      </c>
      <c r="E30" s="6" t="s">
        <v>43</v>
      </c>
      <c r="F30" s="6" t="s">
        <v>44</v>
      </c>
      <c r="G30" s="6" t="s">
        <v>38</v>
      </c>
      <c r="H30" s="6">
        <v>1</v>
      </c>
      <c r="I30" s="6">
        <v>53000</v>
      </c>
      <c r="J30" s="7">
        <v>0.04</v>
      </c>
      <c r="K30" s="8">
        <f>I30-(I30*J30)</f>
        <v>50880</v>
      </c>
      <c r="L30" s="9">
        <v>0.18</v>
      </c>
      <c r="M30" s="8">
        <f>(K30*L30*H30)+H30*K30</f>
        <v>60038.400000000001</v>
      </c>
      <c r="N30" s="10">
        <v>0</v>
      </c>
      <c r="O30" s="8">
        <f>M30-N30</f>
        <v>60038.400000000001</v>
      </c>
      <c r="P30" s="6" t="s">
        <v>59</v>
      </c>
      <c r="Q30" s="23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55000000000000004">
      <c r="A31" s="22">
        <v>43841</v>
      </c>
      <c r="B31" s="6" t="s">
        <v>33</v>
      </c>
      <c r="C31" s="6" t="s">
        <v>34</v>
      </c>
      <c r="D31" s="6" t="s">
        <v>35</v>
      </c>
      <c r="E31" s="6" t="s">
        <v>36</v>
      </c>
      <c r="F31" s="6" t="s">
        <v>37</v>
      </c>
      <c r="G31" s="6" t="s">
        <v>38</v>
      </c>
      <c r="H31" s="6">
        <v>1</v>
      </c>
      <c r="I31" s="6">
        <v>76000</v>
      </c>
      <c r="J31" s="7">
        <v>0.03</v>
      </c>
      <c r="K31" s="8">
        <f>I31-(I31*J31)</f>
        <v>73720</v>
      </c>
      <c r="L31" s="9">
        <v>0.18</v>
      </c>
      <c r="M31" s="8">
        <f>(K31*L31*H31)+H31*K31</f>
        <v>86989.6</v>
      </c>
      <c r="N31" s="10">
        <v>26096.880000000001</v>
      </c>
      <c r="O31" s="8">
        <f>M31-N31</f>
        <v>60892.72</v>
      </c>
      <c r="P31" s="6" t="s">
        <v>39</v>
      </c>
      <c r="Q31" s="23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55000000000000004">
      <c r="A32" s="22">
        <v>43931</v>
      </c>
      <c r="B32" s="6" t="s">
        <v>99</v>
      </c>
      <c r="C32" s="6" t="s">
        <v>100</v>
      </c>
      <c r="D32" s="6" t="s">
        <v>66</v>
      </c>
      <c r="E32" s="6" t="s">
        <v>36</v>
      </c>
      <c r="F32" s="6" t="s">
        <v>37</v>
      </c>
      <c r="G32" s="6" t="s">
        <v>38</v>
      </c>
      <c r="H32" s="6">
        <v>1</v>
      </c>
      <c r="I32" s="6">
        <v>76000</v>
      </c>
      <c r="J32" s="7">
        <v>0.03</v>
      </c>
      <c r="K32" s="8">
        <f>I32-(I32*J32)</f>
        <v>73720</v>
      </c>
      <c r="L32" s="9">
        <v>0.18</v>
      </c>
      <c r="M32" s="8">
        <f>(K32*L32*H32)+H32*K32</f>
        <v>86989.6</v>
      </c>
      <c r="N32" s="10">
        <v>23487.192000000003</v>
      </c>
      <c r="O32" s="8">
        <f>M32-N32</f>
        <v>63502.408000000003</v>
      </c>
      <c r="P32" s="6" t="s">
        <v>54</v>
      </c>
      <c r="Q32" s="23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55000000000000004">
      <c r="A33" s="22">
        <v>43981</v>
      </c>
      <c r="B33" s="6" t="s">
        <v>119</v>
      </c>
      <c r="C33" s="6" t="s">
        <v>120</v>
      </c>
      <c r="D33" s="6" t="s">
        <v>35</v>
      </c>
      <c r="E33" s="6" t="s">
        <v>29</v>
      </c>
      <c r="F33" s="6" t="s">
        <v>30</v>
      </c>
      <c r="G33" s="6" t="s">
        <v>31</v>
      </c>
      <c r="H33" s="6">
        <v>1</v>
      </c>
      <c r="I33" s="6">
        <v>12450</v>
      </c>
      <c r="J33" s="7">
        <v>0.03</v>
      </c>
      <c r="K33" s="8">
        <f>I33-(I33*J33)</f>
        <v>12076.5</v>
      </c>
      <c r="L33" s="9">
        <v>0.18</v>
      </c>
      <c r="M33" s="8">
        <f>(K33*L33*H33)+H33*K33</f>
        <v>14250.27</v>
      </c>
      <c r="N33" s="10">
        <v>0</v>
      </c>
      <c r="O33" s="8">
        <f>M33-N33</f>
        <v>14250.27</v>
      </c>
      <c r="P33" s="6" t="s">
        <v>32</v>
      </c>
      <c r="Q33" s="23" t="s">
        <v>35</v>
      </c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55000000000000004">
      <c r="A34" s="22">
        <v>43988</v>
      </c>
      <c r="B34" s="6" t="s">
        <v>125</v>
      </c>
      <c r="C34" s="6" t="s">
        <v>126</v>
      </c>
      <c r="D34" s="6" t="s">
        <v>94</v>
      </c>
      <c r="E34" s="6" t="s">
        <v>51</v>
      </c>
      <c r="F34" s="6" t="s">
        <v>52</v>
      </c>
      <c r="G34" s="6" t="s">
        <v>53</v>
      </c>
      <c r="H34" s="6">
        <v>1</v>
      </c>
      <c r="I34" s="6">
        <v>24500</v>
      </c>
      <c r="J34" s="7">
        <v>0.03</v>
      </c>
      <c r="K34" s="8">
        <f>I34-(I34*J34)</f>
        <v>23765</v>
      </c>
      <c r="L34" s="9">
        <v>0.18</v>
      </c>
      <c r="M34" s="8">
        <f>(K34*L34*H34)+H34*K34</f>
        <v>28042.7</v>
      </c>
      <c r="N34" s="10">
        <v>8412.81</v>
      </c>
      <c r="O34" s="8">
        <f>M34-N34</f>
        <v>19629.89</v>
      </c>
      <c r="P34" s="6" t="s">
        <v>39</v>
      </c>
      <c r="Q34" s="23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55000000000000004">
      <c r="A35" s="22">
        <v>43988</v>
      </c>
      <c r="B35" s="6" t="s">
        <v>125</v>
      </c>
      <c r="C35" s="6" t="s">
        <v>126</v>
      </c>
      <c r="D35" s="6" t="s">
        <v>94</v>
      </c>
      <c r="E35" s="6" t="s">
        <v>36</v>
      </c>
      <c r="F35" s="6" t="s">
        <v>37</v>
      </c>
      <c r="G35" s="6" t="s">
        <v>38</v>
      </c>
      <c r="H35" s="6">
        <v>1</v>
      </c>
      <c r="I35" s="6">
        <v>76000</v>
      </c>
      <c r="J35" s="7">
        <v>0.03</v>
      </c>
      <c r="K35" s="8">
        <f>I35-(I35*J35)</f>
        <v>73720</v>
      </c>
      <c r="L35" s="9">
        <v>0.18</v>
      </c>
      <c r="M35" s="8">
        <f>(K35*L35*H35)+H35*K35</f>
        <v>86989.6</v>
      </c>
      <c r="N35" s="10">
        <v>26096.880000000001</v>
      </c>
      <c r="O35" s="8">
        <f>M35-N35</f>
        <v>60892.72</v>
      </c>
      <c r="P35" s="6" t="s">
        <v>39</v>
      </c>
      <c r="Q35" s="23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55000000000000004">
      <c r="A36" s="22">
        <v>44039</v>
      </c>
      <c r="B36" s="6" t="s">
        <v>155</v>
      </c>
      <c r="C36" s="6" t="s">
        <v>156</v>
      </c>
      <c r="D36" s="6" t="s">
        <v>35</v>
      </c>
      <c r="E36" s="6" t="s">
        <v>29</v>
      </c>
      <c r="F36" s="6" t="s">
        <v>30</v>
      </c>
      <c r="G36" s="6" t="s">
        <v>31</v>
      </c>
      <c r="H36" s="6">
        <v>1</v>
      </c>
      <c r="I36" s="6">
        <v>12450</v>
      </c>
      <c r="J36" s="7">
        <v>0.03</v>
      </c>
      <c r="K36" s="8">
        <f>I36-(I36*J36)</f>
        <v>12076.5</v>
      </c>
      <c r="L36" s="9">
        <v>0.18</v>
      </c>
      <c r="M36" s="8">
        <f>(K36*L36*H36)+H36*K36</f>
        <v>14250.27</v>
      </c>
      <c r="N36" s="10">
        <v>0</v>
      </c>
      <c r="O36" s="8">
        <f>M36-N36</f>
        <v>14250.27</v>
      </c>
      <c r="P36" s="6" t="s">
        <v>32</v>
      </c>
      <c r="Q36" s="23" t="s">
        <v>35</v>
      </c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55000000000000004">
      <c r="A37" s="22">
        <v>44045</v>
      </c>
      <c r="B37" s="6" t="s">
        <v>159</v>
      </c>
      <c r="C37" s="6" t="s">
        <v>160</v>
      </c>
      <c r="D37" s="6" t="s">
        <v>94</v>
      </c>
      <c r="E37" s="6" t="s">
        <v>51</v>
      </c>
      <c r="F37" s="6" t="s">
        <v>52</v>
      </c>
      <c r="G37" s="6" t="s">
        <v>53</v>
      </c>
      <c r="H37" s="6">
        <v>1</v>
      </c>
      <c r="I37" s="6">
        <v>24500</v>
      </c>
      <c r="J37" s="7">
        <v>0.03</v>
      </c>
      <c r="K37" s="8">
        <f>I37-(I37*J37)</f>
        <v>23765</v>
      </c>
      <c r="L37" s="9">
        <v>0.18</v>
      </c>
      <c r="M37" s="8">
        <f>(K37*L37*H37)+H37*K37</f>
        <v>28042.7</v>
      </c>
      <c r="N37" s="10">
        <v>0</v>
      </c>
      <c r="O37" s="8">
        <f>M37-N37</f>
        <v>28042.7</v>
      </c>
      <c r="P37" s="6" t="s">
        <v>59</v>
      </c>
      <c r="Q37" s="23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55000000000000004">
      <c r="A38" s="22">
        <v>44111</v>
      </c>
      <c r="B38" s="6" t="s">
        <v>204</v>
      </c>
      <c r="C38" s="6" t="s">
        <v>205</v>
      </c>
      <c r="D38" s="6" t="s">
        <v>35</v>
      </c>
      <c r="E38" s="6" t="s">
        <v>47</v>
      </c>
      <c r="F38" s="6" t="s">
        <v>48</v>
      </c>
      <c r="G38" s="6" t="s">
        <v>38</v>
      </c>
      <c r="H38" s="6">
        <v>1</v>
      </c>
      <c r="I38" s="6">
        <v>29800</v>
      </c>
      <c r="J38" s="7">
        <v>0.03</v>
      </c>
      <c r="K38" s="8">
        <f>I38-(I38*J38)</f>
        <v>28906</v>
      </c>
      <c r="L38" s="9">
        <v>0.18</v>
      </c>
      <c r="M38" s="8">
        <f>(K38*L38*H38)+H38*K38</f>
        <v>34109.08</v>
      </c>
      <c r="N38" s="10">
        <v>10232.724</v>
      </c>
      <c r="O38" s="8">
        <f>M38-N38</f>
        <v>23876.356</v>
      </c>
      <c r="P38" s="6" t="s">
        <v>39</v>
      </c>
      <c r="Q38" s="23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55000000000000004">
      <c r="A39" s="22">
        <v>44111</v>
      </c>
      <c r="B39" s="6" t="s">
        <v>204</v>
      </c>
      <c r="C39" s="6" t="s">
        <v>205</v>
      </c>
      <c r="D39" s="6" t="s">
        <v>35</v>
      </c>
      <c r="E39" s="6" t="s">
        <v>47</v>
      </c>
      <c r="F39" s="6" t="s">
        <v>48</v>
      </c>
      <c r="G39" s="6" t="s">
        <v>38</v>
      </c>
      <c r="H39" s="6">
        <v>2</v>
      </c>
      <c r="I39" s="6">
        <v>29800</v>
      </c>
      <c r="J39" s="7">
        <v>0.03</v>
      </c>
      <c r="K39" s="8">
        <f>I39-(I39*J39)</f>
        <v>28906</v>
      </c>
      <c r="L39" s="9">
        <v>0.18</v>
      </c>
      <c r="M39" s="8">
        <f>(K39*L39*H39)+H39*K39</f>
        <v>68218.16</v>
      </c>
      <c r="N39" s="10">
        <v>20465.448</v>
      </c>
      <c r="O39" s="8">
        <f>M39-N39</f>
        <v>47752.712</v>
      </c>
      <c r="P39" s="6" t="s">
        <v>39</v>
      </c>
      <c r="Q39" s="23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55000000000000004">
      <c r="A40" s="22">
        <v>44127</v>
      </c>
      <c r="B40" s="6" t="s">
        <v>210</v>
      </c>
      <c r="C40" s="6" t="s">
        <v>211</v>
      </c>
      <c r="D40" s="6" t="s">
        <v>28</v>
      </c>
      <c r="E40" s="6" t="s">
        <v>43</v>
      </c>
      <c r="F40" s="6" t="s">
        <v>44</v>
      </c>
      <c r="G40" s="6" t="s">
        <v>38</v>
      </c>
      <c r="H40" s="6">
        <v>1</v>
      </c>
      <c r="I40" s="6">
        <v>53000</v>
      </c>
      <c r="J40" s="7">
        <v>0.03</v>
      </c>
      <c r="K40" s="8">
        <f>I40-(I40*J40)</f>
        <v>51410</v>
      </c>
      <c r="L40" s="9">
        <v>0.18</v>
      </c>
      <c r="M40" s="8">
        <f>(K40*L40*H40)+H40*K40</f>
        <v>60663.8</v>
      </c>
      <c r="N40" s="10">
        <v>0</v>
      </c>
      <c r="O40" s="8">
        <f>M40-N40</f>
        <v>60663.8</v>
      </c>
      <c r="P40" s="6" t="s">
        <v>32</v>
      </c>
      <c r="Q40" s="23" t="s">
        <v>28</v>
      </c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55000000000000004">
      <c r="A41" s="22">
        <v>44160</v>
      </c>
      <c r="B41" s="6" t="s">
        <v>218</v>
      </c>
      <c r="C41" s="6" t="s">
        <v>219</v>
      </c>
      <c r="D41" s="6" t="s">
        <v>35</v>
      </c>
      <c r="E41" s="6" t="s">
        <v>47</v>
      </c>
      <c r="F41" s="6" t="s">
        <v>48</v>
      </c>
      <c r="G41" s="6" t="s">
        <v>38</v>
      </c>
      <c r="H41" s="6">
        <v>1</v>
      </c>
      <c r="I41" s="6">
        <v>29800</v>
      </c>
      <c r="J41" s="7">
        <v>0.03</v>
      </c>
      <c r="K41" s="8">
        <f>I41-(I41*J41)</f>
        <v>28906</v>
      </c>
      <c r="L41" s="9">
        <v>0.18</v>
      </c>
      <c r="M41" s="8">
        <f>(K41*L41*H41)+H41*K41</f>
        <v>34109.08</v>
      </c>
      <c r="N41" s="10">
        <v>0</v>
      </c>
      <c r="O41" s="8">
        <f>M41-N41</f>
        <v>34109.08</v>
      </c>
      <c r="P41" s="6" t="s">
        <v>32</v>
      </c>
      <c r="Q41" s="23" t="s">
        <v>35</v>
      </c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55000000000000004">
      <c r="A42" s="22">
        <v>43848</v>
      </c>
      <c r="B42" s="6" t="s">
        <v>49</v>
      </c>
      <c r="C42" s="6" t="s">
        <v>50</v>
      </c>
      <c r="D42" s="6" t="s">
        <v>35</v>
      </c>
      <c r="E42" s="6" t="s">
        <v>51</v>
      </c>
      <c r="F42" s="6" t="s">
        <v>52</v>
      </c>
      <c r="G42" s="6" t="s">
        <v>53</v>
      </c>
      <c r="H42" s="6">
        <v>1</v>
      </c>
      <c r="I42" s="6">
        <v>24500</v>
      </c>
      <c r="J42" s="7">
        <v>0.02</v>
      </c>
      <c r="K42" s="8">
        <f>I42-(I42*J42)</f>
        <v>24010</v>
      </c>
      <c r="L42" s="9">
        <v>0.18</v>
      </c>
      <c r="M42" s="8">
        <f>(K42*L42*H42)+H42*K42</f>
        <v>28331.8</v>
      </c>
      <c r="N42" s="10">
        <v>7649.5860000000002</v>
      </c>
      <c r="O42" s="8">
        <f>M42-N42</f>
        <v>20682.214</v>
      </c>
      <c r="P42" s="6" t="s">
        <v>54</v>
      </c>
      <c r="Q42" s="23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55000000000000004">
      <c r="A43" s="22">
        <v>43859</v>
      </c>
      <c r="B43" s="6" t="s">
        <v>55</v>
      </c>
      <c r="C43" s="6" t="s">
        <v>56</v>
      </c>
      <c r="D43" s="6" t="s">
        <v>28</v>
      </c>
      <c r="E43" s="6" t="s">
        <v>57</v>
      </c>
      <c r="F43" s="6" t="s">
        <v>58</v>
      </c>
      <c r="G43" s="6" t="s">
        <v>53</v>
      </c>
      <c r="H43" s="6">
        <v>1</v>
      </c>
      <c r="I43" s="6">
        <v>32450</v>
      </c>
      <c r="J43" s="7">
        <v>0.02</v>
      </c>
      <c r="K43" s="8">
        <f>I43-(I43*J43)</f>
        <v>31801</v>
      </c>
      <c r="L43" s="9">
        <v>0.18</v>
      </c>
      <c r="M43" s="8">
        <f>(K43*L43*H43)+H43*K43</f>
        <v>37525.18</v>
      </c>
      <c r="N43" s="10">
        <v>0</v>
      </c>
      <c r="O43" s="8">
        <f>M43-N43</f>
        <v>37525.18</v>
      </c>
      <c r="P43" s="6" t="s">
        <v>59</v>
      </c>
      <c r="Q43" s="23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55000000000000004">
      <c r="A44" s="22">
        <v>43878</v>
      </c>
      <c r="B44" s="6" t="s">
        <v>72</v>
      </c>
      <c r="C44" s="6" t="s">
        <v>73</v>
      </c>
      <c r="D44" s="6" t="s">
        <v>66</v>
      </c>
      <c r="E44" s="6" t="s">
        <v>47</v>
      </c>
      <c r="F44" s="6" t="s">
        <v>48</v>
      </c>
      <c r="G44" s="6" t="s">
        <v>38</v>
      </c>
      <c r="H44" s="6">
        <v>1</v>
      </c>
      <c r="I44" s="6">
        <v>29800</v>
      </c>
      <c r="J44" s="7">
        <v>0.02</v>
      </c>
      <c r="K44" s="8">
        <f>I44-(I44*J44)</f>
        <v>29204</v>
      </c>
      <c r="L44" s="9">
        <v>0.18</v>
      </c>
      <c r="M44" s="8">
        <f>(K44*L44*H44)+H44*K44</f>
        <v>34460.720000000001</v>
      </c>
      <c r="N44" s="10">
        <v>9304.394400000001</v>
      </c>
      <c r="O44" s="8">
        <f>M44-N44</f>
        <v>25156.3256</v>
      </c>
      <c r="P44" s="6" t="s">
        <v>54</v>
      </c>
      <c r="Q44" s="23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55000000000000004">
      <c r="A45" s="22">
        <v>43927</v>
      </c>
      <c r="B45" s="6" t="s">
        <v>88</v>
      </c>
      <c r="C45" s="6" t="s">
        <v>89</v>
      </c>
      <c r="D45" s="6" t="s">
        <v>35</v>
      </c>
      <c r="E45" s="6" t="s">
        <v>69</v>
      </c>
      <c r="F45" s="6" t="s">
        <v>70</v>
      </c>
      <c r="G45" s="6" t="s">
        <v>38</v>
      </c>
      <c r="H45" s="6">
        <v>3</v>
      </c>
      <c r="I45" s="6">
        <v>7000</v>
      </c>
      <c r="J45" s="7">
        <v>0.02</v>
      </c>
      <c r="K45" s="8">
        <f>I45-(I45*J45)</f>
        <v>6860</v>
      </c>
      <c r="L45" s="9">
        <v>0.18</v>
      </c>
      <c r="M45" s="8">
        <f>(K45*L45*H45)+H45*K45</f>
        <v>24284.400000000001</v>
      </c>
      <c r="N45" s="10">
        <v>7285.3200000000006</v>
      </c>
      <c r="O45" s="8">
        <f>M45-N45</f>
        <v>16999.080000000002</v>
      </c>
      <c r="P45" s="6" t="s">
        <v>39</v>
      </c>
      <c r="Q45" s="23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55000000000000004">
      <c r="A46" s="22">
        <v>43929</v>
      </c>
      <c r="B46" s="6" t="s">
        <v>92</v>
      </c>
      <c r="C46" s="6" t="s">
        <v>93</v>
      </c>
      <c r="D46" s="6" t="s">
        <v>94</v>
      </c>
      <c r="E46" s="6" t="s">
        <v>57</v>
      </c>
      <c r="F46" s="6" t="s">
        <v>58</v>
      </c>
      <c r="G46" s="6" t="s">
        <v>53</v>
      </c>
      <c r="H46" s="6">
        <v>1</v>
      </c>
      <c r="I46" s="6">
        <v>32450</v>
      </c>
      <c r="J46" s="7">
        <v>0.02</v>
      </c>
      <c r="K46" s="8">
        <f>I46-(I46*J46)</f>
        <v>31801</v>
      </c>
      <c r="L46" s="9">
        <v>0.18</v>
      </c>
      <c r="M46" s="8">
        <f>(K46*L46*H46)+H46*K46</f>
        <v>37525.18</v>
      </c>
      <c r="N46" s="10">
        <v>10131.7986</v>
      </c>
      <c r="O46" s="8">
        <f>M46-N46</f>
        <v>27393.381399999998</v>
      </c>
      <c r="P46" s="6" t="s">
        <v>54</v>
      </c>
      <c r="Q46" s="23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55000000000000004">
      <c r="A47" s="22">
        <v>43952</v>
      </c>
      <c r="B47" s="6" t="s">
        <v>103</v>
      </c>
      <c r="C47" s="6" t="s">
        <v>104</v>
      </c>
      <c r="D47" s="6" t="s">
        <v>28</v>
      </c>
      <c r="E47" s="6" t="s">
        <v>69</v>
      </c>
      <c r="F47" s="6" t="s">
        <v>70</v>
      </c>
      <c r="G47" s="6" t="s">
        <v>38</v>
      </c>
      <c r="H47" s="6">
        <v>1</v>
      </c>
      <c r="I47" s="6">
        <v>7000</v>
      </c>
      <c r="J47" s="7">
        <v>0.02</v>
      </c>
      <c r="K47" s="8">
        <f>I47-(I47*J47)</f>
        <v>6860</v>
      </c>
      <c r="L47" s="9">
        <v>0.18</v>
      </c>
      <c r="M47" s="8">
        <f>(K47*L47*H47)+H47*K47</f>
        <v>8094.8</v>
      </c>
      <c r="N47" s="10">
        <v>0</v>
      </c>
      <c r="O47" s="8">
        <f>M47-N47</f>
        <v>8094.8</v>
      </c>
      <c r="P47" s="6" t="s">
        <v>32</v>
      </c>
      <c r="Q47" s="23" t="s">
        <v>28</v>
      </c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55000000000000004">
      <c r="A48" s="22">
        <v>43988</v>
      </c>
      <c r="B48" s="6" t="s">
        <v>125</v>
      </c>
      <c r="C48" s="6" t="s">
        <v>126</v>
      </c>
      <c r="D48" s="6" t="s">
        <v>94</v>
      </c>
      <c r="E48" s="6" t="s">
        <v>29</v>
      </c>
      <c r="F48" s="6" t="s">
        <v>30</v>
      </c>
      <c r="G48" s="6" t="s">
        <v>31</v>
      </c>
      <c r="H48" s="6">
        <v>1</v>
      </c>
      <c r="I48" s="6">
        <v>12450</v>
      </c>
      <c r="J48" s="7">
        <v>0.02</v>
      </c>
      <c r="K48" s="8">
        <f>I48-(I48*J48)</f>
        <v>12201</v>
      </c>
      <c r="L48" s="9">
        <v>0.18</v>
      </c>
      <c r="M48" s="8">
        <f>(K48*L48*H48)+H48*K48</f>
        <v>14397.18</v>
      </c>
      <c r="N48" s="10">
        <v>4319.1539999999995</v>
      </c>
      <c r="O48" s="8">
        <f>M48-N48</f>
        <v>10078.026000000002</v>
      </c>
      <c r="P48" s="6" t="s">
        <v>39</v>
      </c>
      <c r="Q48" s="23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55000000000000004">
      <c r="A49" s="22">
        <v>43996</v>
      </c>
      <c r="B49" s="6" t="s">
        <v>133</v>
      </c>
      <c r="C49" s="6" t="s">
        <v>134</v>
      </c>
      <c r="D49" s="6" t="s">
        <v>66</v>
      </c>
      <c r="E49" s="6" t="s">
        <v>43</v>
      </c>
      <c r="F49" s="6" t="s">
        <v>44</v>
      </c>
      <c r="G49" s="6" t="s">
        <v>38</v>
      </c>
      <c r="H49" s="6">
        <v>1</v>
      </c>
      <c r="I49" s="6">
        <v>53000</v>
      </c>
      <c r="J49" s="7">
        <v>0.02</v>
      </c>
      <c r="K49" s="8">
        <f>I49-(I49*J49)</f>
        <v>51940</v>
      </c>
      <c r="L49" s="9">
        <v>0.18</v>
      </c>
      <c r="M49" s="8">
        <f>(K49*L49*H49)+H49*K49</f>
        <v>61289.2</v>
      </c>
      <c r="N49" s="10">
        <v>0</v>
      </c>
      <c r="O49" s="8">
        <f>M49-N49</f>
        <v>61289.2</v>
      </c>
      <c r="P49" s="6" t="s">
        <v>59</v>
      </c>
      <c r="Q49" s="23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55000000000000004">
      <c r="A50" s="22">
        <v>44001</v>
      </c>
      <c r="B50" s="6" t="s">
        <v>135</v>
      </c>
      <c r="C50" s="6" t="s">
        <v>136</v>
      </c>
      <c r="D50" s="6" t="s">
        <v>28</v>
      </c>
      <c r="E50" s="6" t="s">
        <v>69</v>
      </c>
      <c r="F50" s="6" t="s">
        <v>70</v>
      </c>
      <c r="G50" s="6" t="s">
        <v>38</v>
      </c>
      <c r="H50" s="6">
        <v>1</v>
      </c>
      <c r="I50" s="6">
        <v>7000</v>
      </c>
      <c r="J50" s="7">
        <v>0.02</v>
      </c>
      <c r="K50" s="8">
        <f>I50-(I50*J50)</f>
        <v>6860</v>
      </c>
      <c r="L50" s="9">
        <v>0.18</v>
      </c>
      <c r="M50" s="8">
        <f>(K50*L50*H50)+H50*K50</f>
        <v>8094.8</v>
      </c>
      <c r="N50" s="10">
        <v>2185.596</v>
      </c>
      <c r="O50" s="8">
        <f>M50-N50</f>
        <v>5909.2039999999997</v>
      </c>
      <c r="P50" s="6" t="s">
        <v>54</v>
      </c>
      <c r="Q50" s="23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55000000000000004">
      <c r="A51" s="22">
        <v>44001</v>
      </c>
      <c r="B51" s="6" t="s">
        <v>137</v>
      </c>
      <c r="C51" s="6" t="s">
        <v>138</v>
      </c>
      <c r="D51" s="6" t="s">
        <v>35</v>
      </c>
      <c r="E51" s="6" t="s">
        <v>57</v>
      </c>
      <c r="F51" s="6" t="s">
        <v>58</v>
      </c>
      <c r="G51" s="6" t="s">
        <v>53</v>
      </c>
      <c r="H51" s="6">
        <v>1</v>
      </c>
      <c r="I51" s="6">
        <v>32450</v>
      </c>
      <c r="J51" s="7">
        <v>0.02</v>
      </c>
      <c r="K51" s="8">
        <f>I51-(I51*J51)</f>
        <v>31801</v>
      </c>
      <c r="L51" s="9">
        <v>0.18</v>
      </c>
      <c r="M51" s="8">
        <f>(K51*L51*H51)+H51*K51</f>
        <v>37525.18</v>
      </c>
      <c r="N51" s="10">
        <v>10131.7986</v>
      </c>
      <c r="O51" s="8">
        <f>M51-N51</f>
        <v>27393.381399999998</v>
      </c>
      <c r="P51" s="6" t="s">
        <v>54</v>
      </c>
      <c r="Q51" s="23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55000000000000004">
      <c r="A52" s="22">
        <v>44029</v>
      </c>
      <c r="B52" s="6" t="s">
        <v>151</v>
      </c>
      <c r="C52" s="6" t="s">
        <v>152</v>
      </c>
      <c r="D52" s="6" t="s">
        <v>28</v>
      </c>
      <c r="E52" s="6" t="s">
        <v>57</v>
      </c>
      <c r="F52" s="6" t="s">
        <v>58</v>
      </c>
      <c r="G52" s="6" t="s">
        <v>53</v>
      </c>
      <c r="H52" s="6">
        <v>1</v>
      </c>
      <c r="I52" s="6">
        <v>32450</v>
      </c>
      <c r="J52" s="7">
        <v>0.02</v>
      </c>
      <c r="K52" s="8">
        <f>I52-(I52*J52)</f>
        <v>31801</v>
      </c>
      <c r="L52" s="9">
        <v>0.18</v>
      </c>
      <c r="M52" s="8">
        <f>(K52*L52*H52)+H52*K52</f>
        <v>37525.18</v>
      </c>
      <c r="N52" s="10">
        <v>0</v>
      </c>
      <c r="O52" s="8">
        <f>M52-N52</f>
        <v>37525.18</v>
      </c>
      <c r="P52" s="6" t="s">
        <v>32</v>
      </c>
      <c r="Q52" s="23" t="s">
        <v>28</v>
      </c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55000000000000004">
      <c r="A53" s="22">
        <v>44049</v>
      </c>
      <c r="B53" s="6" t="s">
        <v>165</v>
      </c>
      <c r="C53" s="6" t="s">
        <v>166</v>
      </c>
      <c r="D53" s="6" t="s">
        <v>28</v>
      </c>
      <c r="E53" s="6" t="s">
        <v>47</v>
      </c>
      <c r="F53" s="6" t="s">
        <v>48</v>
      </c>
      <c r="G53" s="6" t="s">
        <v>38</v>
      </c>
      <c r="H53" s="6">
        <v>1</v>
      </c>
      <c r="I53" s="6">
        <v>29800</v>
      </c>
      <c r="J53" s="7">
        <v>0.02</v>
      </c>
      <c r="K53" s="8">
        <f>I53-(I53*J53)</f>
        <v>29204</v>
      </c>
      <c r="L53" s="9">
        <v>0.18</v>
      </c>
      <c r="M53" s="8">
        <f>(K53*L53*H53)+H53*K53</f>
        <v>34460.720000000001</v>
      </c>
      <c r="N53" s="10">
        <v>9304.394400000001</v>
      </c>
      <c r="O53" s="8">
        <f>M53-N53</f>
        <v>25156.3256</v>
      </c>
      <c r="P53" s="6" t="s">
        <v>54</v>
      </c>
      <c r="Q53" s="23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55000000000000004">
      <c r="A54" s="22">
        <v>44052</v>
      </c>
      <c r="B54" s="6" t="s">
        <v>167</v>
      </c>
      <c r="C54" s="6" t="s">
        <v>168</v>
      </c>
      <c r="D54" s="6" t="s">
        <v>35</v>
      </c>
      <c r="E54" s="6" t="s">
        <v>69</v>
      </c>
      <c r="F54" s="6" t="s">
        <v>70</v>
      </c>
      <c r="G54" s="6" t="s">
        <v>38</v>
      </c>
      <c r="H54" s="6">
        <v>1</v>
      </c>
      <c r="I54" s="6">
        <v>7000</v>
      </c>
      <c r="J54" s="7">
        <v>0.02</v>
      </c>
      <c r="K54" s="8">
        <f>I54-(I54*J54)</f>
        <v>6860</v>
      </c>
      <c r="L54" s="9">
        <v>0.18</v>
      </c>
      <c r="M54" s="8">
        <f>(K54*L54*H54)+H54*K54</f>
        <v>8094.8</v>
      </c>
      <c r="N54" s="10">
        <v>0</v>
      </c>
      <c r="O54" s="8">
        <f>M54-N54</f>
        <v>8094.8</v>
      </c>
      <c r="P54" s="6" t="s">
        <v>59</v>
      </c>
      <c r="Q54" s="23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55000000000000004">
      <c r="A55" s="22">
        <v>44088</v>
      </c>
      <c r="B55" s="6" t="s">
        <v>193</v>
      </c>
      <c r="C55" s="6" t="s">
        <v>194</v>
      </c>
      <c r="D55" s="6" t="s">
        <v>94</v>
      </c>
      <c r="E55" s="6" t="s">
        <v>43</v>
      </c>
      <c r="F55" s="6" t="s">
        <v>44</v>
      </c>
      <c r="G55" s="6" t="s">
        <v>38</v>
      </c>
      <c r="H55" s="6">
        <v>1</v>
      </c>
      <c r="I55" s="6">
        <v>53000</v>
      </c>
      <c r="J55" s="7">
        <v>0.02</v>
      </c>
      <c r="K55" s="8">
        <f>I55-(I55*J55)</f>
        <v>51940</v>
      </c>
      <c r="L55" s="9">
        <v>0.18</v>
      </c>
      <c r="M55" s="8">
        <f>(K55*L55*H55)+H55*K55</f>
        <v>61289.2</v>
      </c>
      <c r="N55" s="10">
        <v>18386.759999999998</v>
      </c>
      <c r="O55" s="8">
        <f>M55-N55</f>
        <v>42902.44</v>
      </c>
      <c r="P55" s="6" t="s">
        <v>39</v>
      </c>
      <c r="Q55" s="23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55000000000000004">
      <c r="A56" s="22">
        <v>44113</v>
      </c>
      <c r="B56" s="6" t="s">
        <v>208</v>
      </c>
      <c r="C56" s="6" t="s">
        <v>209</v>
      </c>
      <c r="D56" s="6" t="s">
        <v>28</v>
      </c>
      <c r="E56" s="6" t="s">
        <v>69</v>
      </c>
      <c r="F56" s="6" t="s">
        <v>70</v>
      </c>
      <c r="G56" s="6" t="s">
        <v>38</v>
      </c>
      <c r="H56" s="6">
        <v>1</v>
      </c>
      <c r="I56" s="6">
        <v>7000</v>
      </c>
      <c r="J56" s="7">
        <v>0.02</v>
      </c>
      <c r="K56" s="8">
        <f>I56-(I56*J56)</f>
        <v>6860</v>
      </c>
      <c r="L56" s="9">
        <v>0.18</v>
      </c>
      <c r="M56" s="8">
        <f>(K56*L56*H56)+H56*K56</f>
        <v>8094.8</v>
      </c>
      <c r="N56" s="10">
        <v>0</v>
      </c>
      <c r="O56" s="8">
        <f>M56-N56</f>
        <v>8094.8</v>
      </c>
      <c r="P56" s="6" t="s">
        <v>32</v>
      </c>
      <c r="Q56" s="23" t="s">
        <v>28</v>
      </c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55000000000000004">
      <c r="A57" s="22">
        <v>44141</v>
      </c>
      <c r="B57" s="6" t="s">
        <v>212</v>
      </c>
      <c r="C57" s="6" t="s">
        <v>213</v>
      </c>
      <c r="D57" s="6" t="s">
        <v>28</v>
      </c>
      <c r="E57" s="6" t="s">
        <v>29</v>
      </c>
      <c r="F57" s="6" t="s">
        <v>30</v>
      </c>
      <c r="G57" s="6" t="s">
        <v>31</v>
      </c>
      <c r="H57" s="6">
        <v>1</v>
      </c>
      <c r="I57" s="6">
        <v>12450</v>
      </c>
      <c r="J57" s="7">
        <v>0.02</v>
      </c>
      <c r="K57" s="8">
        <f>I57-(I57*J57)</f>
        <v>12201</v>
      </c>
      <c r="L57" s="9">
        <v>0.18</v>
      </c>
      <c r="M57" s="8">
        <f>(K57*L57*H57)+H57*K57</f>
        <v>14397.18</v>
      </c>
      <c r="N57" s="10">
        <v>4319.1539999999995</v>
      </c>
      <c r="O57" s="8">
        <f>M57-N57</f>
        <v>10078.026000000002</v>
      </c>
      <c r="P57" s="6" t="s">
        <v>39</v>
      </c>
      <c r="Q57" s="23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55000000000000004">
      <c r="A58" s="22">
        <v>44147</v>
      </c>
      <c r="B58" s="6" t="s">
        <v>214</v>
      </c>
      <c r="C58" s="6" t="s">
        <v>215</v>
      </c>
      <c r="D58" s="6" t="s">
        <v>28</v>
      </c>
      <c r="E58" s="6" t="s">
        <v>29</v>
      </c>
      <c r="F58" s="6" t="s">
        <v>30</v>
      </c>
      <c r="G58" s="6" t="s">
        <v>31</v>
      </c>
      <c r="H58" s="6">
        <v>1</v>
      </c>
      <c r="I58" s="6">
        <v>12450</v>
      </c>
      <c r="J58" s="7">
        <v>0.02</v>
      </c>
      <c r="K58" s="8">
        <f>I58-(I58*J58)</f>
        <v>12201</v>
      </c>
      <c r="L58" s="9">
        <v>0.18</v>
      </c>
      <c r="M58" s="8">
        <f>(K58*L58*H58)+H58*K58</f>
        <v>14397.18</v>
      </c>
      <c r="N58" s="10">
        <v>0</v>
      </c>
      <c r="O58" s="8">
        <f>M58-N58</f>
        <v>14397.18</v>
      </c>
      <c r="P58" s="6" t="s">
        <v>32</v>
      </c>
      <c r="Q58" s="23" t="s">
        <v>28</v>
      </c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55000000000000004">
      <c r="A59" s="22">
        <v>43864</v>
      </c>
      <c r="B59" s="6" t="s">
        <v>62</v>
      </c>
      <c r="C59" s="6" t="s">
        <v>63</v>
      </c>
      <c r="D59" s="6" t="s">
        <v>28</v>
      </c>
      <c r="E59" s="6" t="s">
        <v>51</v>
      </c>
      <c r="F59" s="6" t="s">
        <v>52</v>
      </c>
      <c r="G59" s="6" t="s">
        <v>53</v>
      </c>
      <c r="H59" s="6">
        <v>1</v>
      </c>
      <c r="I59" s="6">
        <v>24500</v>
      </c>
      <c r="J59" s="7">
        <v>0.01</v>
      </c>
      <c r="K59" s="8">
        <f>I59-(I59*J59)</f>
        <v>24255</v>
      </c>
      <c r="L59" s="9">
        <v>0.18</v>
      </c>
      <c r="M59" s="8">
        <f>(K59*L59*H59)+H59*K59</f>
        <v>28620.9</v>
      </c>
      <c r="N59" s="10">
        <v>0</v>
      </c>
      <c r="O59" s="8">
        <f>M59-N59</f>
        <v>28620.9</v>
      </c>
      <c r="P59" s="6" t="s">
        <v>32</v>
      </c>
      <c r="Q59" s="23" t="s">
        <v>28</v>
      </c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55000000000000004">
      <c r="A60" s="22">
        <v>43870</v>
      </c>
      <c r="B60" s="6" t="s">
        <v>67</v>
      </c>
      <c r="C60" s="6" t="s">
        <v>68</v>
      </c>
      <c r="D60" s="6" t="s">
        <v>35</v>
      </c>
      <c r="E60" s="6" t="s">
        <v>69</v>
      </c>
      <c r="F60" s="6" t="s">
        <v>70</v>
      </c>
      <c r="G60" s="6" t="s">
        <v>38</v>
      </c>
      <c r="H60" s="6">
        <v>1</v>
      </c>
      <c r="I60" s="6">
        <v>7000</v>
      </c>
      <c r="J60" s="7">
        <v>0.01</v>
      </c>
      <c r="K60" s="8">
        <f>I60-(I60*J60)</f>
        <v>6930</v>
      </c>
      <c r="L60" s="9">
        <v>0.18</v>
      </c>
      <c r="M60" s="8">
        <f>(K60*L60*H60)+H60*K60</f>
        <v>8177.4</v>
      </c>
      <c r="N60" s="10">
        <v>0</v>
      </c>
      <c r="O60" s="8" t="s">
        <v>71</v>
      </c>
      <c r="P60" s="6" t="s">
        <v>32</v>
      </c>
      <c r="Q60" s="23" t="s">
        <v>35</v>
      </c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55000000000000004">
      <c r="A61" s="22">
        <v>43908</v>
      </c>
      <c r="B61" s="6" t="s">
        <v>84</v>
      </c>
      <c r="C61" s="6" t="s">
        <v>85</v>
      </c>
      <c r="D61" s="6" t="s">
        <v>35</v>
      </c>
      <c r="E61" s="6" t="s">
        <v>69</v>
      </c>
      <c r="F61" s="6" t="s">
        <v>70</v>
      </c>
      <c r="G61" s="6" t="s">
        <v>38</v>
      </c>
      <c r="H61" s="6">
        <v>2</v>
      </c>
      <c r="I61" s="6">
        <v>7000</v>
      </c>
      <c r="J61" s="7">
        <v>0.01</v>
      </c>
      <c r="K61" s="8">
        <f>I61-(I61*J61)</f>
        <v>6930</v>
      </c>
      <c r="L61" s="9">
        <v>0.18</v>
      </c>
      <c r="M61" s="8">
        <f>(K61*L61*H61)+H61*K61</f>
        <v>16354.8</v>
      </c>
      <c r="N61" s="10">
        <v>0</v>
      </c>
      <c r="O61" s="8">
        <f>M61-N61</f>
        <v>16354.8</v>
      </c>
      <c r="P61" s="6" t="s">
        <v>32</v>
      </c>
      <c r="Q61" s="23" t="s">
        <v>35</v>
      </c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55000000000000004">
      <c r="A62" s="22">
        <v>43921</v>
      </c>
      <c r="B62" s="6" t="s">
        <v>86</v>
      </c>
      <c r="C62" s="6" t="s">
        <v>87</v>
      </c>
      <c r="D62" s="6" t="s">
        <v>66</v>
      </c>
      <c r="E62" s="6" t="s">
        <v>36</v>
      </c>
      <c r="F62" s="6" t="s">
        <v>37</v>
      </c>
      <c r="G62" s="6" t="s">
        <v>38</v>
      </c>
      <c r="H62" s="6">
        <v>1</v>
      </c>
      <c r="I62" s="6">
        <v>76000</v>
      </c>
      <c r="J62" s="7">
        <v>0.01</v>
      </c>
      <c r="K62" s="8">
        <f>I62-(I62*J62)</f>
        <v>75240</v>
      </c>
      <c r="L62" s="9">
        <v>0.18</v>
      </c>
      <c r="M62" s="8">
        <f>(K62*L62*H62)+H62*K62</f>
        <v>88783.2</v>
      </c>
      <c r="N62" s="10">
        <v>26634.959999999999</v>
      </c>
      <c r="O62" s="8">
        <f>M62-N62</f>
        <v>62148.24</v>
      </c>
      <c r="P62" s="6" t="s">
        <v>39</v>
      </c>
      <c r="Q62" s="23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55000000000000004">
      <c r="A63" s="22">
        <v>43952</v>
      </c>
      <c r="B63" s="6" t="s">
        <v>105</v>
      </c>
      <c r="C63" s="6" t="s">
        <v>106</v>
      </c>
      <c r="D63" s="6" t="s">
        <v>35</v>
      </c>
      <c r="E63" s="6" t="s">
        <v>69</v>
      </c>
      <c r="F63" s="6" t="s">
        <v>70</v>
      </c>
      <c r="G63" s="6" t="s">
        <v>38</v>
      </c>
      <c r="H63" s="6">
        <v>1</v>
      </c>
      <c r="I63" s="6">
        <v>7000</v>
      </c>
      <c r="J63" s="7">
        <v>0.01</v>
      </c>
      <c r="K63" s="8">
        <f>I63-(I63*J63)</f>
        <v>6930</v>
      </c>
      <c r="L63" s="9">
        <v>0.18</v>
      </c>
      <c r="M63" s="8">
        <f>(K63*L63*H63)+H63*K63</f>
        <v>8177.4</v>
      </c>
      <c r="N63" s="10">
        <v>0</v>
      </c>
      <c r="O63" s="8">
        <f>M63-N63</f>
        <v>8177.4</v>
      </c>
      <c r="P63" s="6" t="s">
        <v>32</v>
      </c>
      <c r="Q63" s="23" t="s">
        <v>35</v>
      </c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55000000000000004">
      <c r="A64" s="22">
        <v>43968</v>
      </c>
      <c r="B64" s="6" t="s">
        <v>115</v>
      </c>
      <c r="C64" s="6" t="s">
        <v>116</v>
      </c>
      <c r="D64" s="6" t="s">
        <v>35</v>
      </c>
      <c r="E64" s="6" t="s">
        <v>69</v>
      </c>
      <c r="F64" s="6" t="s">
        <v>70</v>
      </c>
      <c r="G64" s="6" t="s">
        <v>38</v>
      </c>
      <c r="H64" s="6">
        <v>1</v>
      </c>
      <c r="I64" s="6">
        <v>7000</v>
      </c>
      <c r="J64" s="7">
        <v>0.01</v>
      </c>
      <c r="K64" s="8">
        <f>I64-(I64*J64)</f>
        <v>6930</v>
      </c>
      <c r="L64" s="9">
        <v>0.18</v>
      </c>
      <c r="M64" s="8">
        <f>(K64*L64*H64)+H64*K64</f>
        <v>8177.4</v>
      </c>
      <c r="N64" s="10">
        <v>0</v>
      </c>
      <c r="O64" s="8">
        <f>M64-N64</f>
        <v>8177.4</v>
      </c>
      <c r="P64" s="6" t="s">
        <v>32</v>
      </c>
      <c r="Q64" s="23" t="s">
        <v>35</v>
      </c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55000000000000004">
      <c r="A65" s="22">
        <v>43968</v>
      </c>
      <c r="B65" s="6" t="s">
        <v>117</v>
      </c>
      <c r="C65" s="6" t="s">
        <v>118</v>
      </c>
      <c r="D65" s="6" t="s">
        <v>28</v>
      </c>
      <c r="E65" s="6" t="s">
        <v>57</v>
      </c>
      <c r="F65" s="6" t="s">
        <v>58</v>
      </c>
      <c r="G65" s="6" t="s">
        <v>53</v>
      </c>
      <c r="H65" s="6">
        <v>1</v>
      </c>
      <c r="I65" s="6">
        <v>32450</v>
      </c>
      <c r="J65" s="7">
        <v>0.01</v>
      </c>
      <c r="K65" s="8">
        <f>I65-(I65*J65)</f>
        <v>32125.5</v>
      </c>
      <c r="L65" s="9">
        <v>0.18</v>
      </c>
      <c r="M65" s="8">
        <f>(K65*L65*H65)+H65*K65</f>
        <v>37908.089999999997</v>
      </c>
      <c r="N65" s="10">
        <v>0</v>
      </c>
      <c r="O65" s="8">
        <f>M65-N65</f>
        <v>37908.089999999997</v>
      </c>
      <c r="P65" s="6" t="s">
        <v>32</v>
      </c>
      <c r="Q65" s="23" t="s">
        <v>28</v>
      </c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55000000000000004">
      <c r="A66" s="22">
        <v>43987</v>
      </c>
      <c r="B66" s="6" t="s">
        <v>121</v>
      </c>
      <c r="C66" s="6" t="s">
        <v>122</v>
      </c>
      <c r="D66" s="6" t="s">
        <v>35</v>
      </c>
      <c r="E66" s="6" t="s">
        <v>69</v>
      </c>
      <c r="F66" s="6" t="s">
        <v>70</v>
      </c>
      <c r="G66" s="6" t="s">
        <v>38</v>
      </c>
      <c r="H66" s="6">
        <v>3</v>
      </c>
      <c r="I66" s="6">
        <v>7000</v>
      </c>
      <c r="J66" s="7">
        <v>0.01</v>
      </c>
      <c r="K66" s="8">
        <f>I66-(I66*J66)</f>
        <v>6930</v>
      </c>
      <c r="L66" s="9">
        <v>0.18</v>
      </c>
      <c r="M66" s="8">
        <f>(K66*L66*H66)+H66*K66</f>
        <v>24532.2</v>
      </c>
      <c r="N66" s="10">
        <v>7359.66</v>
      </c>
      <c r="O66" s="8">
        <f>M66-N66</f>
        <v>17172.54</v>
      </c>
      <c r="P66" s="6" t="s">
        <v>39</v>
      </c>
      <c r="Q66" s="23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55000000000000004">
      <c r="A67" s="22">
        <v>43987</v>
      </c>
      <c r="B67" s="6" t="s">
        <v>123</v>
      </c>
      <c r="C67" s="6" t="s">
        <v>124</v>
      </c>
      <c r="D67" s="6" t="s">
        <v>35</v>
      </c>
      <c r="E67" s="6" t="s">
        <v>69</v>
      </c>
      <c r="F67" s="6" t="s">
        <v>70</v>
      </c>
      <c r="G67" s="6" t="s">
        <v>38</v>
      </c>
      <c r="H67" s="6">
        <v>1</v>
      </c>
      <c r="I67" s="6">
        <v>7000</v>
      </c>
      <c r="J67" s="7">
        <v>0.01</v>
      </c>
      <c r="K67" s="8">
        <f>I67-(I67*J67)</f>
        <v>6930</v>
      </c>
      <c r="L67" s="9">
        <v>0.18</v>
      </c>
      <c r="M67" s="8">
        <f>(K67*L67*H67)+H67*K67</f>
        <v>8177.4</v>
      </c>
      <c r="N67" s="10">
        <v>0</v>
      </c>
      <c r="O67" s="8">
        <f>M67-N67</f>
        <v>8177.4</v>
      </c>
      <c r="P67" s="6" t="s">
        <v>32</v>
      </c>
      <c r="Q67" s="23" t="s">
        <v>35</v>
      </c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55000000000000004">
      <c r="A68" s="22">
        <v>43991</v>
      </c>
      <c r="B68" s="6" t="s">
        <v>129</v>
      </c>
      <c r="C68" s="6" t="s">
        <v>130</v>
      </c>
      <c r="D68" s="6" t="s">
        <v>35</v>
      </c>
      <c r="E68" s="6" t="s">
        <v>47</v>
      </c>
      <c r="F68" s="6" t="s">
        <v>48</v>
      </c>
      <c r="G68" s="6" t="s">
        <v>38</v>
      </c>
      <c r="H68" s="6">
        <v>1</v>
      </c>
      <c r="I68" s="6">
        <v>29800</v>
      </c>
      <c r="J68" s="7">
        <v>0.01</v>
      </c>
      <c r="K68" s="8">
        <f>I68-(I68*J68)</f>
        <v>29502</v>
      </c>
      <c r="L68" s="9">
        <v>0.18</v>
      </c>
      <c r="M68" s="8">
        <f>(K68*L68*H68)+H68*K68</f>
        <v>34812.36</v>
      </c>
      <c r="N68" s="10">
        <v>9399.3371999999999</v>
      </c>
      <c r="O68" s="8">
        <f>M68-N68</f>
        <v>25413.022799999999</v>
      </c>
      <c r="P68" s="6" t="s">
        <v>54</v>
      </c>
      <c r="Q68" s="23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55000000000000004">
      <c r="A69" s="22">
        <v>44056</v>
      </c>
      <c r="B69" s="6" t="s">
        <v>171</v>
      </c>
      <c r="C69" s="6" t="s">
        <v>172</v>
      </c>
      <c r="D69" s="6" t="s">
        <v>28</v>
      </c>
      <c r="E69" s="6" t="s">
        <v>36</v>
      </c>
      <c r="F69" s="6" t="s">
        <v>37</v>
      </c>
      <c r="G69" s="6" t="s">
        <v>38</v>
      </c>
      <c r="H69" s="6">
        <v>1</v>
      </c>
      <c r="I69" s="6">
        <v>76000</v>
      </c>
      <c r="J69" s="7">
        <v>0.01</v>
      </c>
      <c r="K69" s="8">
        <f>I69-(I69*J69)</f>
        <v>75240</v>
      </c>
      <c r="L69" s="9">
        <v>0.18</v>
      </c>
      <c r="M69" s="8">
        <f>(K69*L69*H69)+H69*K69</f>
        <v>88783.2</v>
      </c>
      <c r="N69" s="10">
        <v>0</v>
      </c>
      <c r="O69" s="8">
        <f>M69-N69</f>
        <v>88783.2</v>
      </c>
      <c r="P69" s="6" t="s">
        <v>32</v>
      </c>
      <c r="Q69" s="23" t="s">
        <v>28</v>
      </c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55000000000000004">
      <c r="A70" s="22">
        <v>44063</v>
      </c>
      <c r="B70" s="6" t="s">
        <v>175</v>
      </c>
      <c r="C70" s="6" t="s">
        <v>176</v>
      </c>
      <c r="D70" s="6" t="s">
        <v>94</v>
      </c>
      <c r="E70" s="6" t="s">
        <v>57</v>
      </c>
      <c r="F70" s="6" t="s">
        <v>58</v>
      </c>
      <c r="G70" s="6" t="s">
        <v>53</v>
      </c>
      <c r="H70" s="6">
        <v>1</v>
      </c>
      <c r="I70" s="6">
        <v>32450</v>
      </c>
      <c r="J70" s="7">
        <v>0.01</v>
      </c>
      <c r="K70" s="8">
        <f>I70-(I70*J70)</f>
        <v>32125.5</v>
      </c>
      <c r="L70" s="9">
        <v>0.18</v>
      </c>
      <c r="M70" s="8">
        <f>(K70*L70*H70)+H70*K70</f>
        <v>37908.089999999997</v>
      </c>
      <c r="N70" s="10">
        <v>10235.184299999999</v>
      </c>
      <c r="O70" s="8">
        <f>M70-N70</f>
        <v>27672.905699999996</v>
      </c>
      <c r="P70" s="6" t="s">
        <v>54</v>
      </c>
      <c r="Q70" s="23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55000000000000004">
      <c r="A71" s="22">
        <v>44063</v>
      </c>
      <c r="B71" s="6" t="s">
        <v>177</v>
      </c>
      <c r="C71" s="6" t="s">
        <v>178</v>
      </c>
      <c r="D71" s="6" t="s">
        <v>35</v>
      </c>
      <c r="E71" s="6" t="s">
        <v>69</v>
      </c>
      <c r="F71" s="6" t="s">
        <v>70</v>
      </c>
      <c r="G71" s="6" t="s">
        <v>38</v>
      </c>
      <c r="H71" s="6">
        <v>1</v>
      </c>
      <c r="I71" s="6">
        <v>7000</v>
      </c>
      <c r="J71" s="7">
        <v>0.01</v>
      </c>
      <c r="K71" s="8">
        <f>I71-(I71*J71)</f>
        <v>6930</v>
      </c>
      <c r="L71" s="9">
        <v>0.18</v>
      </c>
      <c r="M71" s="8">
        <f>(K71*L71*H71)+H71*K71</f>
        <v>8177.4</v>
      </c>
      <c r="N71" s="10">
        <v>0</v>
      </c>
      <c r="O71" s="8">
        <f>M71-N71</f>
        <v>8177.4</v>
      </c>
      <c r="P71" s="6" t="s">
        <v>32</v>
      </c>
      <c r="Q71" s="23" t="s">
        <v>35</v>
      </c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55000000000000004">
      <c r="A72" s="22">
        <v>44074</v>
      </c>
      <c r="B72" s="6" t="s">
        <v>183</v>
      </c>
      <c r="C72" s="6" t="s">
        <v>184</v>
      </c>
      <c r="D72" s="6" t="s">
        <v>66</v>
      </c>
      <c r="E72" s="6" t="s">
        <v>57</v>
      </c>
      <c r="F72" s="6" t="s">
        <v>58</v>
      </c>
      <c r="G72" s="6" t="s">
        <v>53</v>
      </c>
      <c r="H72" s="6">
        <v>1</v>
      </c>
      <c r="I72" s="6">
        <v>32450</v>
      </c>
      <c r="J72" s="7">
        <v>0.01</v>
      </c>
      <c r="K72" s="8">
        <f>I72-(I72*J72)</f>
        <v>32125.5</v>
      </c>
      <c r="L72" s="9">
        <v>0.18</v>
      </c>
      <c r="M72" s="8">
        <f>(K72*L72*H72)+H72*K72</f>
        <v>37908.089999999997</v>
      </c>
      <c r="N72" s="10">
        <v>11372.426999999998</v>
      </c>
      <c r="O72" s="8">
        <f>M72-N72</f>
        <v>26535.663</v>
      </c>
      <c r="P72" s="6" t="s">
        <v>39</v>
      </c>
      <c r="Q72" s="23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55000000000000004">
      <c r="A73" s="22">
        <v>44105</v>
      </c>
      <c r="B73" s="6" t="s">
        <v>201</v>
      </c>
      <c r="C73" s="6" t="s">
        <v>202</v>
      </c>
      <c r="D73" s="6" t="s">
        <v>203</v>
      </c>
      <c r="E73" s="6" t="s">
        <v>36</v>
      </c>
      <c r="F73" s="6" t="s">
        <v>37</v>
      </c>
      <c r="G73" s="6" t="s">
        <v>38</v>
      </c>
      <c r="H73" s="6">
        <v>1</v>
      </c>
      <c r="I73" s="6">
        <v>76000</v>
      </c>
      <c r="J73" s="7">
        <v>0.01</v>
      </c>
      <c r="K73" s="8">
        <f>I73-(I73*J73)</f>
        <v>75240</v>
      </c>
      <c r="L73" s="9">
        <v>0.18</v>
      </c>
      <c r="M73" s="8">
        <f>(K73*L73*H73)+H73*K73</f>
        <v>88783.2</v>
      </c>
      <c r="N73" s="10">
        <v>0</v>
      </c>
      <c r="O73" s="8">
        <f>M73-N73</f>
        <v>88783.2</v>
      </c>
      <c r="P73" s="6" t="s">
        <v>59</v>
      </c>
      <c r="Q73" s="23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55000000000000004">
      <c r="A74" s="22">
        <v>44112</v>
      </c>
      <c r="B74" s="6" t="s">
        <v>206</v>
      </c>
      <c r="C74" s="6" t="s">
        <v>207</v>
      </c>
      <c r="D74" s="6" t="s">
        <v>94</v>
      </c>
      <c r="E74" s="6" t="s">
        <v>57</v>
      </c>
      <c r="F74" s="6" t="s">
        <v>58</v>
      </c>
      <c r="G74" s="6" t="s">
        <v>53</v>
      </c>
      <c r="H74" s="6">
        <v>1</v>
      </c>
      <c r="I74" s="6">
        <v>32450</v>
      </c>
      <c r="J74" s="7">
        <v>0.01</v>
      </c>
      <c r="K74" s="8">
        <f>I74-(I74*J74)</f>
        <v>32125.5</v>
      </c>
      <c r="L74" s="9">
        <v>0.18</v>
      </c>
      <c r="M74" s="8">
        <f>(K74*L74*H74)+H74*K74</f>
        <v>37908.089999999997</v>
      </c>
      <c r="N74" s="10">
        <v>0</v>
      </c>
      <c r="O74" s="8">
        <f>M74-N74</f>
        <v>37908.089999999997</v>
      </c>
      <c r="P74" s="6" t="s">
        <v>59</v>
      </c>
      <c r="Q74" s="23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55000000000000004">
      <c r="A75" s="22">
        <v>43842</v>
      </c>
      <c r="B75" s="6" t="s">
        <v>41</v>
      </c>
      <c r="C75" s="6" t="s">
        <v>42</v>
      </c>
      <c r="D75" s="6" t="s">
        <v>35</v>
      </c>
      <c r="E75" s="6" t="s">
        <v>43</v>
      </c>
      <c r="F75" s="6" t="s">
        <v>44</v>
      </c>
      <c r="G75" s="6" t="s">
        <v>38</v>
      </c>
      <c r="H75" s="6">
        <v>1</v>
      </c>
      <c r="I75" s="6">
        <v>53000</v>
      </c>
      <c r="J75" s="7">
        <v>0</v>
      </c>
      <c r="K75" s="8">
        <f>I75-(I75*J75)</f>
        <v>53000</v>
      </c>
      <c r="L75" s="9">
        <v>0.18</v>
      </c>
      <c r="M75" s="8">
        <f>(K75*L75*H75)+H75*K75</f>
        <v>62540</v>
      </c>
      <c r="N75" s="10">
        <v>0</v>
      </c>
      <c r="O75" s="8">
        <f>M75-N75</f>
        <v>62540</v>
      </c>
      <c r="P75" s="6" t="s">
        <v>32</v>
      </c>
      <c r="Q75" s="23" t="s">
        <v>35</v>
      </c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55000000000000004">
      <c r="A76" s="22">
        <v>43878</v>
      </c>
      <c r="B76" s="6" t="s">
        <v>72</v>
      </c>
      <c r="C76" s="6" t="s">
        <v>73</v>
      </c>
      <c r="D76" s="6" t="s">
        <v>66</v>
      </c>
      <c r="E76" s="6" t="s">
        <v>51</v>
      </c>
      <c r="F76" s="6" t="s">
        <v>52</v>
      </c>
      <c r="G76" s="6" t="s">
        <v>53</v>
      </c>
      <c r="H76" s="6">
        <v>1</v>
      </c>
      <c r="I76" s="6">
        <v>24500</v>
      </c>
      <c r="J76" s="7">
        <v>0</v>
      </c>
      <c r="K76" s="8">
        <f>I76-(I76*J76)</f>
        <v>24500</v>
      </c>
      <c r="L76" s="9">
        <v>0.18</v>
      </c>
      <c r="M76" s="8">
        <f>(K76*L76*H76)+H76*K76</f>
        <v>28910</v>
      </c>
      <c r="N76" s="10">
        <v>7805.7000000000007</v>
      </c>
      <c r="O76" s="8">
        <f>M76-N76</f>
        <v>21104.3</v>
      </c>
      <c r="P76" s="6" t="s">
        <v>54</v>
      </c>
      <c r="Q76" s="23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55000000000000004">
      <c r="A77" s="22">
        <v>43889</v>
      </c>
      <c r="B77" s="6" t="s">
        <v>74</v>
      </c>
      <c r="C77" s="6" t="s">
        <v>75</v>
      </c>
      <c r="D77" s="6" t="s">
        <v>28</v>
      </c>
      <c r="E77" s="6" t="s">
        <v>36</v>
      </c>
      <c r="F77" s="6" t="s">
        <v>37</v>
      </c>
      <c r="G77" s="6" t="s">
        <v>38</v>
      </c>
      <c r="H77" s="6">
        <v>1</v>
      </c>
      <c r="I77" s="6">
        <v>76000</v>
      </c>
      <c r="J77" s="7">
        <v>0</v>
      </c>
      <c r="K77" s="8">
        <f>I77-(I77*J77)</f>
        <v>76000</v>
      </c>
      <c r="L77" s="9">
        <v>0.18</v>
      </c>
      <c r="M77" s="8">
        <f>(K77*L77*H77)+H77*K77</f>
        <v>89680</v>
      </c>
      <c r="N77" s="10">
        <v>0</v>
      </c>
      <c r="O77" s="8">
        <f>M77-N77</f>
        <v>89680</v>
      </c>
      <c r="P77" s="6" t="s">
        <v>59</v>
      </c>
      <c r="Q77" s="23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55000000000000004">
      <c r="A78" s="22">
        <v>43890</v>
      </c>
      <c r="B78" s="6" t="s">
        <v>76</v>
      </c>
      <c r="C78" s="6" t="s">
        <v>77</v>
      </c>
      <c r="D78" s="6" t="s">
        <v>35</v>
      </c>
      <c r="E78" s="6" t="s">
        <v>29</v>
      </c>
      <c r="F78" s="6" t="s">
        <v>30</v>
      </c>
      <c r="G78" s="6" t="s">
        <v>31</v>
      </c>
      <c r="H78" s="6">
        <v>1</v>
      </c>
      <c r="I78" s="6">
        <v>12450</v>
      </c>
      <c r="J78" s="7">
        <v>0</v>
      </c>
      <c r="K78" s="8">
        <f>I78-(I78*J78)</f>
        <v>12450</v>
      </c>
      <c r="L78" s="9">
        <v>0.18</v>
      </c>
      <c r="M78" s="8">
        <f>(K78*L78*H78)+H78*K78</f>
        <v>14691</v>
      </c>
      <c r="N78" s="10">
        <v>0</v>
      </c>
      <c r="O78" s="8">
        <f>M78-N78</f>
        <v>14691</v>
      </c>
      <c r="P78" s="6" t="s">
        <v>32</v>
      </c>
      <c r="Q78" s="23" t="s">
        <v>35</v>
      </c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55000000000000004">
      <c r="A79" s="22">
        <v>43900</v>
      </c>
      <c r="B79" s="6" t="s">
        <v>80</v>
      </c>
      <c r="C79" s="6" t="s">
        <v>81</v>
      </c>
      <c r="D79" s="6" t="s">
        <v>28</v>
      </c>
      <c r="E79" s="6" t="s">
        <v>47</v>
      </c>
      <c r="F79" s="6" t="s">
        <v>48</v>
      </c>
      <c r="G79" s="6" t="s">
        <v>38</v>
      </c>
      <c r="H79" s="6">
        <v>1</v>
      </c>
      <c r="I79" s="6">
        <v>29800</v>
      </c>
      <c r="J79" s="7">
        <v>0</v>
      </c>
      <c r="K79" s="8">
        <f>I79-(I79*J79)</f>
        <v>29800</v>
      </c>
      <c r="L79" s="9">
        <v>0.18</v>
      </c>
      <c r="M79" s="8">
        <f>(K79*L79*H79)+H79*K79</f>
        <v>35164</v>
      </c>
      <c r="N79" s="10">
        <v>0</v>
      </c>
      <c r="O79" s="8">
        <f>M79-N79</f>
        <v>35164</v>
      </c>
      <c r="P79" s="6" t="s">
        <v>32</v>
      </c>
      <c r="Q79" s="23" t="s">
        <v>28</v>
      </c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55000000000000004">
      <c r="A80" s="22">
        <v>43927</v>
      </c>
      <c r="B80" s="6" t="s">
        <v>90</v>
      </c>
      <c r="C80" s="6" t="s">
        <v>91</v>
      </c>
      <c r="D80" s="6" t="s">
        <v>35</v>
      </c>
      <c r="E80" s="6" t="s">
        <v>57</v>
      </c>
      <c r="F80" s="6" t="s">
        <v>58</v>
      </c>
      <c r="G80" s="6" t="s">
        <v>53</v>
      </c>
      <c r="H80" s="6">
        <v>1</v>
      </c>
      <c r="I80" s="6">
        <v>32450</v>
      </c>
      <c r="J80" s="7">
        <v>0</v>
      </c>
      <c r="K80" s="8">
        <f>I80-(I80*J80)</f>
        <v>32450</v>
      </c>
      <c r="L80" s="9">
        <v>0.18</v>
      </c>
      <c r="M80" s="8">
        <f>(K80*L80*H80)+H80*K80</f>
        <v>38291</v>
      </c>
      <c r="N80" s="10">
        <v>0</v>
      </c>
      <c r="O80" s="8">
        <f>M80-N80</f>
        <v>38291</v>
      </c>
      <c r="P80" s="6" t="s">
        <v>32</v>
      </c>
      <c r="Q80" s="23" t="s">
        <v>35</v>
      </c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55000000000000004">
      <c r="A81" s="22">
        <v>43929</v>
      </c>
      <c r="B81" s="6" t="s">
        <v>92</v>
      </c>
      <c r="C81" s="6" t="s">
        <v>93</v>
      </c>
      <c r="D81" s="6" t="s">
        <v>94</v>
      </c>
      <c r="E81" s="6" t="s">
        <v>36</v>
      </c>
      <c r="F81" s="6" t="s">
        <v>37</v>
      </c>
      <c r="G81" s="6" t="s">
        <v>38</v>
      </c>
      <c r="H81" s="6">
        <v>1</v>
      </c>
      <c r="I81" s="6">
        <v>76000</v>
      </c>
      <c r="J81" s="7">
        <v>0</v>
      </c>
      <c r="K81" s="8">
        <f>I81-(I81*J81)</f>
        <v>76000</v>
      </c>
      <c r="L81" s="9">
        <v>0.18</v>
      </c>
      <c r="M81" s="8">
        <f>(K81*L81*H81)+H81*K81</f>
        <v>89680</v>
      </c>
      <c r="N81" s="10">
        <v>24213.600000000002</v>
      </c>
      <c r="O81" s="8">
        <f>M81-N81</f>
        <v>65466.399999999994</v>
      </c>
      <c r="P81" s="6" t="s">
        <v>54</v>
      </c>
      <c r="Q81" s="23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55000000000000004">
      <c r="A82" s="22">
        <v>43931</v>
      </c>
      <c r="B82" s="6" t="s">
        <v>95</v>
      </c>
      <c r="C82" s="6" t="s">
        <v>96</v>
      </c>
      <c r="D82" s="6" t="s">
        <v>35</v>
      </c>
      <c r="E82" s="6" t="s">
        <v>47</v>
      </c>
      <c r="F82" s="6" t="s">
        <v>48</v>
      </c>
      <c r="G82" s="6" t="s">
        <v>38</v>
      </c>
      <c r="H82" s="6">
        <v>2</v>
      </c>
      <c r="I82" s="6">
        <v>29800</v>
      </c>
      <c r="J82" s="7">
        <v>0</v>
      </c>
      <c r="K82" s="8">
        <f>I82-(I82*J82)</f>
        <v>29800</v>
      </c>
      <c r="L82" s="9">
        <v>0.18</v>
      </c>
      <c r="M82" s="8">
        <f>(K82*L82*H82)+H82*K82</f>
        <v>70328</v>
      </c>
      <c r="N82" s="10">
        <v>0</v>
      </c>
      <c r="O82" s="8">
        <f>M82-N82</f>
        <v>70328</v>
      </c>
      <c r="P82" s="6" t="s">
        <v>59</v>
      </c>
      <c r="Q82" s="23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55000000000000004">
      <c r="A83" s="22">
        <v>43954</v>
      </c>
      <c r="B83" s="6" t="s">
        <v>109</v>
      </c>
      <c r="C83" s="6" t="s">
        <v>110</v>
      </c>
      <c r="D83" s="6" t="s">
        <v>66</v>
      </c>
      <c r="E83" s="6" t="s">
        <v>57</v>
      </c>
      <c r="F83" s="6" t="s">
        <v>58</v>
      </c>
      <c r="G83" s="6" t="s">
        <v>53</v>
      </c>
      <c r="H83" s="6">
        <v>1</v>
      </c>
      <c r="I83" s="6">
        <v>32450</v>
      </c>
      <c r="J83" s="7">
        <v>0</v>
      </c>
      <c r="K83" s="8">
        <f>I83-(I83*J83)</f>
        <v>32450</v>
      </c>
      <c r="L83" s="9">
        <v>0.18</v>
      </c>
      <c r="M83" s="8">
        <f>(K83*L83*H83)+H83*K83</f>
        <v>38291</v>
      </c>
      <c r="N83" s="10">
        <v>0</v>
      </c>
      <c r="O83" s="8">
        <f>M83-N83</f>
        <v>38291</v>
      </c>
      <c r="P83" s="6" t="s">
        <v>59</v>
      </c>
      <c r="Q83" s="23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55000000000000004">
      <c r="A84" s="22">
        <v>43965</v>
      </c>
      <c r="B84" s="6" t="s">
        <v>113</v>
      </c>
      <c r="C84" s="6" t="s">
        <v>114</v>
      </c>
      <c r="D84" s="6" t="s">
        <v>66</v>
      </c>
      <c r="E84" s="6" t="s">
        <v>43</v>
      </c>
      <c r="F84" s="6" t="s">
        <v>44</v>
      </c>
      <c r="G84" s="6" t="s">
        <v>38</v>
      </c>
      <c r="H84" s="6">
        <v>1</v>
      </c>
      <c r="I84" s="6">
        <v>53000</v>
      </c>
      <c r="J84" s="7">
        <v>0</v>
      </c>
      <c r="K84" s="8">
        <f>I84-(I84*J84)</f>
        <v>53000</v>
      </c>
      <c r="L84" s="9">
        <v>0.18</v>
      </c>
      <c r="M84" s="8">
        <f>(K84*L84*H84)+H84*K84</f>
        <v>62540</v>
      </c>
      <c r="N84" s="10">
        <v>16885.800000000003</v>
      </c>
      <c r="O84" s="8">
        <f>M84-N84</f>
        <v>45654.2</v>
      </c>
      <c r="P84" s="6" t="s">
        <v>54</v>
      </c>
      <c r="Q84" s="23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55000000000000004">
      <c r="A85" s="22">
        <v>43991</v>
      </c>
      <c r="B85" s="6" t="s">
        <v>129</v>
      </c>
      <c r="C85" s="6" t="s">
        <v>130</v>
      </c>
      <c r="D85" s="6" t="s">
        <v>35</v>
      </c>
      <c r="E85" s="6" t="s">
        <v>57</v>
      </c>
      <c r="F85" s="6" t="s">
        <v>58</v>
      </c>
      <c r="G85" s="6" t="s">
        <v>53</v>
      </c>
      <c r="H85" s="6">
        <v>1</v>
      </c>
      <c r="I85" s="6">
        <v>32450</v>
      </c>
      <c r="J85" s="7">
        <v>0</v>
      </c>
      <c r="K85" s="8">
        <f>I85-(I85*J85)</f>
        <v>32450</v>
      </c>
      <c r="L85" s="9">
        <v>0.18</v>
      </c>
      <c r="M85" s="8">
        <f>(K85*L85*H85)+H85*K85</f>
        <v>38291</v>
      </c>
      <c r="N85" s="10">
        <v>10338.570000000002</v>
      </c>
      <c r="O85" s="8">
        <f>M85-N85</f>
        <v>27952.43</v>
      </c>
      <c r="P85" s="6" t="s">
        <v>54</v>
      </c>
      <c r="Q85" s="23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55000000000000004">
      <c r="A86" s="22">
        <v>43993</v>
      </c>
      <c r="B86" s="6" t="s">
        <v>131</v>
      </c>
      <c r="C86" s="6" t="s">
        <v>132</v>
      </c>
      <c r="D86" s="6" t="s">
        <v>28</v>
      </c>
      <c r="E86" s="6" t="s">
        <v>47</v>
      </c>
      <c r="F86" s="6" t="s">
        <v>48</v>
      </c>
      <c r="G86" s="6" t="s">
        <v>38</v>
      </c>
      <c r="H86" s="6">
        <v>1</v>
      </c>
      <c r="I86" s="6">
        <v>29800</v>
      </c>
      <c r="J86" s="7">
        <v>0</v>
      </c>
      <c r="K86" s="8">
        <f>I86-(I86*J86)</f>
        <v>29800</v>
      </c>
      <c r="L86" s="9">
        <v>0.18</v>
      </c>
      <c r="M86" s="8">
        <f>(K86*L86*H86)+H86*K86</f>
        <v>35164</v>
      </c>
      <c r="N86" s="10">
        <v>10549.199999999999</v>
      </c>
      <c r="O86" s="8">
        <f>M86-N86</f>
        <v>24614.800000000003</v>
      </c>
      <c r="P86" s="6" t="s">
        <v>39</v>
      </c>
      <c r="Q86" s="23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55000000000000004">
      <c r="A87" s="22">
        <v>43996</v>
      </c>
      <c r="B87" s="6" t="s">
        <v>133</v>
      </c>
      <c r="C87" s="6" t="s">
        <v>134</v>
      </c>
      <c r="D87" s="6" t="s">
        <v>66</v>
      </c>
      <c r="E87" s="6" t="s">
        <v>29</v>
      </c>
      <c r="F87" s="6" t="s">
        <v>30</v>
      </c>
      <c r="G87" s="6" t="s">
        <v>31</v>
      </c>
      <c r="H87" s="6">
        <v>1</v>
      </c>
      <c r="I87" s="6">
        <v>12450</v>
      </c>
      <c r="J87" s="7">
        <v>0</v>
      </c>
      <c r="K87" s="8">
        <f>I87-(I87*J87)</f>
        <v>12450</v>
      </c>
      <c r="L87" s="9">
        <v>0.18</v>
      </c>
      <c r="M87" s="8">
        <f>(K87*L87*H87)+H87*K87</f>
        <v>14691</v>
      </c>
      <c r="N87" s="10">
        <v>0</v>
      </c>
      <c r="O87" s="8">
        <f>M87-N87</f>
        <v>14691</v>
      </c>
      <c r="P87" s="6" t="s">
        <v>59</v>
      </c>
      <c r="Q87" s="23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55000000000000004">
      <c r="A88" s="22">
        <v>44003</v>
      </c>
      <c r="B88" s="6" t="s">
        <v>139</v>
      </c>
      <c r="C88" s="6" t="s">
        <v>140</v>
      </c>
      <c r="D88" s="6" t="s">
        <v>28</v>
      </c>
      <c r="E88" s="6" t="s">
        <v>43</v>
      </c>
      <c r="F88" s="6" t="s">
        <v>44</v>
      </c>
      <c r="G88" s="6" t="s">
        <v>38</v>
      </c>
      <c r="H88" s="6">
        <v>1</v>
      </c>
      <c r="I88" s="6">
        <v>53000</v>
      </c>
      <c r="J88" s="7">
        <v>0</v>
      </c>
      <c r="K88" s="8">
        <f>I88-(I88*J88)</f>
        <v>53000</v>
      </c>
      <c r="L88" s="9">
        <v>0.18</v>
      </c>
      <c r="M88" s="8">
        <f>(K88*L88*H88)+H88*K88</f>
        <v>62540</v>
      </c>
      <c r="N88" s="10">
        <v>0</v>
      </c>
      <c r="O88" s="8">
        <f>M88-N88</f>
        <v>62540</v>
      </c>
      <c r="P88" s="6" t="s">
        <v>32</v>
      </c>
      <c r="Q88" s="23" t="s">
        <v>28</v>
      </c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55000000000000004">
      <c r="A89" s="22">
        <v>44013</v>
      </c>
      <c r="B89" s="6" t="s">
        <v>145</v>
      </c>
      <c r="C89" s="6" t="s">
        <v>146</v>
      </c>
      <c r="D89" s="6" t="s">
        <v>94</v>
      </c>
      <c r="E89" s="6" t="s">
        <v>36</v>
      </c>
      <c r="F89" s="6" t="s">
        <v>37</v>
      </c>
      <c r="G89" s="6" t="s">
        <v>38</v>
      </c>
      <c r="H89" s="6">
        <v>1</v>
      </c>
      <c r="I89" s="6">
        <v>76000</v>
      </c>
      <c r="J89" s="7">
        <v>0</v>
      </c>
      <c r="K89" s="8">
        <f>I89-(I89*J89)</f>
        <v>76000</v>
      </c>
      <c r="L89" s="9">
        <v>0.18</v>
      </c>
      <c r="M89" s="8">
        <f>(K89*L89*H89)+H89*K89</f>
        <v>89680</v>
      </c>
      <c r="N89" s="10">
        <v>26904</v>
      </c>
      <c r="O89" s="8">
        <f>M89-N89</f>
        <v>62776</v>
      </c>
      <c r="P89" s="6" t="s">
        <v>39</v>
      </c>
      <c r="Q89" s="23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55000000000000004">
      <c r="A90" s="22">
        <v>44033</v>
      </c>
      <c r="B90" s="6" t="s">
        <v>153</v>
      </c>
      <c r="C90" s="6" t="s">
        <v>154</v>
      </c>
      <c r="D90" s="6" t="s">
        <v>35</v>
      </c>
      <c r="E90" s="6" t="s">
        <v>29</v>
      </c>
      <c r="F90" s="6" t="s">
        <v>30</v>
      </c>
      <c r="G90" s="6" t="s">
        <v>31</v>
      </c>
      <c r="H90" s="6">
        <v>1</v>
      </c>
      <c r="I90" s="6">
        <v>12450</v>
      </c>
      <c r="J90" s="7">
        <v>0</v>
      </c>
      <c r="K90" s="8">
        <f>I90-(I90*J90)</f>
        <v>12450</v>
      </c>
      <c r="L90" s="9">
        <v>0.18</v>
      </c>
      <c r="M90" s="8">
        <f>(K90*L90*H90)+H90*K90</f>
        <v>14691</v>
      </c>
      <c r="N90" s="10">
        <v>0</v>
      </c>
      <c r="O90" s="8">
        <f>M90-N90</f>
        <v>14691</v>
      </c>
      <c r="P90" s="6" t="s">
        <v>32</v>
      </c>
      <c r="Q90" s="23" t="s">
        <v>35</v>
      </c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55000000000000004">
      <c r="A91" s="22">
        <v>44047</v>
      </c>
      <c r="B91" s="6" t="s">
        <v>161</v>
      </c>
      <c r="C91" s="6" t="s">
        <v>162</v>
      </c>
      <c r="D91" s="6" t="s">
        <v>94</v>
      </c>
      <c r="E91" s="6" t="s">
        <v>69</v>
      </c>
      <c r="F91" s="6" t="s">
        <v>70</v>
      </c>
      <c r="G91" s="6" t="s">
        <v>38</v>
      </c>
      <c r="H91" s="6">
        <v>2</v>
      </c>
      <c r="I91" s="6">
        <v>7000</v>
      </c>
      <c r="J91" s="7">
        <v>0</v>
      </c>
      <c r="K91" s="8">
        <f>I91-(I91*J91)</f>
        <v>7000</v>
      </c>
      <c r="L91" s="9">
        <v>0.18</v>
      </c>
      <c r="M91" s="8">
        <f>(K91*L91*H91)+H91*K91</f>
        <v>16520</v>
      </c>
      <c r="N91" s="10">
        <v>0</v>
      </c>
      <c r="O91" s="8">
        <f>M91-N91</f>
        <v>16520</v>
      </c>
      <c r="P91" s="6" t="s">
        <v>59</v>
      </c>
      <c r="Q91" s="23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55000000000000004">
      <c r="A92" s="22">
        <v>44049</v>
      </c>
      <c r="B92" s="6" t="s">
        <v>165</v>
      </c>
      <c r="C92" s="6" t="s">
        <v>166</v>
      </c>
      <c r="D92" s="6" t="s">
        <v>28</v>
      </c>
      <c r="E92" s="6" t="s">
        <v>29</v>
      </c>
      <c r="F92" s="6" t="s">
        <v>30</v>
      </c>
      <c r="G92" s="6" t="s">
        <v>31</v>
      </c>
      <c r="H92" s="6">
        <v>1</v>
      </c>
      <c r="I92" s="6">
        <v>12450</v>
      </c>
      <c r="J92" s="7">
        <v>0</v>
      </c>
      <c r="K92" s="8">
        <f>I92-(I92*J92)</f>
        <v>12450</v>
      </c>
      <c r="L92" s="9">
        <v>0.18</v>
      </c>
      <c r="M92" s="8">
        <f>(K92*L92*H92)+H92*K92</f>
        <v>14691</v>
      </c>
      <c r="N92" s="10">
        <v>3966.57</v>
      </c>
      <c r="O92" s="8">
        <f>M92-N92</f>
        <v>10724.43</v>
      </c>
      <c r="P92" s="6" t="s">
        <v>54</v>
      </c>
      <c r="Q92" s="23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55000000000000004">
      <c r="A93" s="22">
        <v>44076</v>
      </c>
      <c r="B93" s="6" t="s">
        <v>185</v>
      </c>
      <c r="C93" s="6" t="s">
        <v>186</v>
      </c>
      <c r="D93" s="6" t="s">
        <v>28</v>
      </c>
      <c r="E93" s="6" t="s">
        <v>51</v>
      </c>
      <c r="F93" s="6" t="s">
        <v>52</v>
      </c>
      <c r="G93" s="6" t="s">
        <v>53</v>
      </c>
      <c r="H93" s="6">
        <v>1</v>
      </c>
      <c r="I93" s="6">
        <v>24500</v>
      </c>
      <c r="J93" s="7">
        <v>0</v>
      </c>
      <c r="K93" s="8">
        <f>I93-(I93*J93)</f>
        <v>24500</v>
      </c>
      <c r="L93" s="9">
        <v>0.18</v>
      </c>
      <c r="M93" s="8">
        <f>(K93*L93*H93)+H93*K93</f>
        <v>28910</v>
      </c>
      <c r="N93" s="10">
        <v>0</v>
      </c>
      <c r="O93" s="8">
        <f>M93-N93</f>
        <v>28910</v>
      </c>
      <c r="P93" s="6" t="s">
        <v>32</v>
      </c>
      <c r="Q93" s="23" t="s">
        <v>28</v>
      </c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55000000000000004">
      <c r="A94" s="22">
        <v>44078</v>
      </c>
      <c r="B94" s="6" t="s">
        <v>187</v>
      </c>
      <c r="C94" s="6" t="s">
        <v>188</v>
      </c>
      <c r="D94" s="6" t="s">
        <v>28</v>
      </c>
      <c r="E94" s="6" t="s">
        <v>69</v>
      </c>
      <c r="F94" s="6" t="s">
        <v>70</v>
      </c>
      <c r="G94" s="6" t="s">
        <v>38</v>
      </c>
      <c r="H94" s="6">
        <v>1</v>
      </c>
      <c r="I94" s="6">
        <v>7000</v>
      </c>
      <c r="J94" s="7">
        <v>0</v>
      </c>
      <c r="K94" s="8">
        <f>I94-(I94*J94)</f>
        <v>7000</v>
      </c>
      <c r="L94" s="9">
        <v>0.18</v>
      </c>
      <c r="M94" s="8">
        <f>(K94*L94*H94)+H94*K94</f>
        <v>8260</v>
      </c>
      <c r="N94" s="10">
        <v>0</v>
      </c>
      <c r="O94" s="8">
        <f>M94-N94</f>
        <v>8260</v>
      </c>
      <c r="P94" s="6" t="s">
        <v>32</v>
      </c>
      <c r="Q94" s="23" t="s">
        <v>28</v>
      </c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55000000000000004">
      <c r="A95" s="22">
        <v>44087</v>
      </c>
      <c r="B95" s="6" t="s">
        <v>191</v>
      </c>
      <c r="C95" s="6" t="s">
        <v>192</v>
      </c>
      <c r="D95" s="6" t="s">
        <v>35</v>
      </c>
      <c r="E95" s="6" t="s">
        <v>57</v>
      </c>
      <c r="F95" s="6" t="s">
        <v>58</v>
      </c>
      <c r="G95" s="6" t="s">
        <v>53</v>
      </c>
      <c r="H95" s="6">
        <v>1</v>
      </c>
      <c r="I95" s="6">
        <v>32450</v>
      </c>
      <c r="J95" s="7">
        <v>0</v>
      </c>
      <c r="K95" s="8">
        <f>I95-(I95*J95)</f>
        <v>32450</v>
      </c>
      <c r="L95" s="9">
        <v>0.18</v>
      </c>
      <c r="M95" s="8">
        <f>(K95*L95*H95)+H95*K95</f>
        <v>38291</v>
      </c>
      <c r="N95" s="10">
        <v>0</v>
      </c>
      <c r="O95" s="8">
        <f>M95-N95</f>
        <v>38291</v>
      </c>
      <c r="P95" s="6" t="s">
        <v>32</v>
      </c>
      <c r="Q95" s="23" t="s">
        <v>35</v>
      </c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55000000000000004">
      <c r="A96" s="22">
        <v>44088</v>
      </c>
      <c r="B96" s="6" t="s">
        <v>193</v>
      </c>
      <c r="C96" s="6" t="s">
        <v>194</v>
      </c>
      <c r="D96" s="6" t="s">
        <v>94</v>
      </c>
      <c r="E96" s="6" t="s">
        <v>57</v>
      </c>
      <c r="F96" s="6" t="s">
        <v>58</v>
      </c>
      <c r="G96" s="6" t="s">
        <v>53</v>
      </c>
      <c r="H96" s="6">
        <v>1</v>
      </c>
      <c r="I96" s="6">
        <v>32450</v>
      </c>
      <c r="J96" s="7">
        <v>0</v>
      </c>
      <c r="K96" s="8">
        <f>I96-(I96*J96)</f>
        <v>32450</v>
      </c>
      <c r="L96" s="9">
        <v>0.18</v>
      </c>
      <c r="M96" s="8">
        <f>(K96*L96*H96)+H96*K96</f>
        <v>38291</v>
      </c>
      <c r="N96" s="10">
        <v>11487.3</v>
      </c>
      <c r="O96" s="8">
        <f>M96-N96</f>
        <v>26803.7</v>
      </c>
      <c r="P96" s="6" t="s">
        <v>39</v>
      </c>
      <c r="Q96" s="23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55000000000000004">
      <c r="A97" s="22">
        <v>44093</v>
      </c>
      <c r="B97" s="6" t="s">
        <v>195</v>
      </c>
      <c r="C97" s="6" t="s">
        <v>196</v>
      </c>
      <c r="D97" s="6" t="s">
        <v>28</v>
      </c>
      <c r="E97" s="6" t="s">
        <v>43</v>
      </c>
      <c r="F97" s="6" t="s">
        <v>44</v>
      </c>
      <c r="G97" s="6" t="s">
        <v>38</v>
      </c>
      <c r="H97" s="6">
        <v>1</v>
      </c>
      <c r="I97" s="6">
        <v>53000</v>
      </c>
      <c r="J97" s="7">
        <v>0</v>
      </c>
      <c r="K97" s="8">
        <f>I97-(I97*J97)</f>
        <v>53000</v>
      </c>
      <c r="L97" s="9">
        <v>0.18</v>
      </c>
      <c r="M97" s="8">
        <f>(K97*L97*H97)+H97*K97</f>
        <v>62540</v>
      </c>
      <c r="N97" s="10">
        <v>0</v>
      </c>
      <c r="O97" s="8">
        <f>M97-N97</f>
        <v>62540</v>
      </c>
      <c r="P97" s="6" t="s">
        <v>32</v>
      </c>
      <c r="Q97" s="23" t="s">
        <v>28</v>
      </c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55000000000000004">
      <c r="A98" s="22">
        <v>44097</v>
      </c>
      <c r="B98" s="6" t="s">
        <v>197</v>
      </c>
      <c r="C98" s="6" t="s">
        <v>198</v>
      </c>
      <c r="D98" s="6" t="s">
        <v>35</v>
      </c>
      <c r="E98" s="6" t="s">
        <v>69</v>
      </c>
      <c r="F98" s="6" t="s">
        <v>70</v>
      </c>
      <c r="G98" s="6" t="s">
        <v>38</v>
      </c>
      <c r="H98" s="6">
        <v>1</v>
      </c>
      <c r="I98" s="6">
        <v>7000</v>
      </c>
      <c r="J98" s="7">
        <v>0</v>
      </c>
      <c r="K98" s="8">
        <f>I98-(I98*J98)</f>
        <v>7000</v>
      </c>
      <c r="L98" s="9">
        <v>0.18</v>
      </c>
      <c r="M98" s="8">
        <f>(K98*L98*H98)+H98*K98</f>
        <v>8260</v>
      </c>
      <c r="N98" s="10">
        <v>0</v>
      </c>
      <c r="O98" s="8">
        <f>M98-N98</f>
        <v>8260</v>
      </c>
      <c r="P98" s="6" t="s">
        <v>32</v>
      </c>
      <c r="Q98" s="23" t="s">
        <v>35</v>
      </c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55000000000000004">
      <c r="A99" s="22">
        <v>44155</v>
      </c>
      <c r="B99" s="6" t="s">
        <v>216</v>
      </c>
      <c r="C99" s="6" t="s">
        <v>217</v>
      </c>
      <c r="D99" s="6" t="s">
        <v>66</v>
      </c>
      <c r="E99" s="6" t="s">
        <v>57</v>
      </c>
      <c r="F99" s="6" t="s">
        <v>58</v>
      </c>
      <c r="G99" s="6" t="s">
        <v>53</v>
      </c>
      <c r="H99" s="6">
        <v>1</v>
      </c>
      <c r="I99" s="6">
        <v>32450</v>
      </c>
      <c r="J99" s="7">
        <v>0</v>
      </c>
      <c r="K99" s="8">
        <f>I99-(I99*J99)</f>
        <v>32450</v>
      </c>
      <c r="L99" s="9">
        <v>0.18</v>
      </c>
      <c r="M99" s="8">
        <f>(K99*L99*H99)+H99*K99</f>
        <v>38291</v>
      </c>
      <c r="N99" s="10">
        <v>10338.570000000002</v>
      </c>
      <c r="O99" s="8">
        <f>M99-N99</f>
        <v>27952.43</v>
      </c>
      <c r="P99" s="6" t="s">
        <v>54</v>
      </c>
      <c r="Q99" s="23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55000000000000004">
      <c r="A100" s="22">
        <v>44161</v>
      </c>
      <c r="B100" s="6" t="s">
        <v>220</v>
      </c>
      <c r="C100" s="6" t="s">
        <v>221</v>
      </c>
      <c r="D100" s="6" t="s">
        <v>28</v>
      </c>
      <c r="E100" s="6" t="s">
        <v>29</v>
      </c>
      <c r="F100" s="6" t="s">
        <v>30</v>
      </c>
      <c r="G100" s="6" t="s">
        <v>31</v>
      </c>
      <c r="H100" s="6">
        <v>1</v>
      </c>
      <c r="I100" s="6">
        <v>12450</v>
      </c>
      <c r="J100" s="7">
        <v>0</v>
      </c>
      <c r="K100" s="8">
        <f>I100-(I100*J100)</f>
        <v>12450</v>
      </c>
      <c r="L100" s="9">
        <v>0.18</v>
      </c>
      <c r="M100" s="8">
        <f>(K100*L100*H100)+H100*K100</f>
        <v>14691</v>
      </c>
      <c r="N100" s="10">
        <v>4407.3</v>
      </c>
      <c r="O100" s="8">
        <f>M100-N100</f>
        <v>10283.700000000001</v>
      </c>
      <c r="P100" s="6" t="s">
        <v>39</v>
      </c>
      <c r="Q100" s="23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55000000000000004">
      <c r="A101" s="28">
        <v>44164</v>
      </c>
      <c r="B101" s="29" t="s">
        <v>222</v>
      </c>
      <c r="C101" s="29" t="s">
        <v>223</v>
      </c>
      <c r="D101" s="29" t="s">
        <v>66</v>
      </c>
      <c r="E101" s="29" t="s">
        <v>57</v>
      </c>
      <c r="F101" s="29" t="s">
        <v>58</v>
      </c>
      <c r="G101" s="29" t="s">
        <v>53</v>
      </c>
      <c r="H101" s="29">
        <v>1</v>
      </c>
      <c r="I101" s="29">
        <v>32450</v>
      </c>
      <c r="J101" s="30">
        <v>0</v>
      </c>
      <c r="K101" s="31">
        <f>I101-(I101*J101)</f>
        <v>32450</v>
      </c>
      <c r="L101" s="32">
        <v>0.18</v>
      </c>
      <c r="M101" s="31">
        <f>(K101*L101*H101)+H101*K101</f>
        <v>38291</v>
      </c>
      <c r="N101" s="33">
        <v>10338.570000000002</v>
      </c>
      <c r="O101" s="31">
        <f>M101-N101</f>
        <v>27952.43</v>
      </c>
      <c r="P101" s="29" t="s">
        <v>54</v>
      </c>
      <c r="Q101" s="34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5500000000000000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5500000000000000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550000000000000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5500000000000000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5500000000000000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5500000000000000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5500000000000000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5500000000000000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5500000000000000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5500000000000000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5500000000000000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5500000000000000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5500000000000000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5500000000000000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5500000000000000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5500000000000000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5500000000000000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5500000000000000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5500000000000000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5500000000000000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5500000000000000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5500000000000000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5500000000000000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5500000000000000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5500000000000000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5500000000000000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5500000000000000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5500000000000000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5500000000000000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5500000000000000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5500000000000000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5500000000000000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5500000000000000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5500000000000000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5500000000000000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5500000000000000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5500000000000000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5500000000000000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5500000000000000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5500000000000000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5500000000000000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5500000000000000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5500000000000000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5500000000000000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5500000000000000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5500000000000000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5500000000000000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5500000000000000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5500000000000000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5500000000000000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5500000000000000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5500000000000000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5500000000000000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5500000000000000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5500000000000000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5500000000000000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5500000000000000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5500000000000000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5500000000000000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5500000000000000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5500000000000000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5500000000000000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5500000000000000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5500000000000000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5500000000000000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5500000000000000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5500000000000000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5500000000000000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5500000000000000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5500000000000000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5500000000000000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5500000000000000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5500000000000000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5500000000000000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5500000000000000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5500000000000000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5500000000000000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5500000000000000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5500000000000000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5500000000000000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5500000000000000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5500000000000000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5500000000000000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5500000000000000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5500000000000000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5500000000000000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5500000000000000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5500000000000000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5500000000000000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5500000000000000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5500000000000000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5500000000000000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5500000000000000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5500000000000000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5500000000000000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5500000000000000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5500000000000000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5500000000000000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5500000000000000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5500000000000000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5500000000000000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5500000000000000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550000000000000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5500000000000000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5500000000000000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5500000000000000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5500000000000000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5500000000000000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5500000000000000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5500000000000000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5500000000000000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5500000000000000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5500000000000000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5500000000000000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5500000000000000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5500000000000000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5500000000000000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5500000000000000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5500000000000000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5500000000000000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5500000000000000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5500000000000000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5500000000000000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5500000000000000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5500000000000000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5500000000000000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5500000000000000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5500000000000000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5500000000000000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5500000000000000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5500000000000000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5500000000000000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5500000000000000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5500000000000000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5500000000000000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5500000000000000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5500000000000000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5500000000000000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5500000000000000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5500000000000000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5500000000000000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5500000000000000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5500000000000000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5500000000000000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5500000000000000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5500000000000000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5500000000000000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5500000000000000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5500000000000000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5500000000000000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5500000000000000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5500000000000000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5500000000000000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5500000000000000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5500000000000000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5500000000000000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5500000000000000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5500000000000000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5500000000000000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5500000000000000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5500000000000000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5500000000000000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5500000000000000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5500000000000000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5500000000000000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5500000000000000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5500000000000000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5500000000000000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5500000000000000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5500000000000000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5500000000000000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5500000000000000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5500000000000000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5500000000000000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5500000000000000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5500000000000000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5500000000000000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5500000000000000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5500000000000000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5500000000000000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5500000000000000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5500000000000000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5500000000000000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5500000000000000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5500000000000000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5500000000000000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5500000000000000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5500000000000000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5500000000000000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5500000000000000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5500000000000000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5500000000000000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5500000000000000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5500000000000000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5500000000000000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5500000000000000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5500000000000000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5500000000000000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5500000000000000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5500000000000000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5500000000000000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5500000000000000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550000000000000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5500000000000000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5500000000000000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5500000000000000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5500000000000000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5500000000000000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5500000000000000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5500000000000000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5500000000000000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5500000000000000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5500000000000000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5500000000000000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5500000000000000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5500000000000000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5500000000000000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5500000000000000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5500000000000000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5500000000000000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5500000000000000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5500000000000000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5500000000000000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5500000000000000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5500000000000000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5500000000000000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5500000000000000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5500000000000000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5500000000000000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5500000000000000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5500000000000000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5500000000000000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5500000000000000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5500000000000000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5500000000000000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5500000000000000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5500000000000000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5500000000000000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5500000000000000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5500000000000000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5500000000000000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5500000000000000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5500000000000000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5500000000000000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5500000000000000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5500000000000000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5500000000000000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5500000000000000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5500000000000000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5500000000000000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5500000000000000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5500000000000000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5500000000000000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5500000000000000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5500000000000000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5500000000000000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5500000000000000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5500000000000000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5500000000000000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5500000000000000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5500000000000000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5500000000000000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5500000000000000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5500000000000000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5500000000000000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5500000000000000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5500000000000000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5500000000000000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5500000000000000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5500000000000000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5500000000000000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5500000000000000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5500000000000000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5500000000000000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5500000000000000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5500000000000000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5500000000000000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5500000000000000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5500000000000000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5500000000000000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5500000000000000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5500000000000000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5500000000000000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5500000000000000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5500000000000000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5500000000000000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5500000000000000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5500000000000000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5500000000000000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5500000000000000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5500000000000000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5500000000000000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5500000000000000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5500000000000000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5500000000000000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5500000000000000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5500000000000000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5500000000000000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5500000000000000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5500000000000000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5500000000000000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5500000000000000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550000000000000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5500000000000000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5500000000000000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5500000000000000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5500000000000000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5500000000000000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5500000000000000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5500000000000000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5500000000000000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5500000000000000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5500000000000000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5500000000000000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5500000000000000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5500000000000000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5500000000000000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5500000000000000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5500000000000000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5500000000000000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5500000000000000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5500000000000000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5500000000000000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5500000000000000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5500000000000000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5500000000000000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5500000000000000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5500000000000000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5500000000000000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5500000000000000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5500000000000000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5500000000000000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5500000000000000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5500000000000000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5500000000000000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5500000000000000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5500000000000000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5500000000000000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5500000000000000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5500000000000000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5500000000000000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5500000000000000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5500000000000000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5500000000000000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5500000000000000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5500000000000000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5500000000000000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5500000000000000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5500000000000000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5500000000000000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5500000000000000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5500000000000000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5500000000000000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5500000000000000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5500000000000000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5500000000000000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5500000000000000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5500000000000000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5500000000000000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5500000000000000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5500000000000000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5500000000000000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5500000000000000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5500000000000000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5500000000000000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5500000000000000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5500000000000000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5500000000000000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5500000000000000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5500000000000000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5500000000000000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5500000000000000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5500000000000000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5500000000000000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5500000000000000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5500000000000000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5500000000000000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5500000000000000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5500000000000000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5500000000000000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5500000000000000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5500000000000000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5500000000000000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5500000000000000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5500000000000000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5500000000000000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5500000000000000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5500000000000000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5500000000000000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5500000000000000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5500000000000000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5500000000000000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5500000000000000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5500000000000000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5500000000000000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5500000000000000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5500000000000000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5500000000000000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5500000000000000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5500000000000000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5500000000000000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5500000000000000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550000000000000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5500000000000000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5500000000000000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5500000000000000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5500000000000000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5500000000000000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5500000000000000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5500000000000000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5500000000000000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5500000000000000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5500000000000000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5500000000000000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5500000000000000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5500000000000000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5500000000000000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5500000000000000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5500000000000000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5500000000000000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5500000000000000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5500000000000000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5500000000000000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5500000000000000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5500000000000000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5500000000000000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5500000000000000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5500000000000000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5500000000000000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5500000000000000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5500000000000000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5500000000000000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5500000000000000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5500000000000000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5500000000000000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5500000000000000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5500000000000000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5500000000000000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5500000000000000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5500000000000000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5500000000000000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5500000000000000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5500000000000000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5500000000000000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5500000000000000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5500000000000000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5500000000000000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5500000000000000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5500000000000000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5500000000000000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5500000000000000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5500000000000000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5500000000000000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5500000000000000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5500000000000000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5500000000000000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5500000000000000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5500000000000000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5500000000000000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5500000000000000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5500000000000000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5500000000000000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5500000000000000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5500000000000000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5500000000000000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5500000000000000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5500000000000000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5500000000000000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5500000000000000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5500000000000000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5500000000000000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5500000000000000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5500000000000000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5500000000000000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5500000000000000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5500000000000000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5500000000000000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5500000000000000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5500000000000000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5500000000000000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5500000000000000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5500000000000000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5500000000000000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5500000000000000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5500000000000000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5500000000000000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5500000000000000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5500000000000000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5500000000000000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5500000000000000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5500000000000000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5500000000000000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5500000000000000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5500000000000000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5500000000000000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5500000000000000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5500000000000000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5500000000000000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5500000000000000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5500000000000000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5500000000000000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5500000000000000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550000000000000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5500000000000000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5500000000000000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5500000000000000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5500000000000000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5500000000000000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5500000000000000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5500000000000000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5500000000000000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5500000000000000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5500000000000000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5500000000000000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5500000000000000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5500000000000000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5500000000000000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5500000000000000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5500000000000000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5500000000000000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5500000000000000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5500000000000000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5500000000000000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5500000000000000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5500000000000000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5500000000000000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5500000000000000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5500000000000000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5500000000000000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5500000000000000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5500000000000000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5500000000000000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5500000000000000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5500000000000000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5500000000000000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5500000000000000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5500000000000000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5500000000000000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5500000000000000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5500000000000000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5500000000000000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5500000000000000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5500000000000000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5500000000000000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5500000000000000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5500000000000000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5500000000000000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5500000000000000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5500000000000000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5500000000000000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5500000000000000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5500000000000000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5500000000000000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5500000000000000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5500000000000000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5500000000000000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5500000000000000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5500000000000000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5500000000000000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5500000000000000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5500000000000000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5500000000000000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5500000000000000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5500000000000000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5500000000000000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5500000000000000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5500000000000000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5500000000000000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5500000000000000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5500000000000000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5500000000000000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5500000000000000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5500000000000000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5500000000000000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5500000000000000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5500000000000000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5500000000000000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5500000000000000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5500000000000000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5500000000000000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5500000000000000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5500000000000000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5500000000000000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5500000000000000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5500000000000000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5500000000000000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5500000000000000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5500000000000000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5500000000000000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5500000000000000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5500000000000000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5500000000000000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5500000000000000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5500000000000000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5500000000000000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5500000000000000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5500000000000000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5500000000000000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5500000000000000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5500000000000000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5500000000000000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5500000000000000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550000000000000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5500000000000000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5500000000000000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5500000000000000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5500000000000000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5500000000000000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5500000000000000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5500000000000000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5500000000000000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5500000000000000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5500000000000000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5500000000000000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5500000000000000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5500000000000000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5500000000000000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5500000000000000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5500000000000000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5500000000000000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5500000000000000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5500000000000000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5500000000000000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5500000000000000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5500000000000000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5500000000000000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5500000000000000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5500000000000000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5500000000000000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5500000000000000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5500000000000000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5500000000000000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5500000000000000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5500000000000000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5500000000000000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5500000000000000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5500000000000000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5500000000000000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5500000000000000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5500000000000000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5500000000000000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5500000000000000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5500000000000000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5500000000000000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5500000000000000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5500000000000000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5500000000000000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5500000000000000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5500000000000000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5500000000000000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5500000000000000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5500000000000000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5500000000000000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5500000000000000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5500000000000000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5500000000000000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5500000000000000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5500000000000000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5500000000000000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5500000000000000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5500000000000000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5500000000000000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5500000000000000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5500000000000000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5500000000000000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5500000000000000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5500000000000000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5500000000000000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5500000000000000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5500000000000000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5500000000000000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5500000000000000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5500000000000000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5500000000000000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5500000000000000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5500000000000000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5500000000000000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5500000000000000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5500000000000000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5500000000000000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5500000000000000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5500000000000000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5500000000000000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5500000000000000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5500000000000000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5500000000000000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5500000000000000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5500000000000000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5500000000000000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5500000000000000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5500000000000000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5500000000000000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5500000000000000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5500000000000000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5500000000000000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5500000000000000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5500000000000000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5500000000000000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5500000000000000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5500000000000000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5500000000000000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5500000000000000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550000000000000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5500000000000000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5500000000000000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5500000000000000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5500000000000000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5500000000000000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5500000000000000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5500000000000000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5500000000000000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5500000000000000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5500000000000000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5500000000000000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5500000000000000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5500000000000000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5500000000000000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5500000000000000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5500000000000000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5500000000000000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5500000000000000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5500000000000000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5500000000000000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5500000000000000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5500000000000000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5500000000000000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5500000000000000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5500000000000000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5500000000000000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5500000000000000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5500000000000000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5500000000000000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5500000000000000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5500000000000000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5500000000000000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5500000000000000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5500000000000000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5500000000000000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5500000000000000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5500000000000000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5500000000000000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5500000000000000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5500000000000000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5500000000000000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5500000000000000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5500000000000000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5500000000000000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5500000000000000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5500000000000000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5500000000000000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5500000000000000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5500000000000000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5500000000000000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5500000000000000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5500000000000000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5500000000000000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5500000000000000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5500000000000000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5500000000000000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5500000000000000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5500000000000000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5500000000000000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5500000000000000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5500000000000000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5500000000000000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5500000000000000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5500000000000000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5500000000000000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5500000000000000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5500000000000000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5500000000000000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5500000000000000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5500000000000000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5500000000000000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5500000000000000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5500000000000000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5500000000000000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5500000000000000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5500000000000000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5500000000000000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5500000000000000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5500000000000000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5500000000000000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5500000000000000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5500000000000000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5500000000000000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5500000000000000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5500000000000000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5500000000000000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5500000000000000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5500000000000000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5500000000000000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5500000000000000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5500000000000000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5500000000000000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5500000000000000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5500000000000000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5500000000000000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5500000000000000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5500000000000000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5500000000000000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5500000000000000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550000000000000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5500000000000000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5500000000000000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5500000000000000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5500000000000000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5500000000000000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5500000000000000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5500000000000000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5500000000000000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5500000000000000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5500000000000000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5500000000000000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5500000000000000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5500000000000000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5500000000000000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5500000000000000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5500000000000000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5500000000000000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5500000000000000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5500000000000000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5500000000000000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5500000000000000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5500000000000000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5500000000000000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5500000000000000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5500000000000000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5500000000000000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5500000000000000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5500000000000000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5500000000000000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5500000000000000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5500000000000000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5500000000000000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5500000000000000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5500000000000000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5500000000000000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5500000000000000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5500000000000000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5500000000000000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5500000000000000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5500000000000000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5500000000000000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5500000000000000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5500000000000000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5500000000000000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5500000000000000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5500000000000000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5500000000000000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5500000000000000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5500000000000000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5500000000000000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5500000000000000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5500000000000000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5500000000000000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5500000000000000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5500000000000000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5500000000000000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5500000000000000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5500000000000000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5500000000000000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5500000000000000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5500000000000000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5500000000000000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5500000000000000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5500000000000000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5500000000000000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5500000000000000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5500000000000000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5500000000000000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5500000000000000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5500000000000000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5500000000000000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5500000000000000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5500000000000000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5500000000000000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5500000000000000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5500000000000000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5500000000000000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5500000000000000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5500000000000000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5500000000000000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5500000000000000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5500000000000000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5500000000000000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5500000000000000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5500000000000000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5500000000000000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5500000000000000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5500000000000000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5500000000000000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5500000000000000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5500000000000000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5500000000000000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5500000000000000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5500000000000000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5500000000000000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5500000000000000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S3:U4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dcterms:created xsi:type="dcterms:W3CDTF">2021-07-31T10:23:29Z</dcterms:created>
  <dcterms:modified xsi:type="dcterms:W3CDTF">2024-02-06T05:23:05Z</dcterms:modified>
</cp:coreProperties>
</file>