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ISPRO_TRANSPORTES\ISPRO_TRANSPORTES\bin\Debug\ReporteCompras\"/>
    </mc:Choice>
  </mc:AlternateContent>
  <xr:revisionPtr revIDLastSave="0" documentId="13_ncr:1_{54EFAA01-5B56-4E4E-8A60-5F5B849F23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RAS DICIEMBRE" sheetId="1" r:id="rId1"/>
    <sheet name="VENTAS DICIEMBRE" sheetId="2" r:id="rId2"/>
    <sheet name="RESUMEN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0" i="1" l="1"/>
  <c r="M80" i="1"/>
  <c r="K80" i="1"/>
  <c r="J80" i="1"/>
  <c r="J58" i="1"/>
  <c r="K58" i="1" s="1"/>
  <c r="L58" i="1" s="1"/>
  <c r="J52" i="1"/>
  <c r="K52" i="1" s="1"/>
  <c r="L52" i="1" s="1"/>
  <c r="K37" i="1"/>
  <c r="L37" i="1" s="1"/>
  <c r="J37" i="1"/>
  <c r="J36" i="1"/>
  <c r="K36" i="1" s="1"/>
  <c r="L36" i="1" s="1"/>
  <c r="J35" i="1"/>
  <c r="K35" i="1" s="1"/>
  <c r="L35" i="1" s="1"/>
  <c r="J34" i="1"/>
  <c r="K34" i="1" s="1"/>
  <c r="L34" i="1" s="1"/>
  <c r="K33" i="1"/>
  <c r="L33" i="1" s="1"/>
  <c r="J33" i="1"/>
  <c r="J25" i="1"/>
  <c r="K25" i="1" s="1"/>
  <c r="L25" i="1" s="1"/>
  <c r="J24" i="1"/>
  <c r="K24" i="1" s="1"/>
  <c r="L24" i="1" s="1"/>
  <c r="J14" i="1"/>
  <c r="K14" i="1" s="1"/>
  <c r="L14" i="1" s="1"/>
</calcChain>
</file>

<file path=xl/sharedStrings.xml><?xml version="1.0" encoding="utf-8"?>
<sst xmlns="http://schemas.openxmlformats.org/spreadsheetml/2006/main" count="559" uniqueCount="272">
  <si>
    <t>No.</t>
  </si>
  <si>
    <t>Fecha</t>
  </si>
  <si>
    <t>No. Factura</t>
  </si>
  <si>
    <t>Tipo Documento</t>
  </si>
  <si>
    <t>NIT</t>
  </si>
  <si>
    <t>Proveedor</t>
  </si>
  <si>
    <t>Cuenta Contable</t>
  </si>
  <si>
    <t>Galonaje</t>
  </si>
  <si>
    <t>IDP</t>
  </si>
  <si>
    <t>Total Factura</t>
  </si>
  <si>
    <t>Precio neto</t>
  </si>
  <si>
    <t>IVA</t>
  </si>
  <si>
    <t>Total</t>
  </si>
  <si>
    <t>300465</t>
  </si>
  <si>
    <t>30/12/2021 10:26:40</t>
  </si>
  <si>
    <t>2448117391</t>
  </si>
  <si>
    <t>DOCUMENTO TRIBUTARIO ELECTRONICO</t>
  </si>
  <si>
    <t>5916580</t>
  </si>
  <si>
    <t>SERVICIOS MERCANTILES DE CENTRO AMERICA S.A.</t>
  </si>
  <si>
    <t>REPUESTOS Y ACCESORIOS</t>
  </si>
  <si>
    <t>300462</t>
  </si>
  <si>
    <t>29/12/2021 10:26:40</t>
  </si>
  <si>
    <t>2037664463</t>
  </si>
  <si>
    <t>79979904</t>
  </si>
  <si>
    <t>IMPORTADORA REMI S.A.</t>
  </si>
  <si>
    <t>300463</t>
  </si>
  <si>
    <t>39061470</t>
  </si>
  <si>
    <t>300464</t>
  </si>
  <si>
    <t>961890562</t>
  </si>
  <si>
    <t>300436</t>
  </si>
  <si>
    <t>1423000159</t>
  </si>
  <si>
    <t>1536230</t>
  </si>
  <si>
    <t>CLUTCHES DE GUATEMALA S.A.</t>
  </si>
  <si>
    <t>300437</t>
  </si>
  <si>
    <t>2453227180</t>
  </si>
  <si>
    <t>300438</t>
  </si>
  <si>
    <t>658916906</t>
  </si>
  <si>
    <t>300493</t>
  </si>
  <si>
    <t>29/12/2021 10:09:35</t>
  </si>
  <si>
    <t>2827898358</t>
  </si>
  <si>
    <t>744557</t>
  </si>
  <si>
    <t>ASEGURADORA GENERAL S.A.</t>
  </si>
  <si>
    <t>PRIMAS DE SEGURO</t>
  </si>
  <si>
    <t>300494</t>
  </si>
  <si>
    <t>4204414174</t>
  </si>
  <si>
    <t>300495</t>
  </si>
  <si>
    <t>3699066949</t>
  </si>
  <si>
    <t>300491</t>
  </si>
  <si>
    <t>28/12/2021 10:09:35</t>
  </si>
  <si>
    <t>3341962462</t>
  </si>
  <si>
    <t>300492</t>
  </si>
  <si>
    <t>629623515</t>
  </si>
  <si>
    <t>596198K</t>
  </si>
  <si>
    <t>REPUESTOS ESTRADA S.A</t>
  </si>
  <si>
    <t>300432</t>
  </si>
  <si>
    <t>27/12/2021 10:26:40</t>
  </si>
  <si>
    <t>1376143369</t>
  </si>
  <si>
    <t>34373519</t>
  </si>
  <si>
    <t>UNO PETROLEOS S.A.</t>
  </si>
  <si>
    <t>LUBRICANTES Y COMBUSTIBLES</t>
  </si>
  <si>
    <t>300466</t>
  </si>
  <si>
    <t>237542</t>
  </si>
  <si>
    <t>FACTURA</t>
  </si>
  <si>
    <t>14198215</t>
  </si>
  <si>
    <t>YESICA LETICIA BATEN LOPEZ</t>
  </si>
  <si>
    <t>300461</t>
  </si>
  <si>
    <t>3040035603</t>
  </si>
  <si>
    <t>24865192</t>
  </si>
  <si>
    <t>MIZPA S.A.</t>
  </si>
  <si>
    <t>300435</t>
  </si>
  <si>
    <t>24/12/2021 10:26:40</t>
  </si>
  <si>
    <t>2509458373</t>
  </si>
  <si>
    <t>1538230</t>
  </si>
  <si>
    <t>CLUTCHES DE GUATEMALA SA.</t>
  </si>
  <si>
    <t>300488</t>
  </si>
  <si>
    <t>24/12/2021 10:09:35</t>
  </si>
  <si>
    <t>2150844199</t>
  </si>
  <si>
    <t>REPUESTOS ESTRADA S.A.</t>
  </si>
  <si>
    <t>300490</t>
  </si>
  <si>
    <t>2560969756</t>
  </si>
  <si>
    <t>42005353</t>
  </si>
  <si>
    <t>OPERACIONES DE CONSUMO S.A.</t>
  </si>
  <si>
    <t>INTERESES POR DESCUENTO DE CONTRASEÑAS</t>
  </si>
  <si>
    <t>300457</t>
  </si>
  <si>
    <t>23/12/2021 10:26:40</t>
  </si>
  <si>
    <t>1619675980</t>
  </si>
  <si>
    <t>300458</t>
  </si>
  <si>
    <t>1239370216</t>
  </si>
  <si>
    <t>300459</t>
  </si>
  <si>
    <t>174410281</t>
  </si>
  <si>
    <t>300460</t>
  </si>
  <si>
    <t>2857386278</t>
  </si>
  <si>
    <t>904945</t>
  </si>
  <si>
    <t>POLLO CAMPERO S.A.</t>
  </si>
  <si>
    <t>VIATICOS</t>
  </si>
  <si>
    <t>300431</t>
  </si>
  <si>
    <t>3482471155</t>
  </si>
  <si>
    <t>37495704</t>
  </si>
  <si>
    <t>JOSE MIGUEL BARRERA RAMIREZ</t>
  </si>
  <si>
    <t>300427</t>
  </si>
  <si>
    <t>851726073</t>
  </si>
  <si>
    <t>3713679</t>
  </si>
  <si>
    <t>EDGAR FEDERICO TRABANINO RODRIGUEZ</t>
  </si>
  <si>
    <t>300489</t>
  </si>
  <si>
    <t>23/12/2021 10:09:35</t>
  </si>
  <si>
    <t>2790476897</t>
  </si>
  <si>
    <t>300451</t>
  </si>
  <si>
    <t>22/12/2021 10:26:40</t>
  </si>
  <si>
    <t>1113276659</t>
  </si>
  <si>
    <t>300452</t>
  </si>
  <si>
    <t>1778730467</t>
  </si>
  <si>
    <t>300453</t>
  </si>
  <si>
    <t>639717111</t>
  </si>
  <si>
    <t>300454</t>
  </si>
  <si>
    <t>343883927</t>
  </si>
  <si>
    <t>300455</t>
  </si>
  <si>
    <t>1972978412</t>
  </si>
  <si>
    <t>IMPORTADORA REMI S.A</t>
  </si>
  <si>
    <t>300456</t>
  </si>
  <si>
    <t>296832557</t>
  </si>
  <si>
    <t>300428</t>
  </si>
  <si>
    <t>16269491</t>
  </si>
  <si>
    <t>19553951</t>
  </si>
  <si>
    <t>CORPORACION MARANATHA JIREH S.A.</t>
  </si>
  <si>
    <t>300429</t>
  </si>
  <si>
    <t>2158839566</t>
  </si>
  <si>
    <t>300430</t>
  </si>
  <si>
    <t>2434681351</t>
  </si>
  <si>
    <t>300424</t>
  </si>
  <si>
    <t>398674597</t>
  </si>
  <si>
    <t>300425</t>
  </si>
  <si>
    <t>2551532500</t>
  </si>
  <si>
    <t>300426</t>
  </si>
  <si>
    <t>1305234705</t>
  </si>
  <si>
    <t>12455350</t>
  </si>
  <si>
    <t>SEGUROS AGROMERCANTIL S.A.</t>
  </si>
  <si>
    <t>300486</t>
  </si>
  <si>
    <t>22/12/2021 10:09:35</t>
  </si>
  <si>
    <t>3768206212</t>
  </si>
  <si>
    <t>300487</t>
  </si>
  <si>
    <t>86002558</t>
  </si>
  <si>
    <t>300483</t>
  </si>
  <si>
    <t>21/12/2021 10:09:35</t>
  </si>
  <si>
    <t>3502392829</t>
  </si>
  <si>
    <t>300484</t>
  </si>
  <si>
    <t>1262829886</t>
  </si>
  <si>
    <t>81644787</t>
  </si>
  <si>
    <t>HOSE DEPOT S.A.</t>
  </si>
  <si>
    <t>300485</t>
  </si>
  <si>
    <t>2986692282</t>
  </si>
  <si>
    <t>300450</t>
  </si>
  <si>
    <t>20/12/2021 10:26:40</t>
  </si>
  <si>
    <t>3888991943</t>
  </si>
  <si>
    <t>300418</t>
  </si>
  <si>
    <t>19/12/2021 10:26:40</t>
  </si>
  <si>
    <t>A-153</t>
  </si>
  <si>
    <t>33630364</t>
  </si>
  <si>
    <t>PASCUAL TEPAZ POCOP</t>
  </si>
  <si>
    <t>SERVICIO DE FLETE</t>
  </si>
  <si>
    <t>300481</t>
  </si>
  <si>
    <t>19/12/2021 10:09:35</t>
  </si>
  <si>
    <t>1661682674</t>
  </si>
  <si>
    <t>32375913</t>
  </si>
  <si>
    <t>NUEVOS ALMACENES S.A.</t>
  </si>
  <si>
    <t>300480</t>
  </si>
  <si>
    <t>18/12/2021 10:09:35</t>
  </si>
  <si>
    <t>463490834</t>
  </si>
  <si>
    <t>103319700</t>
  </si>
  <si>
    <t>GRUPOS DE TIENDAS ASOCIADAS S.A.</t>
  </si>
  <si>
    <t>300417</t>
  </si>
  <si>
    <t>17/12/2021 10:26:40</t>
  </si>
  <si>
    <t>A-152</t>
  </si>
  <si>
    <t>300482</t>
  </si>
  <si>
    <t>17/12/2021 10:09:35</t>
  </si>
  <si>
    <t>567561939</t>
  </si>
  <si>
    <t>300419</t>
  </si>
  <si>
    <t>16/12/2021 10:26:40</t>
  </si>
  <si>
    <t>A-261</t>
  </si>
  <si>
    <t>102756104</t>
  </si>
  <si>
    <t>KENIA MARISSA SANTIZO ALVARADO</t>
  </si>
  <si>
    <t>300420</t>
  </si>
  <si>
    <t>15/12/2021 10:26:40</t>
  </si>
  <si>
    <t>A-151</t>
  </si>
  <si>
    <t>300423</t>
  </si>
  <si>
    <t>3486273258</t>
  </si>
  <si>
    <t>300478</t>
  </si>
  <si>
    <t>14/12/2021 10:09:35</t>
  </si>
  <si>
    <t>4022420342</t>
  </si>
  <si>
    <t>300479</t>
  </si>
  <si>
    <t>277216182</t>
  </si>
  <si>
    <t>300449</t>
  </si>
  <si>
    <t>13/12/2021 10:26:40</t>
  </si>
  <si>
    <t>2361345167</t>
  </si>
  <si>
    <t>99271052</t>
  </si>
  <si>
    <t>DISTRIBUIDORA MACADI, S.A.</t>
  </si>
  <si>
    <t>300447</t>
  </si>
  <si>
    <t>11/12/2021 10:26:40</t>
  </si>
  <si>
    <t>1090602748</t>
  </si>
  <si>
    <t>26676419</t>
  </si>
  <si>
    <t>LILIAN KARINA VIVAR GRAMAJO DE ESTRADA</t>
  </si>
  <si>
    <t>ACREEDORES</t>
  </si>
  <si>
    <t>300448</t>
  </si>
  <si>
    <t>3580970665</t>
  </si>
  <si>
    <t>352020</t>
  </si>
  <si>
    <t>AGENCIA DE VEHICULOS KENWORTH DE CENTROAMERICA S.A.</t>
  </si>
  <si>
    <t>VEHICULOS</t>
  </si>
  <si>
    <t>300422</t>
  </si>
  <si>
    <t>598428437</t>
  </si>
  <si>
    <t>300477</t>
  </si>
  <si>
    <t>10/12/2021 10:09:35</t>
  </si>
  <si>
    <t>1962233436</t>
  </si>
  <si>
    <t>300446</t>
  </si>
  <si>
    <t>9/12/2021 10:26:40</t>
  </si>
  <si>
    <t>3655092863</t>
  </si>
  <si>
    <t>300474</t>
  </si>
  <si>
    <t>8/12/2021 10:09:35</t>
  </si>
  <si>
    <t>3656205049</t>
  </si>
  <si>
    <t>300475</t>
  </si>
  <si>
    <t>2737913870</t>
  </si>
  <si>
    <t>300476</t>
  </si>
  <si>
    <t>634146355</t>
  </si>
  <si>
    <t>300445</t>
  </si>
  <si>
    <t>7/12/2021 10:26:40</t>
  </si>
  <si>
    <t>3588769994</t>
  </si>
  <si>
    <t>300434</t>
  </si>
  <si>
    <t>273499035</t>
  </si>
  <si>
    <t>1536730</t>
  </si>
  <si>
    <t>300444</t>
  </si>
  <si>
    <t>6/12/2021 10:26:40</t>
  </si>
  <si>
    <t>2448641311</t>
  </si>
  <si>
    <t>23750278</t>
  </si>
  <si>
    <t>EPIDAURO S.A.</t>
  </si>
  <si>
    <t>300440</t>
  </si>
  <si>
    <t>1969442547</t>
  </si>
  <si>
    <t>CLUTCHES GUATEMALA SA.</t>
  </si>
  <si>
    <t>REPEUSTOS Y ACCESORIOS</t>
  </si>
  <si>
    <t>300473</t>
  </si>
  <si>
    <t>6/12/2021 10:09:35</t>
  </si>
  <si>
    <t>300439</t>
  </si>
  <si>
    <t>4/12/2021 10:26:40</t>
  </si>
  <si>
    <t>928925680</t>
  </si>
  <si>
    <t>CLUTCHES GUATEMALA S.A.</t>
  </si>
  <si>
    <t>300472</t>
  </si>
  <si>
    <t>4/12/2021 10:09:35</t>
  </si>
  <si>
    <t>1206011285</t>
  </si>
  <si>
    <t>300469</t>
  </si>
  <si>
    <t>3/12/2021 10:09:35</t>
  </si>
  <si>
    <t>2955824191</t>
  </si>
  <si>
    <t>300470</t>
  </si>
  <si>
    <t>995575267</t>
  </si>
  <si>
    <t>REPUESTOS Y ACCESORIOSQ</t>
  </si>
  <si>
    <t>300471</t>
  </si>
  <si>
    <t>1299203218</t>
  </si>
  <si>
    <t>86951351</t>
  </si>
  <si>
    <t>TIRESCORP S.A.</t>
  </si>
  <si>
    <t>300441</t>
  </si>
  <si>
    <t>2/12/2021 10:26:40</t>
  </si>
  <si>
    <t>2808366764</t>
  </si>
  <si>
    <t>300421</t>
  </si>
  <si>
    <t>A-260</t>
  </si>
  <si>
    <t>260</t>
  </si>
  <si>
    <t>300467</t>
  </si>
  <si>
    <t>2/12/2021 10:09:35</t>
  </si>
  <si>
    <t>413092211</t>
  </si>
  <si>
    <t>300468</t>
  </si>
  <si>
    <t>2299547254</t>
  </si>
  <si>
    <t>300442</t>
  </si>
  <si>
    <t>1/12/2021 10:26:40</t>
  </si>
  <si>
    <t>551963896</t>
  </si>
  <si>
    <t>REPUESTOS ESTRADA SA.</t>
  </si>
  <si>
    <t>300443</t>
  </si>
  <si>
    <t>2002929520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</si>
</sst>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8"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80" totalsRowCount="1">
  <autoFilter ref="A1:M79" xr:uid="{00000000-0009-0000-0100-000001000000}"/>
  <tableColumns count="13">
    <tableColumn id="1" xr3:uid="{00000000-0010-0000-0000-000001000000}" name="No."/>
    <tableColumn id="2" xr3:uid="{00000000-0010-0000-0000-000002000000}" name="Fecha"/>
    <tableColumn id="3" xr3:uid="{00000000-0010-0000-0000-000003000000}" name="No. Factura"/>
    <tableColumn id="4" xr3:uid="{00000000-0010-0000-0000-000004000000}" name="Tipo Documento"/>
    <tableColumn id="5" xr3:uid="{00000000-0010-0000-0000-000005000000}" name="NIT"/>
    <tableColumn id="6" xr3:uid="{00000000-0010-0000-0000-000006000000}" name="Proveedor"/>
    <tableColumn id="7" xr3:uid="{00000000-0010-0000-0000-000007000000}" name="Cuenta Contable"/>
    <tableColumn id="8" xr3:uid="{00000000-0010-0000-0000-000008000000}" name="Galonaje"/>
    <tableColumn id="9" xr3:uid="{00000000-0010-0000-0000-000009000000}" name="IDP"/>
    <tableColumn id="10" xr3:uid="{00000000-0010-0000-0000-00000A000000}" name="Total Factura" totalsRowFunction="custom" dataDxfId="7" totalsRowDxfId="3">
      <totalsRowFormula>SUM(J2:J79)</totalsRowFormula>
    </tableColumn>
    <tableColumn id="11" xr3:uid="{00000000-0010-0000-0000-00000B000000}" name="Precio neto" totalsRowFunction="custom" dataDxfId="6" totalsRowDxfId="2">
      <totalsRowFormula>SUM(K2:K79)</totalsRowFormula>
    </tableColumn>
    <tableColumn id="12" xr3:uid="{00000000-0010-0000-0000-00000C000000}" name="IVA" totalsRowFunction="custom" dataDxfId="5" totalsRowDxfId="1">
      <totalsRowFormula>SUM(L2:L79)</totalsRowFormula>
    </tableColumn>
    <tableColumn id="13" xr3:uid="{00000000-0010-0000-0000-00000D000000}" name="Total" totalsRowFunction="custom" dataDxfId="4" totalsRowDxfId="0">
      <totalsRowFormula>SUM(M2:M79)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opLeftCell="A49" workbookViewId="0">
      <selection activeCell="K79" sqref="K79"/>
    </sheetView>
  </sheetViews>
  <sheetFormatPr baseColWidth="10" defaultColWidth="9.140625" defaultRowHeight="15" x14ac:dyDescent="0.25"/>
  <cols>
    <col min="1" max="3" width="10" customWidth="1"/>
    <col min="4" max="4" width="25" customWidth="1"/>
    <col min="5" max="5" width="10" customWidth="1"/>
    <col min="6" max="7" width="30" customWidth="1"/>
    <col min="8" max="9" width="10" customWidth="1"/>
    <col min="10" max="10" width="13.42578125" customWidth="1"/>
    <col min="11" max="11" width="15" customWidth="1"/>
    <col min="12" max="12" width="14.85546875" customWidth="1"/>
    <col min="13" max="13" width="13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s="1">
        <v>0</v>
      </c>
      <c r="J2" s="3">
        <v>410</v>
      </c>
      <c r="K2" s="3">
        <v>366.07</v>
      </c>
      <c r="L2" s="3">
        <v>43.93</v>
      </c>
      <c r="M2" s="3">
        <v>0</v>
      </c>
    </row>
    <row r="3" spans="1:13" x14ac:dyDescent="0.25">
      <c r="A3" t="s">
        <v>20</v>
      </c>
      <c r="B3" t="s">
        <v>21</v>
      </c>
      <c r="C3" t="s">
        <v>22</v>
      </c>
      <c r="D3" t="s">
        <v>16</v>
      </c>
      <c r="E3" t="s">
        <v>23</v>
      </c>
      <c r="F3" t="s">
        <v>24</v>
      </c>
      <c r="G3" t="s">
        <v>19</v>
      </c>
      <c r="H3" s="1">
        <v>0</v>
      </c>
      <c r="J3" s="3">
        <v>357.2</v>
      </c>
      <c r="K3" s="3">
        <v>318.93</v>
      </c>
      <c r="L3" s="3">
        <v>38.270000000000003</v>
      </c>
      <c r="M3" s="3">
        <v>0</v>
      </c>
    </row>
    <row r="4" spans="1:13" x14ac:dyDescent="0.25">
      <c r="A4" t="s">
        <v>25</v>
      </c>
      <c r="B4" t="s">
        <v>21</v>
      </c>
      <c r="C4" t="s">
        <v>26</v>
      </c>
      <c r="D4" t="s">
        <v>16</v>
      </c>
      <c r="E4" t="s">
        <v>23</v>
      </c>
      <c r="F4" t="s">
        <v>24</v>
      </c>
      <c r="G4" t="s">
        <v>19</v>
      </c>
      <c r="H4" s="1">
        <v>0</v>
      </c>
      <c r="J4" s="3">
        <v>747.65</v>
      </c>
      <c r="K4" s="3">
        <v>667.54</v>
      </c>
      <c r="L4" s="3">
        <v>80.099999999999994</v>
      </c>
      <c r="M4" s="3">
        <v>0</v>
      </c>
    </row>
    <row r="5" spans="1:13" x14ac:dyDescent="0.25">
      <c r="A5" t="s">
        <v>27</v>
      </c>
      <c r="B5" t="s">
        <v>21</v>
      </c>
      <c r="C5" t="s">
        <v>28</v>
      </c>
      <c r="D5" t="s">
        <v>16</v>
      </c>
      <c r="E5" t="s">
        <v>23</v>
      </c>
      <c r="F5" t="s">
        <v>24</v>
      </c>
      <c r="G5" t="s">
        <v>19</v>
      </c>
      <c r="H5" s="1">
        <v>0</v>
      </c>
      <c r="J5" s="3">
        <v>524.4</v>
      </c>
      <c r="K5" s="3">
        <v>468.21</v>
      </c>
      <c r="L5" s="3">
        <v>56.19</v>
      </c>
      <c r="M5" s="3">
        <v>0</v>
      </c>
    </row>
    <row r="6" spans="1:13" x14ac:dyDescent="0.25">
      <c r="A6" t="s">
        <v>29</v>
      </c>
      <c r="B6" t="s">
        <v>21</v>
      </c>
      <c r="C6" t="s">
        <v>30</v>
      </c>
      <c r="D6" t="s">
        <v>16</v>
      </c>
      <c r="E6" t="s">
        <v>31</v>
      </c>
      <c r="F6" t="s">
        <v>32</v>
      </c>
      <c r="G6" t="s">
        <v>19</v>
      </c>
      <c r="H6" s="1">
        <v>0</v>
      </c>
      <c r="J6" s="3">
        <v>399.97</v>
      </c>
      <c r="K6" s="3">
        <v>357.12</v>
      </c>
      <c r="L6" s="3">
        <v>42.85</v>
      </c>
      <c r="M6" s="3">
        <v>0</v>
      </c>
    </row>
    <row r="7" spans="1:13" x14ac:dyDescent="0.25">
      <c r="A7" t="s">
        <v>33</v>
      </c>
      <c r="B7" t="s">
        <v>21</v>
      </c>
      <c r="C7" t="s">
        <v>34</v>
      </c>
      <c r="D7" t="s">
        <v>16</v>
      </c>
      <c r="E7" t="s">
        <v>31</v>
      </c>
      <c r="F7" t="s">
        <v>32</v>
      </c>
      <c r="G7" t="s">
        <v>19</v>
      </c>
      <c r="H7" s="1">
        <v>0</v>
      </c>
      <c r="J7" s="3">
        <v>354.46</v>
      </c>
      <c r="K7" s="3">
        <v>316.48</v>
      </c>
      <c r="L7" s="3">
        <v>37.979999999999997</v>
      </c>
      <c r="M7" s="3">
        <v>0</v>
      </c>
    </row>
    <row r="8" spans="1:13" x14ac:dyDescent="0.25">
      <c r="A8" t="s">
        <v>35</v>
      </c>
      <c r="B8" t="s">
        <v>21</v>
      </c>
      <c r="C8" t="s">
        <v>36</v>
      </c>
      <c r="D8" t="s">
        <v>16</v>
      </c>
      <c r="E8" t="s">
        <v>31</v>
      </c>
      <c r="F8" t="s">
        <v>32</v>
      </c>
      <c r="G8" t="s">
        <v>19</v>
      </c>
      <c r="H8" s="1">
        <v>0</v>
      </c>
      <c r="J8" s="3">
        <v>678.01</v>
      </c>
      <c r="K8" s="3">
        <v>605.37</v>
      </c>
      <c r="L8" s="3">
        <v>72.64</v>
      </c>
      <c r="M8" s="3">
        <v>0</v>
      </c>
    </row>
    <row r="9" spans="1:13" x14ac:dyDescent="0.25">
      <c r="A9" t="s">
        <v>37</v>
      </c>
      <c r="B9" t="s">
        <v>38</v>
      </c>
      <c r="C9" t="s">
        <v>39</v>
      </c>
      <c r="D9" t="s">
        <v>16</v>
      </c>
      <c r="E9" t="s">
        <v>40</v>
      </c>
      <c r="F9" t="s">
        <v>41</v>
      </c>
      <c r="G9" t="s">
        <v>42</v>
      </c>
      <c r="H9" s="1">
        <v>0</v>
      </c>
      <c r="J9" s="3">
        <v>837.61</v>
      </c>
      <c r="K9" s="3">
        <v>747.87</v>
      </c>
      <c r="L9" s="3">
        <v>89.74</v>
      </c>
      <c r="M9" s="3">
        <v>0</v>
      </c>
    </row>
    <row r="10" spans="1:13" x14ac:dyDescent="0.25">
      <c r="A10" t="s">
        <v>43</v>
      </c>
      <c r="B10" t="s">
        <v>38</v>
      </c>
      <c r="C10" t="s">
        <v>44</v>
      </c>
      <c r="D10" t="s">
        <v>16</v>
      </c>
      <c r="E10" t="s">
        <v>40</v>
      </c>
      <c r="F10" t="s">
        <v>41</v>
      </c>
      <c r="G10" t="s">
        <v>42</v>
      </c>
      <c r="H10" s="1">
        <v>0</v>
      </c>
      <c r="J10" s="3">
        <v>821.54</v>
      </c>
      <c r="K10" s="3">
        <v>733.52</v>
      </c>
      <c r="L10" s="3">
        <v>88.02</v>
      </c>
      <c r="M10" s="3">
        <v>0</v>
      </c>
    </row>
    <row r="11" spans="1:13" x14ac:dyDescent="0.25">
      <c r="A11" t="s">
        <v>45</v>
      </c>
      <c r="B11" t="s">
        <v>38</v>
      </c>
      <c r="C11" t="s">
        <v>46</v>
      </c>
      <c r="D11" t="s">
        <v>16</v>
      </c>
      <c r="E11" t="s">
        <v>40</v>
      </c>
      <c r="F11" t="s">
        <v>41</v>
      </c>
      <c r="G11" t="s">
        <v>42</v>
      </c>
      <c r="H11" s="1">
        <v>0</v>
      </c>
      <c r="J11" s="3">
        <v>821.54</v>
      </c>
      <c r="K11" s="3">
        <v>733.52</v>
      </c>
      <c r="L11" s="3">
        <v>88.02</v>
      </c>
      <c r="M11" s="3">
        <v>0</v>
      </c>
    </row>
    <row r="12" spans="1:13" x14ac:dyDescent="0.25">
      <c r="A12" t="s">
        <v>47</v>
      </c>
      <c r="B12" t="s">
        <v>48</v>
      </c>
      <c r="C12" t="s">
        <v>49</v>
      </c>
      <c r="D12" t="s">
        <v>16</v>
      </c>
      <c r="E12" t="s">
        <v>40</v>
      </c>
      <c r="F12" t="s">
        <v>41</v>
      </c>
      <c r="G12" t="s">
        <v>42</v>
      </c>
      <c r="H12" s="1">
        <v>0</v>
      </c>
      <c r="J12" s="3">
        <v>821.54</v>
      </c>
      <c r="K12" s="3">
        <v>733.52</v>
      </c>
      <c r="L12" s="3">
        <v>88.02</v>
      </c>
      <c r="M12" s="3">
        <v>0</v>
      </c>
    </row>
    <row r="13" spans="1:13" x14ac:dyDescent="0.25">
      <c r="A13" t="s">
        <v>50</v>
      </c>
      <c r="B13" t="s">
        <v>48</v>
      </c>
      <c r="C13" t="s">
        <v>51</v>
      </c>
      <c r="D13" t="s">
        <v>16</v>
      </c>
      <c r="E13" t="s">
        <v>52</v>
      </c>
      <c r="F13" t="s">
        <v>53</v>
      </c>
      <c r="G13" t="s">
        <v>19</v>
      </c>
      <c r="H13" s="1">
        <v>0</v>
      </c>
      <c r="J13" s="3">
        <v>187.56</v>
      </c>
      <c r="K13" s="3">
        <v>167.46</v>
      </c>
      <c r="L13" s="3">
        <v>20.100000000000001</v>
      </c>
      <c r="M13" s="3">
        <v>0</v>
      </c>
    </row>
    <row r="14" spans="1:13" x14ac:dyDescent="0.25">
      <c r="A14" t="s">
        <v>54</v>
      </c>
      <c r="B14" t="s">
        <v>55</v>
      </c>
      <c r="C14" t="s">
        <v>56</v>
      </c>
      <c r="D14" t="s">
        <v>16</v>
      </c>
      <c r="E14" t="s">
        <v>57</v>
      </c>
      <c r="F14" t="s">
        <v>58</v>
      </c>
      <c r="G14" t="s">
        <v>59</v>
      </c>
      <c r="H14" s="1">
        <v>70</v>
      </c>
      <c r="I14" s="1">
        <v>91</v>
      </c>
      <c r="J14" s="3">
        <f>Table1[[#This Row],[Total]]-Table1[[#This Row],[IDP]]</f>
        <v>1593.9</v>
      </c>
      <c r="K14" s="3">
        <f>Table1[[#This Row],[Total Factura]]/1.12</f>
        <v>1423.125</v>
      </c>
      <c r="L14" s="3">
        <f>Table1[[#This Row],[Precio neto]]*0.12</f>
        <v>170.77500000000001</v>
      </c>
      <c r="M14" s="3">
        <v>1684.9</v>
      </c>
    </row>
    <row r="15" spans="1:13" x14ac:dyDescent="0.25">
      <c r="A15" t="s">
        <v>60</v>
      </c>
      <c r="B15" t="s">
        <v>55</v>
      </c>
      <c r="C15" t="s">
        <v>61</v>
      </c>
      <c r="D15" t="s">
        <v>62</v>
      </c>
      <c r="E15" t="s">
        <v>63</v>
      </c>
      <c r="F15" t="s">
        <v>64</v>
      </c>
      <c r="G15" t="s">
        <v>19</v>
      </c>
      <c r="H15" s="1">
        <v>0</v>
      </c>
      <c r="J15" s="3">
        <v>35.5</v>
      </c>
      <c r="K15" s="3">
        <v>31.7</v>
      </c>
      <c r="L15" s="3">
        <v>3.8</v>
      </c>
      <c r="M15" s="3">
        <v>0</v>
      </c>
    </row>
    <row r="16" spans="1:13" x14ac:dyDescent="0.25">
      <c r="A16" t="s">
        <v>65</v>
      </c>
      <c r="B16" t="s">
        <v>55</v>
      </c>
      <c r="C16" t="s">
        <v>66</v>
      </c>
      <c r="D16" t="s">
        <v>16</v>
      </c>
      <c r="E16" t="s">
        <v>67</v>
      </c>
      <c r="F16" t="s">
        <v>68</v>
      </c>
      <c r="G16" t="s">
        <v>19</v>
      </c>
      <c r="H16" s="1">
        <v>0</v>
      </c>
      <c r="J16" s="3">
        <v>3620</v>
      </c>
      <c r="K16" s="3">
        <v>3232.14</v>
      </c>
      <c r="L16" s="3">
        <v>387.86</v>
      </c>
      <c r="M16" s="3">
        <v>0</v>
      </c>
    </row>
    <row r="17" spans="1:13" x14ac:dyDescent="0.25">
      <c r="A17" t="s">
        <v>69</v>
      </c>
      <c r="B17" t="s">
        <v>70</v>
      </c>
      <c r="C17" t="s">
        <v>71</v>
      </c>
      <c r="D17" t="s">
        <v>16</v>
      </c>
      <c r="E17" t="s">
        <v>72</v>
      </c>
      <c r="F17" t="s">
        <v>73</v>
      </c>
      <c r="G17" t="s">
        <v>19</v>
      </c>
      <c r="H17" s="1">
        <v>0</v>
      </c>
      <c r="J17" s="3">
        <v>479.46</v>
      </c>
      <c r="K17" s="3">
        <v>428.09</v>
      </c>
      <c r="L17" s="3">
        <v>51.37</v>
      </c>
      <c r="M17" s="3">
        <v>0</v>
      </c>
    </row>
    <row r="18" spans="1:13" x14ac:dyDescent="0.25">
      <c r="A18" t="s">
        <v>74</v>
      </c>
      <c r="B18" t="s">
        <v>75</v>
      </c>
      <c r="C18" t="s">
        <v>76</v>
      </c>
      <c r="D18" t="s">
        <v>16</v>
      </c>
      <c r="E18" t="s">
        <v>52</v>
      </c>
      <c r="F18" t="s">
        <v>77</v>
      </c>
      <c r="G18" t="s">
        <v>19</v>
      </c>
      <c r="H18" s="1">
        <v>0</v>
      </c>
      <c r="J18" s="3">
        <v>103.49</v>
      </c>
      <c r="K18" s="3">
        <v>92.4</v>
      </c>
      <c r="L18" s="3">
        <v>11.09</v>
      </c>
      <c r="M18" s="3">
        <v>0</v>
      </c>
    </row>
    <row r="19" spans="1:13" x14ac:dyDescent="0.25">
      <c r="A19" t="s">
        <v>78</v>
      </c>
      <c r="B19" t="s">
        <v>75</v>
      </c>
      <c r="C19" t="s">
        <v>79</v>
      </c>
      <c r="D19" t="s">
        <v>16</v>
      </c>
      <c r="E19" t="s">
        <v>80</v>
      </c>
      <c r="F19" t="s">
        <v>81</v>
      </c>
      <c r="G19" t="s">
        <v>82</v>
      </c>
      <c r="H19" s="1">
        <v>0</v>
      </c>
      <c r="J19" s="3">
        <v>862.81</v>
      </c>
      <c r="K19" s="3">
        <v>770.37</v>
      </c>
      <c r="L19" s="3">
        <v>92.44</v>
      </c>
      <c r="M19" s="3">
        <v>0</v>
      </c>
    </row>
    <row r="20" spans="1:13" x14ac:dyDescent="0.25">
      <c r="A20" t="s">
        <v>83</v>
      </c>
      <c r="B20" t="s">
        <v>84</v>
      </c>
      <c r="C20" t="s">
        <v>85</v>
      </c>
      <c r="D20" t="s">
        <v>16</v>
      </c>
      <c r="E20" t="s">
        <v>23</v>
      </c>
      <c r="F20" t="s">
        <v>24</v>
      </c>
      <c r="G20" t="s">
        <v>19</v>
      </c>
      <c r="H20" s="1">
        <v>0</v>
      </c>
      <c r="J20" s="3">
        <v>990.85</v>
      </c>
      <c r="K20" s="3">
        <v>884.69</v>
      </c>
      <c r="L20" s="3">
        <v>106.16</v>
      </c>
      <c r="M20" s="3">
        <v>0</v>
      </c>
    </row>
    <row r="21" spans="1:13" x14ac:dyDescent="0.25">
      <c r="A21" t="s">
        <v>86</v>
      </c>
      <c r="B21" t="s">
        <v>84</v>
      </c>
      <c r="C21" t="s">
        <v>87</v>
      </c>
      <c r="D21" t="s">
        <v>16</v>
      </c>
      <c r="E21" t="s">
        <v>23</v>
      </c>
      <c r="F21" t="s">
        <v>24</v>
      </c>
      <c r="G21" t="s">
        <v>19</v>
      </c>
      <c r="H21" s="1">
        <v>0</v>
      </c>
      <c r="J21" s="3">
        <v>1601.7</v>
      </c>
      <c r="K21" s="3">
        <v>1430.09</v>
      </c>
      <c r="L21" s="3">
        <v>171.61</v>
      </c>
      <c r="M21" s="3">
        <v>0</v>
      </c>
    </row>
    <row r="22" spans="1:13" x14ac:dyDescent="0.25">
      <c r="A22" t="s">
        <v>88</v>
      </c>
      <c r="B22" t="s">
        <v>84</v>
      </c>
      <c r="C22" t="s">
        <v>89</v>
      </c>
      <c r="D22" t="s">
        <v>16</v>
      </c>
      <c r="E22" t="s">
        <v>23</v>
      </c>
      <c r="F22" t="s">
        <v>24</v>
      </c>
      <c r="G22" t="s">
        <v>19</v>
      </c>
      <c r="H22" s="1">
        <v>0</v>
      </c>
      <c r="J22" s="3">
        <v>93.1</v>
      </c>
      <c r="K22" s="3">
        <v>83.13</v>
      </c>
      <c r="L22" s="3">
        <v>9.98</v>
      </c>
      <c r="M22" s="3">
        <v>0</v>
      </c>
    </row>
    <row r="23" spans="1:13" x14ac:dyDescent="0.25">
      <c r="A23" t="s">
        <v>90</v>
      </c>
      <c r="B23" t="s">
        <v>84</v>
      </c>
      <c r="C23" t="s">
        <v>91</v>
      </c>
      <c r="D23" t="s">
        <v>16</v>
      </c>
      <c r="E23" t="s">
        <v>92</v>
      </c>
      <c r="F23" t="s">
        <v>93</v>
      </c>
      <c r="G23" t="s">
        <v>94</v>
      </c>
      <c r="H23" s="1">
        <v>0</v>
      </c>
      <c r="J23" s="3">
        <v>313</v>
      </c>
      <c r="K23" s="3">
        <v>279.45999999999998</v>
      </c>
      <c r="L23" s="3">
        <v>33.54</v>
      </c>
      <c r="M23" s="3">
        <v>0</v>
      </c>
    </row>
    <row r="24" spans="1:13" x14ac:dyDescent="0.25">
      <c r="A24" t="s">
        <v>95</v>
      </c>
      <c r="B24" t="s">
        <v>84</v>
      </c>
      <c r="C24" t="s">
        <v>96</v>
      </c>
      <c r="D24" t="s">
        <v>16</v>
      </c>
      <c r="E24" t="s">
        <v>97</v>
      </c>
      <c r="F24" t="s">
        <v>98</v>
      </c>
      <c r="G24" t="s">
        <v>59</v>
      </c>
      <c r="H24" s="1">
        <v>2000</v>
      </c>
      <c r="I24" s="2">
        <v>2600</v>
      </c>
      <c r="J24" s="3">
        <f>Table1[[#This Row],[Total]]-Table1[[#This Row],[IDP]]</f>
        <v>40900</v>
      </c>
      <c r="K24" s="3">
        <f>Table1[[#This Row],[Total Factura]]/1.12</f>
        <v>36517.857142857138</v>
      </c>
      <c r="L24" s="3">
        <f>Table1[[#This Row],[Precio neto]]*0.12</f>
        <v>4382.142857142856</v>
      </c>
      <c r="M24" s="3">
        <v>43500</v>
      </c>
    </row>
    <row r="25" spans="1:13" x14ac:dyDescent="0.25">
      <c r="A25" t="s">
        <v>99</v>
      </c>
      <c r="B25" t="s">
        <v>84</v>
      </c>
      <c r="C25" t="s">
        <v>100</v>
      </c>
      <c r="D25" t="s">
        <v>16</v>
      </c>
      <c r="E25" t="s">
        <v>101</v>
      </c>
      <c r="F25" t="s">
        <v>102</v>
      </c>
      <c r="G25" t="s">
        <v>59</v>
      </c>
      <c r="H25" s="1">
        <v>20.67</v>
      </c>
      <c r="I25" s="1">
        <v>26.87</v>
      </c>
      <c r="J25" s="3">
        <f>Table1[[#This Row],[Total]]-Table1[[#This Row],[IDP]]</f>
        <v>473.15999999999997</v>
      </c>
      <c r="K25" s="3">
        <f>Table1[[#This Row],[Total Factura]]/1.12</f>
        <v>422.46428571428567</v>
      </c>
      <c r="L25" s="3">
        <f>Table1[[#This Row],[Precio neto]]*0.12</f>
        <v>50.695714285714281</v>
      </c>
      <c r="M25" s="3">
        <v>500.03</v>
      </c>
    </row>
    <row r="26" spans="1:13" x14ac:dyDescent="0.25">
      <c r="A26" t="s">
        <v>103</v>
      </c>
      <c r="B26" t="s">
        <v>104</v>
      </c>
      <c r="C26" t="s">
        <v>105</v>
      </c>
      <c r="D26" t="s">
        <v>16</v>
      </c>
      <c r="E26" t="s">
        <v>80</v>
      </c>
      <c r="F26" t="s">
        <v>81</v>
      </c>
      <c r="G26" t="s">
        <v>82</v>
      </c>
      <c r="H26" s="1">
        <v>0</v>
      </c>
      <c r="J26" s="3">
        <v>2068.4899999999998</v>
      </c>
      <c r="K26" s="3">
        <v>1846.87</v>
      </c>
      <c r="L26" s="3">
        <v>221.62</v>
      </c>
      <c r="M26" s="3">
        <v>0</v>
      </c>
    </row>
    <row r="27" spans="1:13" x14ac:dyDescent="0.25">
      <c r="A27" t="s">
        <v>106</v>
      </c>
      <c r="B27" t="s">
        <v>107</v>
      </c>
      <c r="C27" t="s">
        <v>108</v>
      </c>
      <c r="D27" t="s">
        <v>16</v>
      </c>
      <c r="E27" t="s">
        <v>23</v>
      </c>
      <c r="F27" t="s">
        <v>24</v>
      </c>
      <c r="G27" t="s">
        <v>19</v>
      </c>
      <c r="H27" s="1">
        <v>0</v>
      </c>
      <c r="J27" s="3">
        <v>93.1</v>
      </c>
      <c r="K27" s="3">
        <v>83.13</v>
      </c>
      <c r="L27" s="3">
        <v>9.98</v>
      </c>
      <c r="M27" s="3">
        <v>0</v>
      </c>
    </row>
    <row r="28" spans="1:13" x14ac:dyDescent="0.25">
      <c r="A28" t="s">
        <v>109</v>
      </c>
      <c r="B28" t="s">
        <v>107</v>
      </c>
      <c r="C28" t="s">
        <v>110</v>
      </c>
      <c r="D28" t="s">
        <v>16</v>
      </c>
      <c r="E28" t="s">
        <v>23</v>
      </c>
      <c r="F28" t="s">
        <v>24</v>
      </c>
      <c r="G28" t="s">
        <v>19</v>
      </c>
      <c r="H28" s="1">
        <v>0</v>
      </c>
      <c r="J28" s="3">
        <v>351.5</v>
      </c>
      <c r="K28" s="3">
        <v>313.83999999999997</v>
      </c>
      <c r="L28" s="3">
        <v>37.659999999999997</v>
      </c>
      <c r="M28" s="3">
        <v>0</v>
      </c>
    </row>
    <row r="29" spans="1:13" x14ac:dyDescent="0.25">
      <c r="A29" t="s">
        <v>111</v>
      </c>
      <c r="B29" t="s">
        <v>107</v>
      </c>
      <c r="C29" t="s">
        <v>112</v>
      </c>
      <c r="D29" t="s">
        <v>16</v>
      </c>
      <c r="E29" t="s">
        <v>23</v>
      </c>
      <c r="F29" t="s">
        <v>24</v>
      </c>
      <c r="G29" t="s">
        <v>19</v>
      </c>
      <c r="H29" s="1">
        <v>0</v>
      </c>
      <c r="J29" s="3">
        <v>266</v>
      </c>
      <c r="K29" s="3">
        <v>237.5</v>
      </c>
      <c r="L29" s="3">
        <v>28.5</v>
      </c>
      <c r="M29" s="3">
        <v>0</v>
      </c>
    </row>
    <row r="30" spans="1:13" x14ac:dyDescent="0.25">
      <c r="A30" t="s">
        <v>113</v>
      </c>
      <c r="B30" t="s">
        <v>107</v>
      </c>
      <c r="C30" t="s">
        <v>114</v>
      </c>
      <c r="D30" t="s">
        <v>16</v>
      </c>
      <c r="E30" t="s">
        <v>23</v>
      </c>
      <c r="F30" t="s">
        <v>24</v>
      </c>
      <c r="G30" t="s">
        <v>19</v>
      </c>
      <c r="H30" s="1">
        <v>0</v>
      </c>
      <c r="J30" s="3">
        <v>8.5500000000000007</v>
      </c>
      <c r="K30" s="3">
        <v>7.63</v>
      </c>
      <c r="L30" s="3">
        <v>0.92</v>
      </c>
      <c r="M30" s="3">
        <v>0</v>
      </c>
    </row>
    <row r="31" spans="1:13" x14ac:dyDescent="0.25">
      <c r="A31" t="s">
        <v>115</v>
      </c>
      <c r="B31" t="s">
        <v>107</v>
      </c>
      <c r="C31" t="s">
        <v>116</v>
      </c>
      <c r="D31" t="s">
        <v>16</v>
      </c>
      <c r="E31" t="s">
        <v>23</v>
      </c>
      <c r="F31" t="s">
        <v>117</v>
      </c>
      <c r="G31" t="s">
        <v>19</v>
      </c>
      <c r="H31" s="1">
        <v>0</v>
      </c>
      <c r="J31" s="3">
        <v>8.5500000000000007</v>
      </c>
      <c r="K31" s="3">
        <v>7.63</v>
      </c>
      <c r="L31" s="3">
        <v>0.92</v>
      </c>
      <c r="M31" s="3">
        <v>0</v>
      </c>
    </row>
    <row r="32" spans="1:13" x14ac:dyDescent="0.25">
      <c r="A32" t="s">
        <v>118</v>
      </c>
      <c r="B32" t="s">
        <v>107</v>
      </c>
      <c r="C32" t="s">
        <v>119</v>
      </c>
      <c r="D32" t="s">
        <v>16</v>
      </c>
      <c r="E32" t="s">
        <v>23</v>
      </c>
      <c r="F32" t="s">
        <v>24</v>
      </c>
      <c r="G32" t="s">
        <v>19</v>
      </c>
      <c r="H32" s="1">
        <v>0</v>
      </c>
      <c r="J32" s="3">
        <v>296.39999999999998</v>
      </c>
      <c r="K32" s="3">
        <v>264.64</v>
      </c>
      <c r="L32" s="3">
        <v>31.76</v>
      </c>
      <c r="M32" s="3">
        <v>0</v>
      </c>
    </row>
    <row r="33" spans="1:13" x14ac:dyDescent="0.25">
      <c r="A33" t="s">
        <v>120</v>
      </c>
      <c r="B33" t="s">
        <v>107</v>
      </c>
      <c r="C33" t="s">
        <v>121</v>
      </c>
      <c r="D33" t="s">
        <v>16</v>
      </c>
      <c r="E33" t="s">
        <v>122</v>
      </c>
      <c r="F33" t="s">
        <v>123</v>
      </c>
      <c r="G33" t="s">
        <v>59</v>
      </c>
      <c r="H33" s="1">
        <v>41.89</v>
      </c>
      <c r="I33" s="1">
        <v>54.46</v>
      </c>
      <c r="J33" s="3">
        <f>Table1[[#This Row],[Total]]-Table1[[#This Row],[IDP]]</f>
        <v>945.54</v>
      </c>
      <c r="K33" s="3">
        <f>Table1[[#This Row],[Total Factura]]/1.12</f>
        <v>844.23214285714278</v>
      </c>
      <c r="L33" s="3">
        <f>Table1[[#This Row],[Precio neto]]*0.12</f>
        <v>101.30785714285713</v>
      </c>
      <c r="M33" s="3">
        <v>1000</v>
      </c>
    </row>
    <row r="34" spans="1:13" x14ac:dyDescent="0.25">
      <c r="A34" t="s">
        <v>124</v>
      </c>
      <c r="B34" t="s">
        <v>107</v>
      </c>
      <c r="C34" t="s">
        <v>125</v>
      </c>
      <c r="D34" t="s">
        <v>16</v>
      </c>
      <c r="E34" t="s">
        <v>97</v>
      </c>
      <c r="F34" t="s">
        <v>98</v>
      </c>
      <c r="G34" t="s">
        <v>59</v>
      </c>
      <c r="H34" s="1">
        <v>3000</v>
      </c>
      <c r="I34" s="2">
        <v>3900</v>
      </c>
      <c r="J34" s="3">
        <f>Table1[[#This Row],[Total]]-Table1[[#This Row],[IDP]]</f>
        <v>61500</v>
      </c>
      <c r="K34" s="3">
        <f>Table1[[#This Row],[Total Factura]]/1.12</f>
        <v>54910.714285714283</v>
      </c>
      <c r="L34" s="3">
        <f>Table1[[#This Row],[Precio neto]]*0.12</f>
        <v>6589.2857142857138</v>
      </c>
      <c r="M34" s="3">
        <v>65400</v>
      </c>
    </row>
    <row r="35" spans="1:13" x14ac:dyDescent="0.25">
      <c r="A35" t="s">
        <v>126</v>
      </c>
      <c r="B35" t="s">
        <v>107</v>
      </c>
      <c r="C35" t="s">
        <v>127</v>
      </c>
      <c r="D35" t="s">
        <v>16</v>
      </c>
      <c r="E35" t="s">
        <v>97</v>
      </c>
      <c r="F35" t="s">
        <v>98</v>
      </c>
      <c r="G35" t="s">
        <v>59</v>
      </c>
      <c r="H35" s="1">
        <v>3000</v>
      </c>
      <c r="I35" s="2">
        <v>3900</v>
      </c>
      <c r="J35" s="3">
        <f>Table1[[#This Row],[Total]]-Table1[[#This Row],[IDP]]</f>
        <v>61500</v>
      </c>
      <c r="K35" s="3">
        <f>Table1[[#This Row],[Total Factura]]/1.12</f>
        <v>54910.714285714283</v>
      </c>
      <c r="L35" s="3">
        <f>Table1[[#This Row],[Precio neto]]*0.12</f>
        <v>6589.2857142857138</v>
      </c>
      <c r="M35" s="3">
        <v>65400</v>
      </c>
    </row>
    <row r="36" spans="1:13" x14ac:dyDescent="0.25">
      <c r="A36" t="s">
        <v>128</v>
      </c>
      <c r="B36" t="s">
        <v>107</v>
      </c>
      <c r="C36" t="s">
        <v>129</v>
      </c>
      <c r="D36" t="s">
        <v>16</v>
      </c>
      <c r="E36" t="s">
        <v>122</v>
      </c>
      <c r="F36" t="s">
        <v>123</v>
      </c>
      <c r="G36" t="s">
        <v>59</v>
      </c>
      <c r="H36" s="1">
        <v>20.94</v>
      </c>
      <c r="I36" s="1">
        <v>27.23</v>
      </c>
      <c r="J36" s="3">
        <f>Table1[[#This Row],[Total]]-Table1[[#This Row],[IDP]]</f>
        <v>472.77</v>
      </c>
      <c r="K36" s="3">
        <f>Table1[[#This Row],[Total Factura]]/1.12</f>
        <v>422.11607142857139</v>
      </c>
      <c r="L36" s="3">
        <f>Table1[[#This Row],[Precio neto]]*0.12</f>
        <v>50.653928571428565</v>
      </c>
      <c r="M36" s="3">
        <v>500</v>
      </c>
    </row>
    <row r="37" spans="1:13" x14ac:dyDescent="0.25">
      <c r="A37" t="s">
        <v>130</v>
      </c>
      <c r="B37" t="s">
        <v>107</v>
      </c>
      <c r="C37" t="s">
        <v>131</v>
      </c>
      <c r="D37" t="s">
        <v>16</v>
      </c>
      <c r="E37" t="s">
        <v>57</v>
      </c>
      <c r="F37" t="s">
        <v>58</v>
      </c>
      <c r="G37" t="s">
        <v>59</v>
      </c>
      <c r="H37" s="1">
        <v>50</v>
      </c>
      <c r="I37" s="1">
        <v>65</v>
      </c>
      <c r="J37" s="3">
        <f>Table1[[#This Row],[Total]]-Table1[[#This Row],[IDP]]</f>
        <v>1108.5</v>
      </c>
      <c r="K37" s="3">
        <f>Table1[[#This Row],[Total Factura]]/1.12</f>
        <v>989.73214285714278</v>
      </c>
      <c r="L37" s="3">
        <f>Table1[[#This Row],[Precio neto]]*0.12</f>
        <v>118.76785714285712</v>
      </c>
      <c r="M37" s="3">
        <v>1173.5</v>
      </c>
    </row>
    <row r="38" spans="1:13" x14ac:dyDescent="0.25">
      <c r="A38" t="s">
        <v>132</v>
      </c>
      <c r="B38" t="s">
        <v>107</v>
      </c>
      <c r="C38" t="s">
        <v>133</v>
      </c>
      <c r="D38" t="s">
        <v>16</v>
      </c>
      <c r="E38" t="s">
        <v>134</v>
      </c>
      <c r="F38" t="s">
        <v>135</v>
      </c>
      <c r="G38" t="s">
        <v>19</v>
      </c>
      <c r="H38" s="1">
        <v>0</v>
      </c>
      <c r="J38" s="3">
        <v>76.36</v>
      </c>
      <c r="K38" s="3">
        <v>68.180000000000007</v>
      </c>
      <c r="L38" s="3">
        <v>8.18</v>
      </c>
      <c r="M38" s="3">
        <v>0</v>
      </c>
    </row>
    <row r="39" spans="1:13" x14ac:dyDescent="0.25">
      <c r="A39" t="s">
        <v>136</v>
      </c>
      <c r="B39" t="s">
        <v>137</v>
      </c>
      <c r="C39" t="s">
        <v>138</v>
      </c>
      <c r="D39" t="s">
        <v>16</v>
      </c>
      <c r="E39" t="s">
        <v>40</v>
      </c>
      <c r="F39" t="s">
        <v>41</v>
      </c>
      <c r="G39" t="s">
        <v>42</v>
      </c>
      <c r="H39" s="1">
        <v>0</v>
      </c>
      <c r="J39" s="3">
        <v>974.88</v>
      </c>
      <c r="K39" s="3">
        <v>870.43</v>
      </c>
      <c r="L39" s="3">
        <v>104.45</v>
      </c>
      <c r="M39" s="3">
        <v>0</v>
      </c>
    </row>
    <row r="40" spans="1:13" x14ac:dyDescent="0.25">
      <c r="A40" t="s">
        <v>139</v>
      </c>
      <c r="B40" t="s">
        <v>137</v>
      </c>
      <c r="C40" t="s">
        <v>140</v>
      </c>
      <c r="D40" t="s">
        <v>16</v>
      </c>
      <c r="E40" t="s">
        <v>80</v>
      </c>
      <c r="F40" t="s">
        <v>81</v>
      </c>
      <c r="G40" t="s">
        <v>82</v>
      </c>
      <c r="H40" s="1">
        <v>0</v>
      </c>
      <c r="J40" s="3">
        <v>9277.64</v>
      </c>
      <c r="K40" s="3">
        <v>8283.61</v>
      </c>
      <c r="L40" s="3">
        <v>994.03</v>
      </c>
      <c r="M40" s="3">
        <v>0</v>
      </c>
    </row>
    <row r="41" spans="1:13" x14ac:dyDescent="0.25">
      <c r="A41" t="s">
        <v>141</v>
      </c>
      <c r="B41" t="s">
        <v>142</v>
      </c>
      <c r="C41" t="s">
        <v>143</v>
      </c>
      <c r="D41" t="s">
        <v>16</v>
      </c>
      <c r="E41" t="s">
        <v>52</v>
      </c>
      <c r="F41" t="s">
        <v>77</v>
      </c>
      <c r="G41" t="s">
        <v>19</v>
      </c>
      <c r="H41" s="1">
        <v>0</v>
      </c>
      <c r="J41" s="3">
        <v>6535.72</v>
      </c>
      <c r="K41" s="3">
        <v>5835.46</v>
      </c>
      <c r="L41" s="3">
        <v>700.26</v>
      </c>
      <c r="M41" s="3">
        <v>0</v>
      </c>
    </row>
    <row r="42" spans="1:13" x14ac:dyDescent="0.25">
      <c r="A42" t="s">
        <v>144</v>
      </c>
      <c r="B42" t="s">
        <v>142</v>
      </c>
      <c r="C42" t="s">
        <v>145</v>
      </c>
      <c r="D42" t="s">
        <v>16</v>
      </c>
      <c r="E42" t="s">
        <v>146</v>
      </c>
      <c r="F42" t="s">
        <v>147</v>
      </c>
      <c r="G42" t="s">
        <v>19</v>
      </c>
      <c r="H42" s="1">
        <v>0</v>
      </c>
      <c r="J42" s="3">
        <v>442</v>
      </c>
      <c r="K42" s="3">
        <v>394.64</v>
      </c>
      <c r="L42" s="3">
        <v>47.36</v>
      </c>
      <c r="M42" s="3">
        <v>0</v>
      </c>
    </row>
    <row r="43" spans="1:13" x14ac:dyDescent="0.25">
      <c r="A43" t="s">
        <v>148</v>
      </c>
      <c r="B43" t="s">
        <v>142</v>
      </c>
      <c r="C43" t="s">
        <v>149</v>
      </c>
      <c r="D43" t="s">
        <v>16</v>
      </c>
      <c r="E43" t="s">
        <v>146</v>
      </c>
      <c r="F43" t="s">
        <v>147</v>
      </c>
      <c r="G43" t="s">
        <v>19</v>
      </c>
      <c r="H43" s="1">
        <v>0</v>
      </c>
      <c r="J43" s="3">
        <v>40</v>
      </c>
      <c r="K43" s="3">
        <v>35.71</v>
      </c>
      <c r="L43" s="3">
        <v>4.29</v>
      </c>
      <c r="M43" s="3">
        <v>0</v>
      </c>
    </row>
    <row r="44" spans="1:13" x14ac:dyDescent="0.25">
      <c r="A44" t="s">
        <v>150</v>
      </c>
      <c r="B44" t="s">
        <v>151</v>
      </c>
      <c r="C44" t="s">
        <v>152</v>
      </c>
      <c r="D44" t="s">
        <v>16</v>
      </c>
      <c r="E44" t="s">
        <v>67</v>
      </c>
      <c r="F44" t="s">
        <v>68</v>
      </c>
      <c r="G44" t="s">
        <v>19</v>
      </c>
      <c r="H44" s="1">
        <v>0</v>
      </c>
      <c r="J44" s="3">
        <v>3610</v>
      </c>
      <c r="K44" s="3">
        <v>3223.21</v>
      </c>
      <c r="L44" s="3">
        <v>386.79</v>
      </c>
      <c r="M44" s="3">
        <v>0</v>
      </c>
    </row>
    <row r="45" spans="1:13" x14ac:dyDescent="0.25">
      <c r="A45" t="s">
        <v>153</v>
      </c>
      <c r="B45" t="s">
        <v>154</v>
      </c>
      <c r="C45" t="s">
        <v>155</v>
      </c>
      <c r="D45" t="s">
        <v>62</v>
      </c>
      <c r="E45" t="s">
        <v>156</v>
      </c>
      <c r="F45" t="s">
        <v>157</v>
      </c>
      <c r="G45" t="s">
        <v>158</v>
      </c>
      <c r="H45" s="1">
        <v>0</v>
      </c>
      <c r="J45" s="3">
        <v>4899.54</v>
      </c>
      <c r="K45" s="3">
        <v>4374.59</v>
      </c>
      <c r="L45" s="3">
        <v>524.95000000000005</v>
      </c>
      <c r="M45" s="3">
        <v>0</v>
      </c>
    </row>
    <row r="46" spans="1:13" x14ac:dyDescent="0.25">
      <c r="A46" t="s">
        <v>159</v>
      </c>
      <c r="B46" t="s">
        <v>160</v>
      </c>
      <c r="C46" t="s">
        <v>161</v>
      </c>
      <c r="D46" t="s">
        <v>16</v>
      </c>
      <c r="E46" t="s">
        <v>162</v>
      </c>
      <c r="F46" t="s">
        <v>163</v>
      </c>
      <c r="G46" t="s">
        <v>94</v>
      </c>
      <c r="H46" s="1">
        <v>0</v>
      </c>
      <c r="J46" s="3">
        <v>653.91</v>
      </c>
      <c r="K46" s="3">
        <v>583.85</v>
      </c>
      <c r="L46" s="3">
        <v>70.06</v>
      </c>
      <c r="M46" s="3">
        <v>0</v>
      </c>
    </row>
    <row r="47" spans="1:13" x14ac:dyDescent="0.25">
      <c r="A47" t="s">
        <v>164</v>
      </c>
      <c r="B47" t="s">
        <v>165</v>
      </c>
      <c r="C47" t="s">
        <v>166</v>
      </c>
      <c r="D47" t="s">
        <v>16</v>
      </c>
      <c r="E47" t="s">
        <v>167</v>
      </c>
      <c r="F47" t="s">
        <v>168</v>
      </c>
      <c r="G47" t="s">
        <v>94</v>
      </c>
      <c r="H47" s="1">
        <v>0</v>
      </c>
      <c r="J47" s="3">
        <v>2651.52</v>
      </c>
      <c r="K47" s="3">
        <v>2367.4299999999998</v>
      </c>
      <c r="L47" s="3">
        <v>284.08999999999997</v>
      </c>
      <c r="M47" s="3">
        <v>0</v>
      </c>
    </row>
    <row r="48" spans="1:13" x14ac:dyDescent="0.25">
      <c r="A48" t="s">
        <v>169</v>
      </c>
      <c r="B48" t="s">
        <v>170</v>
      </c>
      <c r="C48" t="s">
        <v>171</v>
      </c>
      <c r="D48" t="s">
        <v>62</v>
      </c>
      <c r="E48" t="s">
        <v>156</v>
      </c>
      <c r="F48" t="s">
        <v>157</v>
      </c>
      <c r="G48" t="s">
        <v>158</v>
      </c>
      <c r="H48" s="1">
        <v>0</v>
      </c>
      <c r="J48" s="3">
        <v>11249</v>
      </c>
      <c r="K48" s="3">
        <v>10043.75</v>
      </c>
      <c r="L48" s="3">
        <v>1205.25</v>
      </c>
      <c r="M48" s="3">
        <v>0</v>
      </c>
    </row>
    <row r="49" spans="1:13" x14ac:dyDescent="0.25">
      <c r="A49" t="s">
        <v>172</v>
      </c>
      <c r="B49" t="s">
        <v>173</v>
      </c>
      <c r="C49" t="s">
        <v>174</v>
      </c>
      <c r="D49" t="s">
        <v>16</v>
      </c>
      <c r="E49" t="s">
        <v>80</v>
      </c>
      <c r="F49" t="s">
        <v>81</v>
      </c>
      <c r="G49" t="s">
        <v>82</v>
      </c>
      <c r="H49" s="1">
        <v>0</v>
      </c>
      <c r="J49" s="3">
        <v>7146.59</v>
      </c>
      <c r="K49" s="3">
        <v>6380.88</v>
      </c>
      <c r="L49" s="3">
        <v>765.71</v>
      </c>
      <c r="M49" s="3">
        <v>0</v>
      </c>
    </row>
    <row r="50" spans="1:13" x14ac:dyDescent="0.25">
      <c r="A50" t="s">
        <v>175</v>
      </c>
      <c r="B50" t="s">
        <v>176</v>
      </c>
      <c r="C50" t="s">
        <v>177</v>
      </c>
      <c r="D50" t="s">
        <v>62</v>
      </c>
      <c r="E50" t="s">
        <v>178</v>
      </c>
      <c r="F50" t="s">
        <v>179</v>
      </c>
      <c r="G50" t="s">
        <v>158</v>
      </c>
      <c r="H50" s="1">
        <v>0</v>
      </c>
      <c r="J50" s="3">
        <v>26968.76</v>
      </c>
      <c r="K50" s="3">
        <v>24079.25</v>
      </c>
      <c r="L50" s="3">
        <v>2889.51</v>
      </c>
      <c r="M50" s="3">
        <v>0</v>
      </c>
    </row>
    <row r="51" spans="1:13" x14ac:dyDescent="0.25">
      <c r="A51" t="s">
        <v>180</v>
      </c>
      <c r="B51" t="s">
        <v>181</v>
      </c>
      <c r="C51" t="s">
        <v>182</v>
      </c>
      <c r="D51" t="s">
        <v>62</v>
      </c>
      <c r="E51" t="s">
        <v>156</v>
      </c>
      <c r="F51" t="s">
        <v>157</v>
      </c>
      <c r="G51" t="s">
        <v>158</v>
      </c>
      <c r="H51" s="1">
        <v>0</v>
      </c>
      <c r="J51" s="3">
        <v>4543</v>
      </c>
      <c r="K51" s="3">
        <v>4056.25</v>
      </c>
      <c r="L51" s="3">
        <v>486.75</v>
      </c>
      <c r="M51" s="3">
        <v>0</v>
      </c>
    </row>
    <row r="52" spans="1:13" x14ac:dyDescent="0.25">
      <c r="A52" t="s">
        <v>183</v>
      </c>
      <c r="B52" t="s">
        <v>181</v>
      </c>
      <c r="C52" t="s">
        <v>184</v>
      </c>
      <c r="D52" t="s">
        <v>16</v>
      </c>
      <c r="E52" t="s">
        <v>57</v>
      </c>
      <c r="F52" t="s">
        <v>58</v>
      </c>
      <c r="G52" t="s">
        <v>59</v>
      </c>
      <c r="H52" s="1">
        <v>75</v>
      </c>
      <c r="I52" s="1">
        <v>97.5</v>
      </c>
      <c r="J52" s="3">
        <f>Table1[[#This Row],[Total]]-Table1[[#This Row],[IDP]]</f>
        <v>1662.75</v>
      </c>
      <c r="K52" s="3">
        <f>Table1[[#This Row],[Total Factura]]/1.12</f>
        <v>1484.5982142857142</v>
      </c>
      <c r="L52" s="3">
        <f>Table1[[#This Row],[Precio neto]]*0.12</f>
        <v>178.15178571428569</v>
      </c>
      <c r="M52" s="3">
        <v>1760.25</v>
      </c>
    </row>
    <row r="53" spans="1:13" x14ac:dyDescent="0.25">
      <c r="A53" t="s">
        <v>185</v>
      </c>
      <c r="B53" t="s">
        <v>186</v>
      </c>
      <c r="C53" t="s">
        <v>187</v>
      </c>
      <c r="D53" t="s">
        <v>16</v>
      </c>
      <c r="E53" t="s">
        <v>146</v>
      </c>
      <c r="F53" t="s">
        <v>147</v>
      </c>
      <c r="G53" t="s">
        <v>19</v>
      </c>
      <c r="H53" s="1">
        <v>0</v>
      </c>
      <c r="J53" s="3">
        <v>60</v>
      </c>
      <c r="K53" s="3">
        <v>53.57</v>
      </c>
      <c r="L53" s="3">
        <v>6.43</v>
      </c>
      <c r="M53" s="3">
        <v>0</v>
      </c>
    </row>
    <row r="54" spans="1:13" x14ac:dyDescent="0.25">
      <c r="A54" t="s">
        <v>188</v>
      </c>
      <c r="B54" t="s">
        <v>186</v>
      </c>
      <c r="C54" t="s">
        <v>189</v>
      </c>
      <c r="D54" t="s">
        <v>16</v>
      </c>
      <c r="E54" t="s">
        <v>52</v>
      </c>
      <c r="F54" t="s">
        <v>77</v>
      </c>
      <c r="G54" t="s">
        <v>19</v>
      </c>
      <c r="H54" s="1">
        <v>0</v>
      </c>
      <c r="J54" s="3">
        <v>54.56</v>
      </c>
      <c r="K54" s="3">
        <v>48.71</v>
      </c>
      <c r="L54" s="3">
        <v>5.85</v>
      </c>
      <c r="M54" s="3">
        <v>0</v>
      </c>
    </row>
    <row r="55" spans="1:13" x14ac:dyDescent="0.25">
      <c r="A55" t="s">
        <v>190</v>
      </c>
      <c r="B55" t="s">
        <v>191</v>
      </c>
      <c r="C55" t="s">
        <v>192</v>
      </c>
      <c r="D55" t="s">
        <v>16</v>
      </c>
      <c r="E55" t="s">
        <v>193</v>
      </c>
      <c r="F55" t="s">
        <v>194</v>
      </c>
      <c r="G55" t="s">
        <v>19</v>
      </c>
      <c r="H55" s="1">
        <v>0</v>
      </c>
      <c r="J55" s="3">
        <v>918</v>
      </c>
      <c r="K55" s="3">
        <v>819.64</v>
      </c>
      <c r="L55" s="3">
        <v>98.36</v>
      </c>
      <c r="M55" s="3">
        <v>0</v>
      </c>
    </row>
    <row r="56" spans="1:13" x14ac:dyDescent="0.25">
      <c r="A56" t="s">
        <v>195</v>
      </c>
      <c r="B56" t="s">
        <v>196</v>
      </c>
      <c r="C56" t="s">
        <v>197</v>
      </c>
      <c r="D56" t="s">
        <v>16</v>
      </c>
      <c r="E56" t="s">
        <v>198</v>
      </c>
      <c r="F56" t="s">
        <v>199</v>
      </c>
      <c r="G56" t="s">
        <v>200</v>
      </c>
      <c r="H56" s="1">
        <v>0</v>
      </c>
      <c r="J56" s="3">
        <v>800</v>
      </c>
      <c r="K56" s="3">
        <v>714.29</v>
      </c>
      <c r="L56" s="3">
        <v>85.71</v>
      </c>
      <c r="M56" s="3">
        <v>0</v>
      </c>
    </row>
    <row r="57" spans="1:13" x14ac:dyDescent="0.25">
      <c r="A57" t="s">
        <v>201</v>
      </c>
      <c r="B57" t="s">
        <v>196</v>
      </c>
      <c r="C57" t="s">
        <v>202</v>
      </c>
      <c r="D57" t="s">
        <v>16</v>
      </c>
      <c r="E57" t="s">
        <v>203</v>
      </c>
      <c r="F57" t="s">
        <v>204</v>
      </c>
      <c r="G57" t="s">
        <v>205</v>
      </c>
      <c r="H57" s="1">
        <v>0</v>
      </c>
      <c r="J57" s="3">
        <v>365</v>
      </c>
      <c r="K57" s="3">
        <v>325.89</v>
      </c>
      <c r="L57" s="3">
        <v>39.11</v>
      </c>
      <c r="M57" s="3">
        <v>0</v>
      </c>
    </row>
    <row r="58" spans="1:13" x14ac:dyDescent="0.25">
      <c r="A58" t="s">
        <v>206</v>
      </c>
      <c r="B58" t="s">
        <v>196</v>
      </c>
      <c r="C58" t="s">
        <v>207</v>
      </c>
      <c r="D58" t="s">
        <v>16</v>
      </c>
      <c r="E58" t="s">
        <v>57</v>
      </c>
      <c r="F58" t="s">
        <v>58</v>
      </c>
      <c r="G58" t="s">
        <v>59</v>
      </c>
      <c r="H58" s="1">
        <v>37.39</v>
      </c>
      <c r="I58" s="1">
        <v>48.61</v>
      </c>
      <c r="J58" s="3">
        <f>Table1[[#This Row],[Total]]-Table1[[#This Row],[IDP]]</f>
        <v>832.89</v>
      </c>
      <c r="K58" s="3">
        <f>Table1[[#This Row],[Total Factura]]/1.12</f>
        <v>743.65178571428567</v>
      </c>
      <c r="L58" s="3">
        <f>Table1[[#This Row],[Precio neto]]*0.12</f>
        <v>89.238214285714278</v>
      </c>
      <c r="M58" s="3">
        <v>881.5</v>
      </c>
    </row>
    <row r="59" spans="1:13" x14ac:dyDescent="0.25">
      <c r="A59" t="s">
        <v>208</v>
      </c>
      <c r="B59" t="s">
        <v>209</v>
      </c>
      <c r="C59" t="s">
        <v>210</v>
      </c>
      <c r="D59" t="s">
        <v>16</v>
      </c>
      <c r="E59" t="s">
        <v>40</v>
      </c>
      <c r="F59" t="s">
        <v>41</v>
      </c>
      <c r="G59" t="s">
        <v>42</v>
      </c>
      <c r="H59" s="1">
        <v>0</v>
      </c>
      <c r="J59" s="3">
        <v>837.61</v>
      </c>
      <c r="K59" s="3">
        <v>747.87</v>
      </c>
      <c r="L59" s="3">
        <v>89.74</v>
      </c>
      <c r="M59" s="3">
        <v>0</v>
      </c>
    </row>
    <row r="60" spans="1:13" x14ac:dyDescent="0.25">
      <c r="A60" t="s">
        <v>211</v>
      </c>
      <c r="B60" t="s">
        <v>212</v>
      </c>
      <c r="C60" t="s">
        <v>213</v>
      </c>
      <c r="D60" t="s">
        <v>16</v>
      </c>
      <c r="E60" t="s">
        <v>52</v>
      </c>
      <c r="F60" t="s">
        <v>77</v>
      </c>
      <c r="G60" t="s">
        <v>19</v>
      </c>
      <c r="H60" s="1">
        <v>0</v>
      </c>
      <c r="J60" s="3">
        <v>894.21</v>
      </c>
      <c r="K60" s="3">
        <v>798.4</v>
      </c>
      <c r="L60" s="3">
        <v>95.81</v>
      </c>
      <c r="M60" s="3">
        <v>0</v>
      </c>
    </row>
    <row r="61" spans="1:13" x14ac:dyDescent="0.25">
      <c r="A61" t="s">
        <v>214</v>
      </c>
      <c r="B61" t="s">
        <v>215</v>
      </c>
      <c r="C61" t="s">
        <v>216</v>
      </c>
      <c r="D61" t="s">
        <v>16</v>
      </c>
      <c r="E61" t="s">
        <v>52</v>
      </c>
      <c r="F61" t="s">
        <v>77</v>
      </c>
      <c r="G61" t="s">
        <v>19</v>
      </c>
      <c r="H61" s="1">
        <v>0</v>
      </c>
      <c r="J61" s="3">
        <v>148.47</v>
      </c>
      <c r="K61" s="3">
        <v>132.56</v>
      </c>
      <c r="L61" s="3">
        <v>15.91</v>
      </c>
      <c r="M61" s="3">
        <v>0</v>
      </c>
    </row>
    <row r="62" spans="1:13" x14ac:dyDescent="0.25">
      <c r="A62" t="s">
        <v>217</v>
      </c>
      <c r="B62" t="s">
        <v>215</v>
      </c>
      <c r="C62" t="s">
        <v>218</v>
      </c>
      <c r="D62" t="s">
        <v>16</v>
      </c>
      <c r="E62" t="s">
        <v>146</v>
      </c>
      <c r="F62" t="s">
        <v>147</v>
      </c>
      <c r="G62" t="s">
        <v>19</v>
      </c>
      <c r="H62" s="1">
        <v>0</v>
      </c>
      <c r="J62" s="3">
        <v>285</v>
      </c>
      <c r="K62" s="3">
        <v>254.46</v>
      </c>
      <c r="L62" s="3">
        <v>30.54</v>
      </c>
      <c r="M62" s="3">
        <v>0</v>
      </c>
    </row>
    <row r="63" spans="1:13" x14ac:dyDescent="0.25">
      <c r="A63" t="s">
        <v>219</v>
      </c>
      <c r="B63" t="s">
        <v>215</v>
      </c>
      <c r="C63" t="s">
        <v>220</v>
      </c>
      <c r="D63" t="s">
        <v>16</v>
      </c>
      <c r="E63" t="s">
        <v>40</v>
      </c>
      <c r="F63" t="s">
        <v>41</v>
      </c>
      <c r="G63" t="s">
        <v>42</v>
      </c>
      <c r="H63" s="1">
        <v>0</v>
      </c>
      <c r="J63" s="3">
        <v>819.48</v>
      </c>
      <c r="K63" s="3">
        <v>731.68</v>
      </c>
      <c r="L63" s="3">
        <v>87.8</v>
      </c>
      <c r="M63" s="3">
        <v>0</v>
      </c>
    </row>
    <row r="64" spans="1:13" x14ac:dyDescent="0.25">
      <c r="A64" t="s">
        <v>221</v>
      </c>
      <c r="B64" t="s">
        <v>222</v>
      </c>
      <c r="C64" t="s">
        <v>223</v>
      </c>
      <c r="D64" t="s">
        <v>16</v>
      </c>
      <c r="E64" t="s">
        <v>52</v>
      </c>
      <c r="F64" t="s">
        <v>77</v>
      </c>
      <c r="G64" t="s">
        <v>19</v>
      </c>
      <c r="H64" s="1">
        <v>0</v>
      </c>
      <c r="J64" s="3">
        <v>261.52</v>
      </c>
      <c r="K64" s="3">
        <v>233.5</v>
      </c>
      <c r="L64" s="3">
        <v>28.02</v>
      </c>
      <c r="M64" s="3">
        <v>0</v>
      </c>
    </row>
    <row r="65" spans="1:13" x14ac:dyDescent="0.25">
      <c r="A65" t="s">
        <v>224</v>
      </c>
      <c r="B65" t="s">
        <v>222</v>
      </c>
      <c r="C65" t="s">
        <v>225</v>
      </c>
      <c r="D65" t="s">
        <v>16</v>
      </c>
      <c r="E65" t="s">
        <v>226</v>
      </c>
      <c r="F65" t="s">
        <v>73</v>
      </c>
      <c r="G65" t="s">
        <v>19</v>
      </c>
      <c r="H65" s="1">
        <v>0</v>
      </c>
      <c r="J65" s="3">
        <v>840.19</v>
      </c>
      <c r="K65" s="3">
        <v>750.17</v>
      </c>
      <c r="L65" s="3">
        <v>90.02</v>
      </c>
      <c r="M65" s="3">
        <v>0</v>
      </c>
    </row>
    <row r="66" spans="1:13" x14ac:dyDescent="0.25">
      <c r="A66" t="s">
        <v>227</v>
      </c>
      <c r="B66" t="s">
        <v>228</v>
      </c>
      <c r="C66" t="s">
        <v>229</v>
      </c>
      <c r="D66" t="s">
        <v>16</v>
      </c>
      <c r="E66" t="s">
        <v>230</v>
      </c>
      <c r="F66" t="s">
        <v>231</v>
      </c>
      <c r="G66" t="s">
        <v>19</v>
      </c>
      <c r="H66" s="1">
        <v>0</v>
      </c>
      <c r="J66" s="3">
        <v>100</v>
      </c>
      <c r="K66" s="3">
        <v>89.29</v>
      </c>
      <c r="L66" s="3">
        <v>10.71</v>
      </c>
      <c r="M66" s="3">
        <v>0</v>
      </c>
    </row>
    <row r="67" spans="1:13" x14ac:dyDescent="0.25">
      <c r="A67" t="s">
        <v>232</v>
      </c>
      <c r="B67" t="s">
        <v>228</v>
      </c>
      <c r="C67" t="s">
        <v>233</v>
      </c>
      <c r="D67" t="s">
        <v>16</v>
      </c>
      <c r="E67" t="s">
        <v>31</v>
      </c>
      <c r="F67" t="s">
        <v>234</v>
      </c>
      <c r="G67" t="s">
        <v>235</v>
      </c>
      <c r="H67" s="1">
        <v>0</v>
      </c>
      <c r="J67" s="3">
        <v>2447.6999999999998</v>
      </c>
      <c r="K67" s="3">
        <v>2185.4499999999998</v>
      </c>
      <c r="L67" s="3">
        <v>262.25</v>
      </c>
      <c r="M67" s="3">
        <v>0</v>
      </c>
    </row>
    <row r="68" spans="1:13" x14ac:dyDescent="0.25">
      <c r="A68" t="s">
        <v>236</v>
      </c>
      <c r="B68" t="s">
        <v>237</v>
      </c>
      <c r="C68" t="s">
        <v>52</v>
      </c>
      <c r="D68" t="s">
        <v>16</v>
      </c>
      <c r="E68" t="s">
        <v>52</v>
      </c>
      <c r="F68" t="s">
        <v>77</v>
      </c>
      <c r="G68" t="s">
        <v>19</v>
      </c>
      <c r="H68" s="1">
        <v>0</v>
      </c>
      <c r="J68" s="3">
        <v>39.69</v>
      </c>
      <c r="K68" s="3">
        <v>35.44</v>
      </c>
      <c r="L68" s="3">
        <v>4.25</v>
      </c>
      <c r="M68" s="3">
        <v>0</v>
      </c>
    </row>
    <row r="69" spans="1:13" x14ac:dyDescent="0.25">
      <c r="A69" t="s">
        <v>238</v>
      </c>
      <c r="B69" t="s">
        <v>239</v>
      </c>
      <c r="C69" t="s">
        <v>240</v>
      </c>
      <c r="D69" t="s">
        <v>16</v>
      </c>
      <c r="E69" t="s">
        <v>31</v>
      </c>
      <c r="F69" t="s">
        <v>241</v>
      </c>
      <c r="G69" t="s">
        <v>19</v>
      </c>
      <c r="H69" s="1">
        <v>0</v>
      </c>
      <c r="J69" s="3">
        <v>644.21</v>
      </c>
      <c r="K69" s="3">
        <v>575.19000000000005</v>
      </c>
      <c r="L69" s="3">
        <v>69.02</v>
      </c>
      <c r="M69" s="3">
        <v>0</v>
      </c>
    </row>
    <row r="70" spans="1:13" x14ac:dyDescent="0.25">
      <c r="A70" t="s">
        <v>242</v>
      </c>
      <c r="B70" t="s">
        <v>243</v>
      </c>
      <c r="C70" t="s">
        <v>244</v>
      </c>
      <c r="D70" t="s">
        <v>16</v>
      </c>
      <c r="E70" t="s">
        <v>52</v>
      </c>
      <c r="F70" t="s">
        <v>77</v>
      </c>
      <c r="G70" t="s">
        <v>19</v>
      </c>
      <c r="H70" s="1">
        <v>0</v>
      </c>
      <c r="J70" s="3">
        <v>550.91</v>
      </c>
      <c r="K70" s="3">
        <v>491.88</v>
      </c>
      <c r="L70" s="3">
        <v>59.03</v>
      </c>
      <c r="M70" s="3">
        <v>0</v>
      </c>
    </row>
    <row r="71" spans="1:13" x14ac:dyDescent="0.25">
      <c r="A71" t="s">
        <v>245</v>
      </c>
      <c r="B71" t="s">
        <v>246</v>
      </c>
      <c r="C71" t="s">
        <v>247</v>
      </c>
      <c r="D71" t="s">
        <v>16</v>
      </c>
      <c r="E71" t="s">
        <v>52</v>
      </c>
      <c r="F71" t="s">
        <v>77</v>
      </c>
      <c r="G71" t="s">
        <v>19</v>
      </c>
      <c r="H71" s="1">
        <v>0</v>
      </c>
      <c r="J71" s="3">
        <v>755.65</v>
      </c>
      <c r="K71" s="3">
        <v>674.69</v>
      </c>
      <c r="L71" s="3">
        <v>80.959999999999994</v>
      </c>
      <c r="M71" s="3">
        <v>0</v>
      </c>
    </row>
    <row r="72" spans="1:13" x14ac:dyDescent="0.25">
      <c r="A72" t="s">
        <v>248</v>
      </c>
      <c r="B72" t="s">
        <v>246</v>
      </c>
      <c r="C72" t="s">
        <v>249</v>
      </c>
      <c r="D72" t="s">
        <v>16</v>
      </c>
      <c r="E72" t="s">
        <v>52</v>
      </c>
      <c r="F72" t="s">
        <v>77</v>
      </c>
      <c r="G72" t="s">
        <v>250</v>
      </c>
      <c r="H72" s="1">
        <v>0</v>
      </c>
      <c r="J72" s="3">
        <v>614.95000000000005</v>
      </c>
      <c r="K72" s="3">
        <v>549.05999999999995</v>
      </c>
      <c r="L72" s="3">
        <v>65.89</v>
      </c>
      <c r="M72" s="3">
        <v>0</v>
      </c>
    </row>
    <row r="73" spans="1:13" x14ac:dyDescent="0.25">
      <c r="A73" t="s">
        <v>251</v>
      </c>
      <c r="B73" t="s">
        <v>246</v>
      </c>
      <c r="C73" t="s">
        <v>252</v>
      </c>
      <c r="D73" t="s">
        <v>16</v>
      </c>
      <c r="E73" t="s">
        <v>253</v>
      </c>
      <c r="F73" t="s">
        <v>254</v>
      </c>
      <c r="G73" t="s">
        <v>19</v>
      </c>
      <c r="H73" s="1">
        <v>0</v>
      </c>
      <c r="J73" s="3">
        <v>8800</v>
      </c>
      <c r="K73" s="3">
        <v>7857.14</v>
      </c>
      <c r="L73" s="3">
        <v>942.86</v>
      </c>
      <c r="M73" s="3">
        <v>0</v>
      </c>
    </row>
    <row r="74" spans="1:13" x14ac:dyDescent="0.25">
      <c r="A74" t="s">
        <v>255</v>
      </c>
      <c r="B74" t="s">
        <v>256</v>
      </c>
      <c r="C74" t="s">
        <v>257</v>
      </c>
      <c r="D74" t="s">
        <v>16</v>
      </c>
      <c r="E74" t="s">
        <v>31</v>
      </c>
      <c r="F74" t="s">
        <v>32</v>
      </c>
      <c r="G74" t="s">
        <v>19</v>
      </c>
      <c r="H74" s="1">
        <v>0</v>
      </c>
      <c r="J74" s="3">
        <v>3213.04</v>
      </c>
      <c r="K74" s="3">
        <v>2868.79</v>
      </c>
      <c r="L74" s="3">
        <v>344.25</v>
      </c>
      <c r="M74" s="3">
        <v>0</v>
      </c>
    </row>
    <row r="75" spans="1:13" x14ac:dyDescent="0.25">
      <c r="A75" t="s">
        <v>258</v>
      </c>
      <c r="B75" t="s">
        <v>256</v>
      </c>
      <c r="C75" t="s">
        <v>259</v>
      </c>
      <c r="D75" t="s">
        <v>62</v>
      </c>
      <c r="E75" t="s">
        <v>260</v>
      </c>
      <c r="F75" t="s">
        <v>179</v>
      </c>
      <c r="G75" t="s">
        <v>158</v>
      </c>
      <c r="H75" s="1">
        <v>0</v>
      </c>
      <c r="J75" s="3">
        <v>14054.78</v>
      </c>
      <c r="K75" s="3">
        <v>12548.91</v>
      </c>
      <c r="L75" s="3">
        <v>1505.87</v>
      </c>
      <c r="M75" s="3">
        <v>0</v>
      </c>
    </row>
    <row r="76" spans="1:13" x14ac:dyDescent="0.25">
      <c r="A76" t="s">
        <v>261</v>
      </c>
      <c r="B76" t="s">
        <v>262</v>
      </c>
      <c r="C76" t="s">
        <v>263</v>
      </c>
      <c r="D76" t="s">
        <v>16</v>
      </c>
      <c r="E76" t="s">
        <v>52</v>
      </c>
      <c r="F76" t="s">
        <v>77</v>
      </c>
      <c r="G76" t="s">
        <v>19</v>
      </c>
      <c r="H76" s="1">
        <v>0</v>
      </c>
      <c r="J76" s="3">
        <v>88.86</v>
      </c>
      <c r="K76" s="3">
        <v>79.34</v>
      </c>
      <c r="L76" s="3">
        <v>9.52</v>
      </c>
      <c r="M76" s="3">
        <v>0</v>
      </c>
    </row>
    <row r="77" spans="1:13" x14ac:dyDescent="0.25">
      <c r="A77" t="s">
        <v>264</v>
      </c>
      <c r="B77" t="s">
        <v>262</v>
      </c>
      <c r="C77" t="s">
        <v>265</v>
      </c>
      <c r="D77" t="s">
        <v>16</v>
      </c>
      <c r="E77" t="s">
        <v>52</v>
      </c>
      <c r="F77" t="s">
        <v>53</v>
      </c>
      <c r="G77" t="s">
        <v>19</v>
      </c>
      <c r="H77" s="1">
        <v>0</v>
      </c>
      <c r="I77" s="1">
        <v>0</v>
      </c>
      <c r="J77" s="3">
        <v>452.6</v>
      </c>
      <c r="K77" s="3">
        <v>404.11</v>
      </c>
      <c r="L77" s="3">
        <v>48.49</v>
      </c>
      <c r="M77" s="3">
        <v>0</v>
      </c>
    </row>
    <row r="78" spans="1:13" x14ac:dyDescent="0.25">
      <c r="A78" t="s">
        <v>266</v>
      </c>
      <c r="B78" t="s">
        <v>267</v>
      </c>
      <c r="C78" t="s">
        <v>268</v>
      </c>
      <c r="D78" t="s">
        <v>16</v>
      </c>
      <c r="E78" t="s">
        <v>52</v>
      </c>
      <c r="F78" t="s">
        <v>269</v>
      </c>
      <c r="G78" t="s">
        <v>19</v>
      </c>
      <c r="H78" s="1">
        <v>0</v>
      </c>
      <c r="J78" s="3">
        <v>214.44</v>
      </c>
      <c r="K78" s="3">
        <v>191.46</v>
      </c>
      <c r="L78" s="3">
        <v>22.98</v>
      </c>
      <c r="M78" s="3">
        <v>0</v>
      </c>
    </row>
    <row r="79" spans="1:13" x14ac:dyDescent="0.25">
      <c r="A79" t="s">
        <v>270</v>
      </c>
      <c r="B79" t="s">
        <v>267</v>
      </c>
      <c r="C79" t="s">
        <v>271</v>
      </c>
      <c r="D79" t="s">
        <v>16</v>
      </c>
      <c r="E79" t="s">
        <v>23</v>
      </c>
      <c r="F79" t="s">
        <v>24</v>
      </c>
      <c r="G79" t="s">
        <v>19</v>
      </c>
      <c r="H79" s="1">
        <v>0</v>
      </c>
      <c r="J79" s="3">
        <v>564.29999999999995</v>
      </c>
      <c r="K79" s="3">
        <v>503.84</v>
      </c>
      <c r="L79" s="3">
        <v>60.46</v>
      </c>
      <c r="M79" s="3">
        <v>0</v>
      </c>
    </row>
    <row r="80" spans="1:13" x14ac:dyDescent="0.25">
      <c r="J80" s="3">
        <f>SUM(J2:J79)</f>
        <v>307037.58</v>
      </c>
      <c r="K80" s="3">
        <f>SUM(K2:K79)</f>
        <v>274140.69535714289</v>
      </c>
      <c r="L80" s="3">
        <f>SUM(L2:L79)</f>
        <v>32896.894642857143</v>
      </c>
      <c r="M80" s="3">
        <f>SUM(M2:M79)</f>
        <v>181800.18</v>
      </c>
    </row>
  </sheetData>
  <pageMargins left="0.2" right="0.2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7F08-2598-4BBE-BAD6-AE00A1C220BC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7C62-12B4-43E6-B6D3-E55CC03C4E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 DICIEMBRE</vt:lpstr>
      <vt:lpstr>VENTAS DICIEMBRE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2022-04-28T14:55:55Z</dcterms:created>
  <dcterms:modified xsi:type="dcterms:W3CDTF">2022-04-28T15:24:58Z</dcterms:modified>
</cp:coreProperties>
</file>