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ISPRO_TRANSPORTES\ISPRO_TRANSPORTES\bin\Debug\ReporteCompras\"/>
    </mc:Choice>
  </mc:AlternateContent>
  <xr:revisionPtr revIDLastSave="0" documentId="13_ncr:1_{855DE976-CEFE-47AF-A4E2-5C354A3780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MPRAS" sheetId="1" r:id="rId1"/>
    <sheet name="VENTAS" sheetId="2" r:id="rId2"/>
  </sheets>
  <calcPr calcId="181029"/>
</workbook>
</file>

<file path=xl/calcChain.xml><?xml version="1.0" encoding="utf-8"?>
<calcChain xmlns="http://schemas.openxmlformats.org/spreadsheetml/2006/main">
  <c r="H9" i="2" l="1"/>
  <c r="I9" i="2"/>
  <c r="J9" i="2"/>
  <c r="K9" i="2"/>
  <c r="M84" i="1"/>
  <c r="K84" i="1"/>
  <c r="L84" i="1"/>
  <c r="M70" i="1"/>
  <c r="M77" i="1"/>
  <c r="M78" i="1"/>
  <c r="M79" i="1"/>
  <c r="M80" i="1"/>
  <c r="M81" i="1"/>
  <c r="M82" i="1"/>
  <c r="K4" i="1"/>
  <c r="L4" i="1" s="1"/>
  <c r="K63" i="1" l="1"/>
  <c r="L63" i="1" s="1"/>
  <c r="K70" i="1" l="1"/>
  <c r="L70" i="1" s="1"/>
</calcChain>
</file>

<file path=xl/sharedStrings.xml><?xml version="1.0" encoding="utf-8"?>
<sst xmlns="http://schemas.openxmlformats.org/spreadsheetml/2006/main" count="511" uniqueCount="222">
  <si>
    <t>No.</t>
  </si>
  <si>
    <t>Fecha</t>
  </si>
  <si>
    <t>No. Factura</t>
  </si>
  <si>
    <t>Tipo Documento</t>
  </si>
  <si>
    <t>NIT</t>
  </si>
  <si>
    <t>Proveedor</t>
  </si>
  <si>
    <t>Cuenta Contable</t>
  </si>
  <si>
    <t>Galonaje</t>
  </si>
  <si>
    <t>IDP</t>
  </si>
  <si>
    <t>Total Factura</t>
  </si>
  <si>
    <t>Precio neto</t>
  </si>
  <si>
    <t>IVA</t>
  </si>
  <si>
    <t>Total</t>
  </si>
  <si>
    <t>17/07/2020 12:22:15</t>
  </si>
  <si>
    <t>7985DF04-2410629391</t>
  </si>
  <si>
    <t>DOCUMENTO TRIBUTARIO ELECTRONICO</t>
  </si>
  <si>
    <t>GASPRO GUATEMALA S.A.</t>
  </si>
  <si>
    <t>REPUESTOS Y ACCESORIOS</t>
  </si>
  <si>
    <t>9/07/2020 12:29:12</t>
  </si>
  <si>
    <t>C963E363-166084748</t>
  </si>
  <si>
    <t>153623-0</t>
  </si>
  <si>
    <t>CLUTCHES DE GUATEMALA S.A.</t>
  </si>
  <si>
    <t>14/07/2020 12:29:12</t>
  </si>
  <si>
    <t>2D16A876-1867793001</t>
  </si>
  <si>
    <t>FACTURA ELECTRONICA</t>
  </si>
  <si>
    <t>596198K</t>
  </si>
  <si>
    <t>REPUESTOS ESTRADA S.A.</t>
  </si>
  <si>
    <t>1D32B762-547704821</t>
  </si>
  <si>
    <t>FACTURA</t>
  </si>
  <si>
    <t>4200535-3</t>
  </si>
  <si>
    <t>OPERACIONES DE CONSUMO S.A.</t>
  </si>
  <si>
    <t>INTERESES POR DESCUENTO DE CONTRASEÑAS</t>
  </si>
  <si>
    <t>1/07/2020 10:41:22</t>
  </si>
  <si>
    <t>C1E4D466-2024032326</t>
  </si>
  <si>
    <t>INTERESES POR DESCUENTO DE CONTRASEÑA</t>
  </si>
  <si>
    <t>8/07/2020 10:46:03</t>
  </si>
  <si>
    <t>77426553-14263441911</t>
  </si>
  <si>
    <t>14/07/2020 10:46:03</t>
  </si>
  <si>
    <t>20/07/2020 10:46:03</t>
  </si>
  <si>
    <t>1E8FA0E4-4246357418</t>
  </si>
  <si>
    <t>23/07/2020 08:19:27</t>
  </si>
  <si>
    <t>82B109FD-3051769245</t>
  </si>
  <si>
    <t>9/07/2020 08:19:27</t>
  </si>
  <si>
    <t>80B6B8A4-758137762</t>
  </si>
  <si>
    <t>3037029-9</t>
  </si>
  <si>
    <t>SERVICIO DE TRANSPORTE DE SOBRES Y PAQUETES EN TODA LA REPUBLICA</t>
  </si>
  <si>
    <t>VIAJE DE FLETE</t>
  </si>
  <si>
    <t>10/07/2020 08:19:27</t>
  </si>
  <si>
    <t>A-200724</t>
  </si>
  <si>
    <t>9466590-7</t>
  </si>
  <si>
    <t>ACEROS Y MAS S.A.</t>
  </si>
  <si>
    <t>2/07/2020 08:19:27</t>
  </si>
  <si>
    <t>73B2FE10</t>
  </si>
  <si>
    <t>4/07/2020 08:19:27</t>
  </si>
  <si>
    <t>C8DCB460-3098953185</t>
  </si>
  <si>
    <t>5213441C-1970291129</t>
  </si>
  <si>
    <t>CLUTCHES DE GUATEMALA</t>
  </si>
  <si>
    <t>REEPUESTOS Y ACCESORIOS</t>
  </si>
  <si>
    <t>13/07/2020 08:19:27</t>
  </si>
  <si>
    <t>8391B3FE-2481801347</t>
  </si>
  <si>
    <t>3/07/2020 08:19:27</t>
  </si>
  <si>
    <t>B-01717</t>
  </si>
  <si>
    <t>OLINDA ELIZABETH ALVAREZ CAMEY</t>
  </si>
  <si>
    <t>DISEÑO GRAFICO</t>
  </si>
  <si>
    <t>25/07/2020 08:19:27</t>
  </si>
  <si>
    <t>9F2EDD63-3455337386</t>
  </si>
  <si>
    <t>20/07/2020 08:19:27</t>
  </si>
  <si>
    <t>447AA602-1414614180</t>
  </si>
  <si>
    <t>RESPUESTOS Y ACCESORIOS</t>
  </si>
  <si>
    <t>E2C8534F-2516863200</t>
  </si>
  <si>
    <t>61F91917-3403498692</t>
  </si>
  <si>
    <t>B1-004999</t>
  </si>
  <si>
    <t>8083732-8</t>
  </si>
  <si>
    <t>GRUPO DEL SUR. S.A.</t>
  </si>
  <si>
    <t>24/07/2020 08:19:27</t>
  </si>
  <si>
    <t>A-101333</t>
  </si>
  <si>
    <t>741424-2</t>
  </si>
  <si>
    <t>JOSE ORTIZ GARCIA</t>
  </si>
  <si>
    <t>23/07/2020 08:56:30</t>
  </si>
  <si>
    <t>A-000116</t>
  </si>
  <si>
    <t>10275610-4</t>
  </si>
  <si>
    <t>KENIA MARISSA SANTIZO ALVARADO</t>
  </si>
  <si>
    <t>SERVICIO DE FLETE</t>
  </si>
  <si>
    <t>16/07/2020 08:56:30</t>
  </si>
  <si>
    <t>HDC3-03170</t>
  </si>
  <si>
    <t>8164478-7</t>
  </si>
  <si>
    <t>HOSE DEPOT S.A.</t>
  </si>
  <si>
    <t>10/07/2020 08:56:30</t>
  </si>
  <si>
    <t>HDC3-03151</t>
  </si>
  <si>
    <t>1/07/2020 08:56:30</t>
  </si>
  <si>
    <t>CB9E76A6-1877296162</t>
  </si>
  <si>
    <t>3DA457B5-787500114</t>
  </si>
  <si>
    <t>2/07/2020 10:43:32</t>
  </si>
  <si>
    <t>1DB9D59D-4222699778</t>
  </si>
  <si>
    <t>RESPUESTOS ESTRADA S.A.</t>
  </si>
  <si>
    <t>6/07/2020 10:43:32</t>
  </si>
  <si>
    <t>FC521C06-678775489</t>
  </si>
  <si>
    <t>9/07/2020 10:43:32</t>
  </si>
  <si>
    <t>5AC38EEC-405292017</t>
  </si>
  <si>
    <t>13/07/2020 10:43:32</t>
  </si>
  <si>
    <t>77E3FCCF-474432625</t>
  </si>
  <si>
    <t>15/07/2020 10:43:32</t>
  </si>
  <si>
    <t>CD686AED-2460895307</t>
  </si>
  <si>
    <t>17/07/2020 10:43:32</t>
  </si>
  <si>
    <t>AB8A2F15-3238546863</t>
  </si>
  <si>
    <t>21/07/2020 10:43:32</t>
  </si>
  <si>
    <t>C1A86B1B-1275609592</t>
  </si>
  <si>
    <t>23/07/2020 10:43:32</t>
  </si>
  <si>
    <t>6173C9FD-3194244876</t>
  </si>
  <si>
    <t>27/07/2020 10:43:32</t>
  </si>
  <si>
    <t>752514EB-695813081</t>
  </si>
  <si>
    <t>11/07/2020 10:43:32</t>
  </si>
  <si>
    <t>45568257-816859840</t>
  </si>
  <si>
    <t>2375027-8</t>
  </si>
  <si>
    <t>EPIDAURO S.A.</t>
  </si>
  <si>
    <t>B888CB48-2838447179</t>
  </si>
  <si>
    <t>74455-7</t>
  </si>
  <si>
    <t>ASEGURADORA GENERAL S.A.</t>
  </si>
  <si>
    <t>PAGO DE PRIMAS DE SEGURO</t>
  </si>
  <si>
    <t>6B2F99DD-3382987051</t>
  </si>
  <si>
    <t>B2585295-3574155755</t>
  </si>
  <si>
    <t>56E28760-2163231600</t>
  </si>
  <si>
    <t>LUBRICANTES LA CALZADA, S.A.</t>
  </si>
  <si>
    <t>91BA654C-3316139878</t>
  </si>
  <si>
    <t>B-01755</t>
  </si>
  <si>
    <t>3/07/2020 09:36:36</t>
  </si>
  <si>
    <t>5941E0C3-283396673</t>
  </si>
  <si>
    <t>2/07/2020 09:36:36</t>
  </si>
  <si>
    <t>A42A4872-516244419</t>
  </si>
  <si>
    <t>4C3120A-179716386</t>
  </si>
  <si>
    <t>PAGODE PRIMAS DE SEGURO</t>
  </si>
  <si>
    <t>6B7999AB-2699972314</t>
  </si>
  <si>
    <t>2/07/2020 15:03:25</t>
  </si>
  <si>
    <t>6ACD6C3B-2854175185</t>
  </si>
  <si>
    <t>ASEGURADORA GENERAL</t>
  </si>
  <si>
    <t>C3897169-3080929401</t>
  </si>
  <si>
    <t>9/07/2020 15:03:25</t>
  </si>
  <si>
    <t>C07A499D1-3371909618</t>
  </si>
  <si>
    <t>V.S.R. DE GUATEMALA S.A.</t>
  </si>
  <si>
    <t>LIMITADOR DE VELOCIDAD</t>
  </si>
  <si>
    <t>6/07/2020 15:03:25</t>
  </si>
  <si>
    <t>6C9B9E05-3286780650</t>
  </si>
  <si>
    <t>V.S.R DE GUATEMALA S.A.</t>
  </si>
  <si>
    <t>CAMBIO DE GPS</t>
  </si>
  <si>
    <t>7EFBA41C-704204500</t>
  </si>
  <si>
    <t>3/07/2020 15:03:25</t>
  </si>
  <si>
    <t>D825C841-156190474</t>
  </si>
  <si>
    <t>AFILIACION DE PLUS SERIE V1000</t>
  </si>
  <si>
    <t>17/07/2020 15:03:25</t>
  </si>
  <si>
    <t>5A4AB4A6-1302021359</t>
  </si>
  <si>
    <t>13/07/2020 15:03:25</t>
  </si>
  <si>
    <t>9054AF6C-2587379231</t>
  </si>
  <si>
    <t>FACTURA CAMBIARIA</t>
  </si>
  <si>
    <t>SERVICIOS MERCANTILES DE CENTRO AMERICA S.A.</t>
  </si>
  <si>
    <t>20/07/2020 15:03:25</t>
  </si>
  <si>
    <t>69FB129B-2296135884</t>
  </si>
  <si>
    <t>E123EB7C-1344160806</t>
  </si>
  <si>
    <t>23/07/2020 15:03:25</t>
  </si>
  <si>
    <t>11DA653D-4252584529</t>
  </si>
  <si>
    <t>24/07/2020 15:03:25</t>
  </si>
  <si>
    <t>F77C8331-2198097447</t>
  </si>
  <si>
    <t>UNOPETROL,S.A.</t>
  </si>
  <si>
    <t>COMBUSTIBLE</t>
  </si>
  <si>
    <t>29/07/2020 08:50:31</t>
  </si>
  <si>
    <t>FBA173C6-610222637</t>
  </si>
  <si>
    <t>31/07/2020 12:40:01</t>
  </si>
  <si>
    <t>A-117</t>
  </si>
  <si>
    <t>2/07/2020 11:50:02</t>
  </si>
  <si>
    <t>5270ce17-531384169</t>
  </si>
  <si>
    <t>31/07/2020 11:50:02</t>
  </si>
  <si>
    <t>E91C7B73-2338736602</t>
  </si>
  <si>
    <t>ASEGURADORA GENERAL, S.A.</t>
  </si>
  <si>
    <t>31/07/2020 11:54:15</t>
  </si>
  <si>
    <t>B9150FD2-3547744099</t>
  </si>
  <si>
    <t>36339D25-2189577930</t>
  </si>
  <si>
    <t>8F6C23FD-2212839968</t>
  </si>
  <si>
    <t>1069FBD7-3430761367</t>
  </si>
  <si>
    <t>4/07/2020 11:54:15</t>
  </si>
  <si>
    <t>C-123629</t>
  </si>
  <si>
    <t>1419821-5</t>
  </si>
  <si>
    <t>YESICA LETICIA BATEN LOPEZ</t>
  </si>
  <si>
    <t>24/07/2020 11:54:15</t>
  </si>
  <si>
    <t>3437351-9</t>
  </si>
  <si>
    <t>UNOPETROL S.A.</t>
  </si>
  <si>
    <t>18/07/2020 12:10:20</t>
  </si>
  <si>
    <t>947AA549</t>
  </si>
  <si>
    <t>29/07/2020 12:10:20</t>
  </si>
  <si>
    <t>8905D6D9-821774619</t>
  </si>
  <si>
    <t>SEGUROS AGROMERCANTIL, S.A.</t>
  </si>
  <si>
    <t>ASEGURADOR</t>
  </si>
  <si>
    <t>26/07/2020 12:10:20</t>
  </si>
  <si>
    <t>E05012FE-3009825387</t>
  </si>
  <si>
    <t>TELECOMUNICACIONES DE GUATEMALA, S.A.</t>
  </si>
  <si>
    <t>SERVICIO DE TELEFONIA</t>
  </si>
  <si>
    <t>30/07/2020 12:10:20</t>
  </si>
  <si>
    <t>1B34DC9C-3884073114</t>
  </si>
  <si>
    <t>REUESTOS ESTRADA S.A.</t>
  </si>
  <si>
    <t>31/07/2020 12:10:20</t>
  </si>
  <si>
    <t>190FF7EE-2796897791</t>
  </si>
  <si>
    <t>79526B68-670584128</t>
  </si>
  <si>
    <t>10/07/2020 15:00:56</t>
  </si>
  <si>
    <t>581447-2</t>
  </si>
  <si>
    <t>GELVER BARRIENTOS GUERRA</t>
  </si>
  <si>
    <t>COMBUSTIBLESY LUBRICANTES</t>
  </si>
  <si>
    <t>13/07/2020 15:16:09</t>
  </si>
  <si>
    <t>COMBUSTIBLES Y LUBRICANTES</t>
  </si>
  <si>
    <t>14/07/2020 15:16:09</t>
  </si>
  <si>
    <t>GELVER DE JESUS BARRIENTOS GUERRA</t>
  </si>
  <si>
    <t>15/07/2020 15:16:09</t>
  </si>
  <si>
    <t>4/07/2020 15:34:36</t>
  </si>
  <si>
    <t>3522227-1</t>
  </si>
  <si>
    <t>ID. S.A.</t>
  </si>
  <si>
    <t>COMBUSTIBLE Y LUBRICANTES</t>
  </si>
  <si>
    <t>17/07/2020 15:34:36</t>
  </si>
  <si>
    <t>17/07/2020 08:57:18</t>
  </si>
  <si>
    <t>163523-0</t>
  </si>
  <si>
    <t>Retención</t>
  </si>
  <si>
    <t>2960731-0</t>
  </si>
  <si>
    <t>CEMEX GUATEMALA S.A.</t>
  </si>
  <si>
    <t>9425820-1</t>
  </si>
  <si>
    <t>CORPORACIÓN EL BUFALO S.A.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</si>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</sst>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2" x14ac:knownFonts="1">
    <font>
      <sz val="11"/>
      <color theme="1"/>
      <name val="Calibri"/>
      <scheme val="minor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4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4" fontId="0" fillId="0" borderId="0" xfId="0" applyNumberFormat="1"/>
    <xf numFmtId="0" fontId="0" fillId="0" borderId="0" xfId="0" applyNumberFormat="1" applyAlignment="1">
      <alignment horizontal="left"/>
    </xf>
    <xf numFmtId="44" fontId="0" fillId="0" borderId="0" xfId="0" applyNumberFormat="1" applyAlignment="1">
      <alignment horizontal="right"/>
    </xf>
    <xf numFmtId="14" fontId="0" fillId="0" borderId="0" xfId="0" applyNumberFormat="1"/>
    <xf numFmtId="0" fontId="0" fillId="2" borderId="0" xfId="0" applyFill="1"/>
    <xf numFmtId="44" fontId="0" fillId="2" borderId="0" xfId="0" applyNumberFormat="1" applyFill="1"/>
    <xf numFmtId="0" fontId="0" fillId="3" borderId="0" xfId="0" applyFill="1"/>
    <xf numFmtId="14" fontId="0" fillId="3" borderId="0" xfId="0" applyNumberFormat="1" applyFill="1"/>
  </cellXfs>
  <cellStyles count="1">
    <cellStyle name="Normal" xfId="0" builtinId="0"/>
  </cellStyles>
  <dxfs count="28"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numFmt numFmtId="19" formatCode="d/mm/yyyy"/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numFmt numFmtId="34" formatCode="_-&quot;Q&quot;* #,##0.00_-;\-&quot;Q&quot;* #,##0.00_-;_-&quot;Q&quot;* &quot;-&quot;??_-;_-@_-"/>
      <fill>
        <patternFill patternType="solid">
          <fgColor indexed="64"/>
          <bgColor rgb="FFC00000"/>
        </patternFill>
      </fill>
    </dxf>
    <dxf>
      <numFmt numFmtId="34" formatCode="_-&quot;Q&quot;* #,##0.00_-;\-&quot;Q&quot;* #,##0.00_-;_-&quot;Q&quot;* &quot;-&quot;??_-;_-@_-"/>
      <fill>
        <patternFill patternType="solid">
          <fgColor indexed="64"/>
          <bgColor rgb="FFC00000"/>
        </patternFill>
      </fill>
    </dxf>
    <dxf>
      <numFmt numFmtId="34" formatCode="_-&quot;Q&quot;* #,##0.00_-;\-&quot;Q&quot;* #,##0.00_-;_-&quot;Q&quot;* &quot;-&quot;??_-;_-@_-"/>
      <fill>
        <patternFill patternType="solid">
          <fgColor indexed="64"/>
          <bgColor rgb="FFC00000"/>
        </patternFill>
      </fill>
    </dxf>
    <dxf>
      <numFmt numFmtId="34" formatCode="_-&quot;Q&quot;* #,##0.00_-;\-&quot;Q&quot;* #,##0.00_-;_-&quot;Q&quot;* &quot;-&quot;??_-;_-@_-"/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C00000"/>
        </patternFill>
      </fill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19" formatCode="d/mm/yyyy"/>
    </dxf>
    <dxf>
      <numFmt numFmtId="34" formatCode="_-&quot;Q&quot;* #,##0.00_-;\-&quot;Q&quot;* #,##0.00_-;_-&quot;Q&quot;* &quot;-&quot;??_-;_-@_-"/>
      <alignment horizontal="right" vertical="bottom" textRotation="0" wrapText="0" indent="0" justifyLastLine="0" shrinkToFit="0" readingOrder="0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84" totalsRowCount="1">
  <autoFilter ref="A1:M83" xr:uid="{00000000-0009-0000-0100-000001000000}"/>
  <tableColumns count="13">
    <tableColumn id="1" xr3:uid="{00000000-0010-0000-0000-000001000000}" name="No." dataDxfId="27" totalsRowDxfId="21"/>
    <tableColumn id="2" xr3:uid="{00000000-0010-0000-0000-000002000000}" name="Fecha"/>
    <tableColumn id="3" xr3:uid="{00000000-0010-0000-0000-000003000000}" name="No. Factura"/>
    <tableColumn id="4" xr3:uid="{00000000-0010-0000-0000-000004000000}" name="Tipo Documento"/>
    <tableColumn id="5" xr3:uid="{00000000-0010-0000-0000-000005000000}" name="NIT" dataDxfId="26" totalsRowDxfId="20"/>
    <tableColumn id="6" xr3:uid="{00000000-0010-0000-0000-000006000000}" name="Proveedor"/>
    <tableColumn id="7" xr3:uid="{00000000-0010-0000-0000-000007000000}" name="Cuenta Contable"/>
    <tableColumn id="8" xr3:uid="{00000000-0010-0000-0000-000008000000}" name="Galonaje"/>
    <tableColumn id="9" xr3:uid="{00000000-0010-0000-0000-000009000000}" name="IDP"/>
    <tableColumn id="10" xr3:uid="{00000000-0010-0000-0000-00000A000000}" name="Total Factura" dataDxfId="25" totalsRowDxfId="19"/>
    <tableColumn id="11" xr3:uid="{00000000-0010-0000-0000-00000B000000}" name="Precio neto" totalsRowFunction="custom" dataDxfId="24" totalsRowDxfId="18">
      <totalsRowFormula>SUM(K2:K83)</totalsRowFormula>
    </tableColumn>
    <tableColumn id="12" xr3:uid="{00000000-0010-0000-0000-00000C000000}" name="IVA" totalsRowFunction="custom" dataDxfId="23" totalsRowDxfId="17">
      <totalsRowFormula>SUM(L2:L83)</totalsRowFormula>
    </tableColumn>
    <tableColumn id="13" xr3:uid="{00000000-0010-0000-0000-00000D000000}" name="Total" totalsRowFunction="custom" dataDxfId="22" totalsRowDxfId="16">
      <totalsRowFormula>Table1[[#Totals],[IVA]]+Table1[[#Totals],[Precio neto]]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C0AFF1-41FB-4EA4-A0C8-4D5D7F9B2DFB}" name="Table13" displayName="Table13" ref="A1:K9" totalsRowCount="1">
  <tableColumns count="11">
    <tableColumn id="1" xr3:uid="{403D99C0-2698-4B0B-B380-02EE26064602}" name="No." totalsRowDxfId="5"/>
    <tableColumn id="2" xr3:uid="{F69B1A87-78DB-4440-9F19-F4E6AEE87CD9}" name="Fecha" dataDxfId="15" totalsRowDxfId="4"/>
    <tableColumn id="3" xr3:uid="{C62046D4-D077-4852-879F-0C152A7628DF}" name="No. Factura" totalsRowDxfId="3"/>
    <tableColumn id="4" xr3:uid="{6ABA7F48-A10D-4404-8BA5-08F4AA72B1DF}" name="Tipo Documento" totalsRowDxfId="2"/>
    <tableColumn id="5" xr3:uid="{2E9ECB40-3527-47FB-96D9-A01D9EB8F816}" name="NIT" totalsRowDxfId="1"/>
    <tableColumn id="6" xr3:uid="{064CEBE7-219A-4B8B-A109-D36F51ABEFD4}" name="Proveedor" totalsRowDxfId="0"/>
    <tableColumn id="7" xr3:uid="{08548E65-215C-4BDF-89E2-50F486873421}" name="Cuenta Contable" totalsRowLabel="TOTAL" totalsRowDxfId="10"/>
    <tableColumn id="8" xr3:uid="{17C4EE8D-12E8-4E82-AABA-10508D3F707C}" name="Total" totalsRowFunction="custom" dataDxfId="14" totalsRowDxfId="9">
      <totalsRowFormula>SUM(H2:H8)</totalsRowFormula>
    </tableColumn>
    <tableColumn id="9" xr3:uid="{46C6E257-6625-4518-B5B6-69368C1AFDA6}" name="Precio neto" totalsRowFunction="custom" dataDxfId="13" totalsRowDxfId="8">
      <totalsRowFormula>SUM(I2:I8)</totalsRowFormula>
    </tableColumn>
    <tableColumn id="10" xr3:uid="{8F90D94C-79C1-4671-9653-DA8F18AAE58F}" name="IVA" totalsRowFunction="custom" dataDxfId="12" totalsRowDxfId="7">
      <totalsRowFormula>SUM(J2:J8)</totalsRowFormula>
    </tableColumn>
    <tableColumn id="11" xr3:uid="{5400B0B7-888A-48D0-A486-1A77F59BE84E}" name="Retención" totalsRowFunction="custom" dataDxfId="11" totalsRowDxfId="6">
      <totalsRowFormula>SUM(K2:K8)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5"/>
  <sheetViews>
    <sheetView tabSelected="1" topLeftCell="E22" zoomScale="130" zoomScaleNormal="130" workbookViewId="0">
      <selection activeCell="I64" sqref="I64"/>
    </sheetView>
  </sheetViews>
  <sheetFormatPr baseColWidth="10" defaultColWidth="9.140625" defaultRowHeight="15" x14ac:dyDescent="0.25"/>
  <cols>
    <col min="1" max="1" width="10" customWidth="1"/>
    <col min="2" max="2" width="27" customWidth="1"/>
    <col min="3" max="3" width="24.7109375" customWidth="1"/>
    <col min="4" max="4" width="48.28515625" customWidth="1"/>
    <col min="5" max="5" width="10" customWidth="1"/>
    <col min="6" max="6" width="70.85546875" customWidth="1"/>
    <col min="7" max="7" width="43.42578125" customWidth="1"/>
    <col min="8" max="8" width="12" customWidth="1"/>
    <col min="9" max="9" width="12.85546875" customWidth="1"/>
    <col min="10" max="10" width="14" customWidth="1"/>
    <col min="11" max="11" width="18.5703125" customWidth="1"/>
    <col min="12" max="12" width="15.42578125" customWidth="1"/>
    <col min="13" max="13" width="21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3">
        <v>1</v>
      </c>
      <c r="B2" t="s">
        <v>13</v>
      </c>
      <c r="C2" t="s">
        <v>14</v>
      </c>
      <c r="D2" t="s">
        <v>15</v>
      </c>
      <c r="E2" s="3">
        <v>93377088</v>
      </c>
      <c r="F2" t="s">
        <v>16</v>
      </c>
      <c r="G2" t="s">
        <v>17</v>
      </c>
      <c r="H2" s="1">
        <v>0</v>
      </c>
      <c r="I2" s="1">
        <v>0</v>
      </c>
      <c r="J2" s="5"/>
      <c r="K2" s="5">
        <v>1149.55</v>
      </c>
      <c r="L2" s="5">
        <v>137.94999999999999</v>
      </c>
      <c r="M2" s="5">
        <v>1287.5</v>
      </c>
    </row>
    <row r="3" spans="1:13" x14ac:dyDescent="0.25">
      <c r="A3" s="3">
        <v>2</v>
      </c>
      <c r="B3" t="s">
        <v>18</v>
      </c>
      <c r="C3" t="s">
        <v>19</v>
      </c>
      <c r="D3" t="s">
        <v>15</v>
      </c>
      <c r="E3" s="4" t="s">
        <v>20</v>
      </c>
      <c r="F3" t="s">
        <v>21</v>
      </c>
      <c r="G3" t="s">
        <v>17</v>
      </c>
      <c r="H3" s="1">
        <v>0</v>
      </c>
      <c r="I3" s="1">
        <v>0</v>
      </c>
      <c r="J3" s="5"/>
      <c r="K3" s="5">
        <v>143.43</v>
      </c>
      <c r="L3" s="5">
        <v>17.21</v>
      </c>
      <c r="M3" s="5">
        <v>160.63999999999999</v>
      </c>
    </row>
    <row r="4" spans="1:13" x14ac:dyDescent="0.25">
      <c r="A4" s="3">
        <v>3</v>
      </c>
      <c r="B4" t="s">
        <v>22</v>
      </c>
      <c r="C4" t="s">
        <v>23</v>
      </c>
      <c r="D4" t="s">
        <v>24</v>
      </c>
      <c r="E4" s="4" t="s">
        <v>25</v>
      </c>
      <c r="F4" t="s">
        <v>26</v>
      </c>
      <c r="G4" t="s">
        <v>17</v>
      </c>
      <c r="H4" s="1">
        <v>0</v>
      </c>
      <c r="I4" s="1">
        <v>0</v>
      </c>
      <c r="J4" s="5"/>
      <c r="K4" s="5">
        <f>Table1[[#This Row],[Total]]/1.12</f>
        <v>168.54464285714286</v>
      </c>
      <c r="L4" s="5">
        <f>Table1[[#This Row],[Precio neto]]*0.12</f>
        <v>20.225357142857142</v>
      </c>
      <c r="M4" s="5">
        <v>188.77</v>
      </c>
    </row>
    <row r="5" spans="1:13" x14ac:dyDescent="0.25">
      <c r="A5" s="3">
        <v>4</v>
      </c>
      <c r="B5" t="s">
        <v>22</v>
      </c>
      <c r="C5" t="s">
        <v>27</v>
      </c>
      <c r="D5" t="s">
        <v>28</v>
      </c>
      <c r="E5" s="4" t="s">
        <v>29</v>
      </c>
      <c r="F5" t="s">
        <v>30</v>
      </c>
      <c r="G5" t="s">
        <v>31</v>
      </c>
      <c r="H5" s="1">
        <v>0</v>
      </c>
      <c r="J5" s="5"/>
      <c r="K5" s="5">
        <v>652.94000000000005</v>
      </c>
      <c r="L5" s="5">
        <v>78.349999999999994</v>
      </c>
      <c r="M5" s="5">
        <v>731.29</v>
      </c>
    </row>
    <row r="6" spans="1:13" x14ac:dyDescent="0.25">
      <c r="A6" s="3">
        <v>5</v>
      </c>
      <c r="B6" t="s">
        <v>32</v>
      </c>
      <c r="C6" t="s">
        <v>33</v>
      </c>
      <c r="D6" t="s">
        <v>28</v>
      </c>
      <c r="E6" s="4" t="s">
        <v>29</v>
      </c>
      <c r="F6" t="s">
        <v>30</v>
      </c>
      <c r="G6" t="s">
        <v>34</v>
      </c>
      <c r="H6" s="1">
        <v>0</v>
      </c>
      <c r="I6" s="1">
        <v>0</v>
      </c>
      <c r="J6" s="5"/>
      <c r="K6" s="5">
        <v>1232.75</v>
      </c>
      <c r="L6" s="5">
        <v>147.93</v>
      </c>
      <c r="M6" s="5">
        <v>1380.68</v>
      </c>
    </row>
    <row r="7" spans="1:13" x14ac:dyDescent="0.25">
      <c r="A7" s="3">
        <v>6</v>
      </c>
      <c r="B7" t="s">
        <v>35</v>
      </c>
      <c r="C7" t="s">
        <v>36</v>
      </c>
      <c r="D7" t="s">
        <v>15</v>
      </c>
      <c r="E7" s="4" t="s">
        <v>29</v>
      </c>
      <c r="F7" t="s">
        <v>30</v>
      </c>
      <c r="G7" t="s">
        <v>31</v>
      </c>
      <c r="H7" s="1">
        <v>0</v>
      </c>
      <c r="J7" s="5"/>
      <c r="K7" s="5">
        <v>1943.82</v>
      </c>
      <c r="L7" s="5">
        <v>233.26</v>
      </c>
      <c r="M7" s="5">
        <v>2177.08</v>
      </c>
    </row>
    <row r="8" spans="1:13" x14ac:dyDescent="0.25">
      <c r="A8" s="3">
        <v>7</v>
      </c>
      <c r="B8" t="s">
        <v>37</v>
      </c>
      <c r="C8" t="s">
        <v>27</v>
      </c>
      <c r="D8" t="s">
        <v>15</v>
      </c>
      <c r="E8" s="4" t="s">
        <v>29</v>
      </c>
      <c r="F8" t="s">
        <v>30</v>
      </c>
      <c r="G8" t="s">
        <v>31</v>
      </c>
      <c r="H8" s="1">
        <v>0</v>
      </c>
      <c r="J8" s="5"/>
      <c r="K8" s="5">
        <v>652.94000000000005</v>
      </c>
      <c r="L8" s="5">
        <v>78.349999999999994</v>
      </c>
      <c r="M8" s="5">
        <v>731.29</v>
      </c>
    </row>
    <row r="9" spans="1:13" x14ac:dyDescent="0.25">
      <c r="A9" s="3">
        <v>8</v>
      </c>
      <c r="B9" t="s">
        <v>38</v>
      </c>
      <c r="C9" t="s">
        <v>39</v>
      </c>
      <c r="D9" t="s">
        <v>15</v>
      </c>
      <c r="E9" s="4" t="s">
        <v>29</v>
      </c>
      <c r="F9" t="s">
        <v>30</v>
      </c>
      <c r="G9" t="s">
        <v>31</v>
      </c>
      <c r="H9" s="1">
        <v>0</v>
      </c>
      <c r="J9" s="5"/>
      <c r="K9" s="5">
        <v>3048.16</v>
      </c>
      <c r="L9" s="5">
        <v>365.78</v>
      </c>
      <c r="M9" s="5">
        <v>3413.94</v>
      </c>
    </row>
    <row r="10" spans="1:13" x14ac:dyDescent="0.25">
      <c r="A10" s="3">
        <v>9</v>
      </c>
      <c r="B10" t="s">
        <v>40</v>
      </c>
      <c r="C10" t="s">
        <v>41</v>
      </c>
      <c r="D10" t="s">
        <v>15</v>
      </c>
      <c r="E10" s="4" t="s">
        <v>29</v>
      </c>
      <c r="F10" t="s">
        <v>30</v>
      </c>
      <c r="G10" t="s">
        <v>31</v>
      </c>
      <c r="H10" s="1">
        <v>0</v>
      </c>
      <c r="I10" s="1">
        <v>0</v>
      </c>
      <c r="J10" s="5"/>
      <c r="K10" s="5">
        <v>501.7</v>
      </c>
      <c r="L10" s="5">
        <v>60.2</v>
      </c>
      <c r="M10" s="5">
        <v>561.9</v>
      </c>
    </row>
    <row r="11" spans="1:13" x14ac:dyDescent="0.25">
      <c r="A11" s="3">
        <v>10</v>
      </c>
      <c r="B11" t="s">
        <v>42</v>
      </c>
      <c r="C11" t="s">
        <v>43</v>
      </c>
      <c r="D11" t="s">
        <v>15</v>
      </c>
      <c r="E11" s="4" t="s">
        <v>44</v>
      </c>
      <c r="F11" t="s">
        <v>45</v>
      </c>
      <c r="G11" t="s">
        <v>46</v>
      </c>
      <c r="H11" s="1">
        <v>0</v>
      </c>
      <c r="I11" s="1">
        <v>0</v>
      </c>
      <c r="J11" s="5"/>
      <c r="K11" s="5">
        <v>25</v>
      </c>
      <c r="L11" s="5">
        <v>3</v>
      </c>
      <c r="M11" s="5">
        <v>28</v>
      </c>
    </row>
    <row r="12" spans="1:13" x14ac:dyDescent="0.25">
      <c r="A12" s="3">
        <v>11</v>
      </c>
      <c r="B12" t="s">
        <v>47</v>
      </c>
      <c r="C12" t="s">
        <v>48</v>
      </c>
      <c r="D12" t="s">
        <v>28</v>
      </c>
      <c r="E12" s="4" t="s">
        <v>49</v>
      </c>
      <c r="F12" t="s">
        <v>50</v>
      </c>
      <c r="G12" t="s">
        <v>17</v>
      </c>
      <c r="H12" s="1">
        <v>0</v>
      </c>
      <c r="J12" s="5"/>
      <c r="K12" s="5">
        <v>81.47</v>
      </c>
      <c r="L12" s="5">
        <v>9.7799999999999994</v>
      </c>
      <c r="M12" s="5">
        <v>91.25</v>
      </c>
    </row>
    <row r="13" spans="1:13" x14ac:dyDescent="0.25">
      <c r="A13" s="3">
        <v>12</v>
      </c>
      <c r="B13" t="s">
        <v>51</v>
      </c>
      <c r="C13" t="s">
        <v>52</v>
      </c>
      <c r="D13" t="s">
        <v>28</v>
      </c>
      <c r="E13" s="4" t="s">
        <v>20</v>
      </c>
      <c r="F13" t="s">
        <v>21</v>
      </c>
      <c r="G13" t="s">
        <v>17</v>
      </c>
      <c r="H13" s="1">
        <v>0</v>
      </c>
      <c r="J13" s="5"/>
      <c r="K13" s="5">
        <v>642.14</v>
      </c>
      <c r="L13" s="5">
        <v>77.06</v>
      </c>
      <c r="M13" s="5">
        <v>719.2</v>
      </c>
    </row>
    <row r="14" spans="1:13" x14ac:dyDescent="0.25">
      <c r="A14" s="3">
        <v>13</v>
      </c>
      <c r="B14" t="s">
        <v>53</v>
      </c>
      <c r="C14" t="s">
        <v>54</v>
      </c>
      <c r="D14" t="s">
        <v>28</v>
      </c>
      <c r="E14" s="4" t="s">
        <v>20</v>
      </c>
      <c r="F14" t="s">
        <v>21</v>
      </c>
      <c r="G14" t="s">
        <v>17</v>
      </c>
      <c r="H14" s="1">
        <v>0</v>
      </c>
      <c r="J14" s="5"/>
      <c r="K14" s="5">
        <v>788</v>
      </c>
      <c r="L14" s="5">
        <v>94.56</v>
      </c>
      <c r="M14" s="5">
        <v>882.56</v>
      </c>
    </row>
    <row r="15" spans="1:13" x14ac:dyDescent="0.25">
      <c r="A15" s="3">
        <v>14</v>
      </c>
      <c r="B15" t="s">
        <v>53</v>
      </c>
      <c r="C15" t="s">
        <v>55</v>
      </c>
      <c r="D15" t="s">
        <v>15</v>
      </c>
      <c r="E15" s="4" t="s">
        <v>20</v>
      </c>
      <c r="F15" t="s">
        <v>56</v>
      </c>
      <c r="G15" t="s">
        <v>57</v>
      </c>
      <c r="H15" s="1">
        <v>0</v>
      </c>
      <c r="J15" s="5"/>
      <c r="K15" s="5">
        <v>212.03</v>
      </c>
      <c r="L15" s="5">
        <v>25.44</v>
      </c>
      <c r="M15" s="5">
        <v>237.47</v>
      </c>
    </row>
    <row r="16" spans="1:13" x14ac:dyDescent="0.25">
      <c r="A16" s="3">
        <v>15</v>
      </c>
      <c r="B16" t="s">
        <v>58</v>
      </c>
      <c r="C16" t="s">
        <v>59</v>
      </c>
      <c r="D16" t="s">
        <v>15</v>
      </c>
      <c r="E16" s="4" t="s">
        <v>20</v>
      </c>
      <c r="F16" t="s">
        <v>56</v>
      </c>
      <c r="G16" t="s">
        <v>17</v>
      </c>
      <c r="H16" s="1">
        <v>0</v>
      </c>
      <c r="J16" s="5"/>
      <c r="K16" s="5">
        <v>758.4</v>
      </c>
      <c r="L16" s="5">
        <v>91.01</v>
      </c>
      <c r="M16" s="5">
        <v>849.41</v>
      </c>
    </row>
    <row r="17" spans="1:13" x14ac:dyDescent="0.25">
      <c r="A17" s="3">
        <v>16</v>
      </c>
      <c r="B17" t="s">
        <v>60</v>
      </c>
      <c r="C17" t="s">
        <v>61</v>
      </c>
      <c r="D17" t="s">
        <v>28</v>
      </c>
      <c r="E17" s="3">
        <v>46195939</v>
      </c>
      <c r="F17" t="s">
        <v>62</v>
      </c>
      <c r="G17" t="s">
        <v>63</v>
      </c>
      <c r="H17" s="1">
        <v>0</v>
      </c>
      <c r="J17" s="5"/>
      <c r="K17" s="5">
        <v>17.86</v>
      </c>
      <c r="L17" s="5">
        <v>2.14</v>
      </c>
      <c r="M17" s="5">
        <v>20</v>
      </c>
    </row>
    <row r="18" spans="1:13" x14ac:dyDescent="0.25">
      <c r="A18" s="3">
        <v>17</v>
      </c>
      <c r="B18" t="s">
        <v>64</v>
      </c>
      <c r="C18" t="s">
        <v>65</v>
      </c>
      <c r="D18" t="s">
        <v>15</v>
      </c>
      <c r="E18" s="4" t="s">
        <v>20</v>
      </c>
      <c r="F18" t="s">
        <v>21</v>
      </c>
      <c r="G18" t="s">
        <v>17</v>
      </c>
      <c r="H18" s="1">
        <v>0</v>
      </c>
      <c r="J18" s="5"/>
      <c r="K18" s="5">
        <v>573.71</v>
      </c>
      <c r="L18" s="5">
        <v>68.849999999999994</v>
      </c>
      <c r="M18" s="5">
        <v>642.55999999999995</v>
      </c>
    </row>
    <row r="19" spans="1:13" x14ac:dyDescent="0.25">
      <c r="A19" s="3">
        <v>18</v>
      </c>
      <c r="B19" t="s">
        <v>66</v>
      </c>
      <c r="C19" t="s">
        <v>67</v>
      </c>
      <c r="D19" t="s">
        <v>15</v>
      </c>
      <c r="E19" s="4" t="s">
        <v>20</v>
      </c>
      <c r="F19" t="s">
        <v>21</v>
      </c>
      <c r="G19" t="s">
        <v>68</v>
      </c>
      <c r="H19" s="1">
        <v>0</v>
      </c>
      <c r="J19" s="5"/>
      <c r="K19" s="5">
        <v>1716.79</v>
      </c>
      <c r="L19" s="5">
        <v>206.01</v>
      </c>
      <c r="M19" s="5">
        <v>1922.81</v>
      </c>
    </row>
    <row r="20" spans="1:13" x14ac:dyDescent="0.25">
      <c r="A20" s="3">
        <v>19</v>
      </c>
      <c r="B20" t="s">
        <v>66</v>
      </c>
      <c r="C20" t="s">
        <v>69</v>
      </c>
      <c r="D20" t="s">
        <v>15</v>
      </c>
      <c r="E20" s="4" t="s">
        <v>20</v>
      </c>
      <c r="F20" t="s">
        <v>21</v>
      </c>
      <c r="G20" t="s">
        <v>17</v>
      </c>
      <c r="H20" s="1">
        <v>0</v>
      </c>
      <c r="J20" s="5"/>
      <c r="K20" s="5">
        <v>248.56</v>
      </c>
      <c r="L20" s="5">
        <v>29.83</v>
      </c>
      <c r="M20" s="5">
        <v>278.39</v>
      </c>
    </row>
    <row r="21" spans="1:13" x14ac:dyDescent="0.25">
      <c r="A21" s="3">
        <v>20</v>
      </c>
      <c r="B21" t="s">
        <v>40</v>
      </c>
      <c r="C21" t="s">
        <v>70</v>
      </c>
      <c r="D21" t="s">
        <v>15</v>
      </c>
      <c r="E21" s="4" t="s">
        <v>20</v>
      </c>
      <c r="F21" t="s">
        <v>21</v>
      </c>
      <c r="G21" t="s">
        <v>17</v>
      </c>
      <c r="H21" s="1">
        <v>0</v>
      </c>
      <c r="J21" s="5"/>
      <c r="K21" s="5">
        <v>286.86</v>
      </c>
      <c r="L21" s="5">
        <v>34.42</v>
      </c>
      <c r="M21" s="5">
        <v>321.27999999999997</v>
      </c>
    </row>
    <row r="22" spans="1:13" x14ac:dyDescent="0.25">
      <c r="A22" s="3">
        <v>21</v>
      </c>
      <c r="B22" t="s">
        <v>40</v>
      </c>
      <c r="C22" t="s">
        <v>71</v>
      </c>
      <c r="D22" t="s">
        <v>28</v>
      </c>
      <c r="E22" s="4" t="s">
        <v>72</v>
      </c>
      <c r="F22" t="s">
        <v>73</v>
      </c>
      <c r="G22" t="s">
        <v>17</v>
      </c>
      <c r="H22" s="1">
        <v>0</v>
      </c>
      <c r="J22" s="5"/>
      <c r="K22" s="5">
        <v>226.79</v>
      </c>
      <c r="L22" s="5">
        <v>27.21</v>
      </c>
      <c r="M22" s="5">
        <v>254</v>
      </c>
    </row>
    <row r="23" spans="1:13" x14ac:dyDescent="0.25">
      <c r="A23" s="3">
        <v>22</v>
      </c>
      <c r="B23" t="s">
        <v>74</v>
      </c>
      <c r="C23" t="s">
        <v>75</v>
      </c>
      <c r="D23" t="s">
        <v>28</v>
      </c>
      <c r="E23" s="4" t="s">
        <v>76</v>
      </c>
      <c r="F23" t="s">
        <v>77</v>
      </c>
      <c r="G23" t="s">
        <v>17</v>
      </c>
      <c r="H23" s="1">
        <v>0</v>
      </c>
      <c r="J23" s="5"/>
      <c r="K23" s="5">
        <v>133.93</v>
      </c>
      <c r="L23" s="5">
        <v>16.07</v>
      </c>
      <c r="M23" s="5">
        <v>150</v>
      </c>
    </row>
    <row r="24" spans="1:13" x14ac:dyDescent="0.25">
      <c r="A24" s="3">
        <v>23</v>
      </c>
      <c r="B24" t="s">
        <v>78</v>
      </c>
      <c r="C24" t="s">
        <v>79</v>
      </c>
      <c r="D24" t="s">
        <v>28</v>
      </c>
      <c r="E24" s="4" t="s">
        <v>80</v>
      </c>
      <c r="F24" t="s">
        <v>81</v>
      </c>
      <c r="G24" t="s">
        <v>82</v>
      </c>
      <c r="H24" s="1">
        <v>0</v>
      </c>
      <c r="J24" s="5"/>
      <c r="K24" s="5">
        <v>12931.32</v>
      </c>
      <c r="L24" s="5">
        <v>1551.76</v>
      </c>
      <c r="M24" s="5">
        <v>14483.08</v>
      </c>
    </row>
    <row r="25" spans="1:13" x14ac:dyDescent="0.25">
      <c r="A25" s="3">
        <v>24</v>
      </c>
      <c r="B25" t="s">
        <v>83</v>
      </c>
      <c r="C25" t="s">
        <v>84</v>
      </c>
      <c r="D25" t="s">
        <v>28</v>
      </c>
      <c r="E25" s="4" t="s">
        <v>85</v>
      </c>
      <c r="F25" t="s">
        <v>86</v>
      </c>
      <c r="G25" t="s">
        <v>17</v>
      </c>
      <c r="H25" s="1">
        <v>0</v>
      </c>
      <c r="J25" s="5"/>
      <c r="K25" s="5">
        <v>66.959999999999994</v>
      </c>
      <c r="L25" s="5">
        <v>8.0399999999999991</v>
      </c>
      <c r="M25" s="5">
        <v>75</v>
      </c>
    </row>
    <row r="26" spans="1:13" x14ac:dyDescent="0.25">
      <c r="A26" s="3">
        <v>25</v>
      </c>
      <c r="B26" t="s">
        <v>87</v>
      </c>
      <c r="C26" t="s">
        <v>88</v>
      </c>
      <c r="D26" t="s">
        <v>28</v>
      </c>
      <c r="E26" s="4" t="s">
        <v>85</v>
      </c>
      <c r="F26" t="s">
        <v>86</v>
      </c>
      <c r="G26" t="s">
        <v>17</v>
      </c>
      <c r="H26" s="1">
        <v>0</v>
      </c>
      <c r="J26" s="5"/>
      <c r="K26" s="5">
        <v>530.36</v>
      </c>
      <c r="L26" s="5">
        <v>63.64</v>
      </c>
      <c r="M26" s="5">
        <v>594</v>
      </c>
    </row>
    <row r="27" spans="1:13" x14ac:dyDescent="0.25">
      <c r="A27" s="3">
        <v>26</v>
      </c>
      <c r="B27" t="s">
        <v>89</v>
      </c>
      <c r="C27" t="s">
        <v>90</v>
      </c>
      <c r="D27" t="s">
        <v>24</v>
      </c>
      <c r="E27" s="4" t="s">
        <v>25</v>
      </c>
      <c r="F27" t="s">
        <v>26</v>
      </c>
      <c r="G27" t="s">
        <v>17</v>
      </c>
      <c r="H27" s="1">
        <v>0</v>
      </c>
      <c r="J27" s="5"/>
      <c r="K27" s="5">
        <v>484.08</v>
      </c>
      <c r="L27" s="5">
        <v>58.09</v>
      </c>
      <c r="M27" s="5">
        <v>542.16999999999996</v>
      </c>
    </row>
    <row r="28" spans="1:13" x14ac:dyDescent="0.25">
      <c r="A28" s="3">
        <v>27</v>
      </c>
      <c r="B28" t="s">
        <v>89</v>
      </c>
      <c r="C28" t="s">
        <v>91</v>
      </c>
      <c r="D28" t="s">
        <v>24</v>
      </c>
      <c r="E28" s="4" t="s">
        <v>25</v>
      </c>
      <c r="F28" t="s">
        <v>26</v>
      </c>
      <c r="G28" t="s">
        <v>17</v>
      </c>
      <c r="H28" s="1">
        <v>0</v>
      </c>
      <c r="J28" s="5"/>
      <c r="K28" s="5">
        <v>370.03</v>
      </c>
      <c r="L28" s="5">
        <v>44.4</v>
      </c>
      <c r="M28" s="5">
        <v>414.43</v>
      </c>
    </row>
    <row r="29" spans="1:13" x14ac:dyDescent="0.25">
      <c r="A29" s="3">
        <v>28</v>
      </c>
      <c r="B29" t="s">
        <v>92</v>
      </c>
      <c r="C29" t="s">
        <v>93</v>
      </c>
      <c r="D29" t="s">
        <v>24</v>
      </c>
      <c r="E29" s="4" t="s">
        <v>25</v>
      </c>
      <c r="F29" t="s">
        <v>94</v>
      </c>
      <c r="G29" t="s">
        <v>17</v>
      </c>
      <c r="H29" s="1">
        <v>0</v>
      </c>
      <c r="I29" s="1">
        <v>0</v>
      </c>
      <c r="J29" s="5"/>
      <c r="K29" s="5">
        <v>326.02999999999997</v>
      </c>
      <c r="L29" s="5">
        <v>39.119999999999997</v>
      </c>
      <c r="M29" s="5">
        <v>365.15</v>
      </c>
    </row>
    <row r="30" spans="1:13" x14ac:dyDescent="0.25">
      <c r="A30" s="3">
        <v>29</v>
      </c>
      <c r="B30" t="s">
        <v>95</v>
      </c>
      <c r="C30" t="s">
        <v>96</v>
      </c>
      <c r="D30" t="s">
        <v>24</v>
      </c>
      <c r="E30" s="4" t="s">
        <v>25</v>
      </c>
      <c r="F30" t="s">
        <v>94</v>
      </c>
      <c r="G30" t="s">
        <v>68</v>
      </c>
      <c r="H30" s="1">
        <v>0</v>
      </c>
      <c r="I30" s="1">
        <v>0</v>
      </c>
      <c r="J30" s="5"/>
      <c r="K30" s="5">
        <v>956.61</v>
      </c>
      <c r="L30" s="5">
        <v>114.79</v>
      </c>
      <c r="M30" s="5">
        <v>1071.4000000000001</v>
      </c>
    </row>
    <row r="31" spans="1:13" x14ac:dyDescent="0.25">
      <c r="A31" s="3">
        <v>30</v>
      </c>
      <c r="B31" t="s">
        <v>97</v>
      </c>
      <c r="C31" t="s">
        <v>98</v>
      </c>
      <c r="D31" t="s">
        <v>24</v>
      </c>
      <c r="E31" s="4" t="s">
        <v>25</v>
      </c>
      <c r="F31" t="s">
        <v>94</v>
      </c>
      <c r="G31" t="s">
        <v>17</v>
      </c>
      <c r="H31" s="1">
        <v>0</v>
      </c>
      <c r="I31" s="1">
        <v>0</v>
      </c>
      <c r="J31" s="5"/>
      <c r="K31" s="5">
        <v>237.6</v>
      </c>
      <c r="L31" s="5">
        <v>28.51</v>
      </c>
      <c r="M31" s="5">
        <v>266.11</v>
      </c>
    </row>
    <row r="32" spans="1:13" x14ac:dyDescent="0.25">
      <c r="A32" s="3">
        <v>31</v>
      </c>
      <c r="B32" t="s">
        <v>99</v>
      </c>
      <c r="C32" t="s">
        <v>100</v>
      </c>
      <c r="D32" t="s">
        <v>24</v>
      </c>
      <c r="E32" s="4" t="s">
        <v>25</v>
      </c>
      <c r="F32" t="s">
        <v>26</v>
      </c>
      <c r="G32" t="s">
        <v>68</v>
      </c>
      <c r="H32" s="1">
        <v>0</v>
      </c>
      <c r="J32" s="5"/>
      <c r="K32" s="5">
        <v>1050.03</v>
      </c>
      <c r="L32" s="5">
        <v>126</v>
      </c>
      <c r="M32" s="5">
        <v>1176.03</v>
      </c>
    </row>
    <row r="33" spans="1:13" x14ac:dyDescent="0.25">
      <c r="A33" s="3">
        <v>32</v>
      </c>
      <c r="B33" t="s">
        <v>101</v>
      </c>
      <c r="C33" t="s">
        <v>102</v>
      </c>
      <c r="D33" t="s">
        <v>24</v>
      </c>
      <c r="E33" s="4" t="s">
        <v>25</v>
      </c>
      <c r="F33" t="s">
        <v>94</v>
      </c>
      <c r="G33" t="s">
        <v>68</v>
      </c>
      <c r="H33" s="1">
        <v>0</v>
      </c>
      <c r="I33" s="1">
        <v>0</v>
      </c>
      <c r="J33" s="5"/>
      <c r="K33" s="5">
        <v>1506.12</v>
      </c>
      <c r="L33" s="5">
        <v>180.73</v>
      </c>
      <c r="M33" s="5">
        <v>1686.85</v>
      </c>
    </row>
    <row r="34" spans="1:13" x14ac:dyDescent="0.25">
      <c r="A34" s="3">
        <v>33</v>
      </c>
      <c r="B34" t="s">
        <v>103</v>
      </c>
      <c r="C34" t="s">
        <v>104</v>
      </c>
      <c r="D34" t="s">
        <v>24</v>
      </c>
      <c r="E34" s="4" t="s">
        <v>25</v>
      </c>
      <c r="F34" t="s">
        <v>94</v>
      </c>
      <c r="G34" t="s">
        <v>68</v>
      </c>
      <c r="H34" s="1">
        <v>0</v>
      </c>
      <c r="I34" s="1">
        <v>0</v>
      </c>
      <c r="J34" s="5"/>
      <c r="K34" s="5">
        <v>34.39</v>
      </c>
      <c r="L34" s="5">
        <v>4.13</v>
      </c>
      <c r="M34" s="5">
        <v>38.520000000000003</v>
      </c>
    </row>
    <row r="35" spans="1:13" x14ac:dyDescent="0.25">
      <c r="A35" s="3">
        <v>34</v>
      </c>
      <c r="B35" t="s">
        <v>105</v>
      </c>
      <c r="C35" t="s">
        <v>106</v>
      </c>
      <c r="D35" t="s">
        <v>24</v>
      </c>
      <c r="E35" s="4" t="s">
        <v>25</v>
      </c>
      <c r="F35" t="s">
        <v>94</v>
      </c>
      <c r="G35" t="s">
        <v>68</v>
      </c>
      <c r="H35" s="1">
        <v>0</v>
      </c>
      <c r="J35" s="5"/>
      <c r="K35" s="5">
        <v>1508.52</v>
      </c>
      <c r="L35" s="5">
        <v>181.02</v>
      </c>
      <c r="M35" s="5">
        <v>1689.54</v>
      </c>
    </row>
    <row r="36" spans="1:13" x14ac:dyDescent="0.25">
      <c r="A36" s="3">
        <v>35</v>
      </c>
      <c r="B36" t="s">
        <v>107</v>
      </c>
      <c r="C36" t="s">
        <v>108</v>
      </c>
      <c r="D36" t="s">
        <v>24</v>
      </c>
      <c r="E36" s="4" t="s">
        <v>25</v>
      </c>
      <c r="F36" t="s">
        <v>94</v>
      </c>
      <c r="G36" t="s">
        <v>68</v>
      </c>
      <c r="H36" s="1">
        <v>0</v>
      </c>
      <c r="J36" s="5"/>
      <c r="K36" s="5">
        <v>762.89</v>
      </c>
      <c r="L36" s="5">
        <v>91.55</v>
      </c>
      <c r="M36" s="5">
        <v>854.44</v>
      </c>
    </row>
    <row r="37" spans="1:13" x14ac:dyDescent="0.25">
      <c r="A37" s="3">
        <v>36</v>
      </c>
      <c r="B37" t="s">
        <v>109</v>
      </c>
      <c r="C37" t="s">
        <v>110</v>
      </c>
      <c r="D37" t="s">
        <v>24</v>
      </c>
      <c r="E37" s="4" t="s">
        <v>25</v>
      </c>
      <c r="F37" t="s">
        <v>94</v>
      </c>
      <c r="G37" t="s">
        <v>68</v>
      </c>
      <c r="H37" s="1">
        <v>0</v>
      </c>
      <c r="J37" s="5"/>
      <c r="K37" s="5">
        <v>377.91</v>
      </c>
      <c r="L37" s="5">
        <v>45.35</v>
      </c>
      <c r="M37" s="5">
        <v>423.26</v>
      </c>
    </row>
    <row r="38" spans="1:13" x14ac:dyDescent="0.25">
      <c r="A38" s="3">
        <v>37</v>
      </c>
      <c r="B38" t="s">
        <v>111</v>
      </c>
      <c r="C38" t="s">
        <v>112</v>
      </c>
      <c r="D38" t="s">
        <v>15</v>
      </c>
      <c r="E38" s="4" t="s">
        <v>113</v>
      </c>
      <c r="F38" t="s">
        <v>114</v>
      </c>
      <c r="G38" t="s">
        <v>68</v>
      </c>
      <c r="H38" s="1">
        <v>0</v>
      </c>
      <c r="J38" s="5"/>
      <c r="K38" s="5">
        <v>7964.29</v>
      </c>
      <c r="L38" s="5">
        <v>955.71</v>
      </c>
      <c r="M38" s="5">
        <v>8920.01</v>
      </c>
    </row>
    <row r="39" spans="1:13" x14ac:dyDescent="0.25">
      <c r="A39" s="3">
        <v>38</v>
      </c>
      <c r="B39" t="s">
        <v>92</v>
      </c>
      <c r="C39" t="s">
        <v>115</v>
      </c>
      <c r="D39" t="s">
        <v>15</v>
      </c>
      <c r="E39" s="4" t="s">
        <v>116</v>
      </c>
      <c r="F39" t="s">
        <v>117</v>
      </c>
      <c r="G39" t="s">
        <v>118</v>
      </c>
      <c r="H39" s="1">
        <v>0</v>
      </c>
      <c r="J39" s="5"/>
      <c r="K39" s="5">
        <v>733.52</v>
      </c>
      <c r="L39" s="5">
        <v>88.02</v>
      </c>
      <c r="M39" s="5">
        <v>821.54</v>
      </c>
    </row>
    <row r="40" spans="1:13" x14ac:dyDescent="0.25">
      <c r="A40" s="3">
        <v>39</v>
      </c>
      <c r="B40" t="s">
        <v>103</v>
      </c>
      <c r="C40" t="s">
        <v>119</v>
      </c>
      <c r="D40" t="s">
        <v>15</v>
      </c>
      <c r="E40" s="4" t="s">
        <v>116</v>
      </c>
      <c r="F40" t="s">
        <v>117</v>
      </c>
      <c r="G40" t="s">
        <v>118</v>
      </c>
      <c r="H40" s="1">
        <v>0</v>
      </c>
      <c r="J40" s="5"/>
      <c r="K40" s="5">
        <v>733.52</v>
      </c>
      <c r="L40" s="5">
        <v>88.02</v>
      </c>
      <c r="M40" s="5">
        <v>821.54</v>
      </c>
    </row>
    <row r="41" spans="1:13" x14ac:dyDescent="0.25">
      <c r="A41" s="3">
        <v>40</v>
      </c>
      <c r="B41" t="s">
        <v>109</v>
      </c>
      <c r="C41" t="s">
        <v>120</v>
      </c>
      <c r="D41" t="s">
        <v>15</v>
      </c>
      <c r="E41" s="4" t="s">
        <v>116</v>
      </c>
      <c r="F41" t="s">
        <v>117</v>
      </c>
      <c r="G41" t="s">
        <v>118</v>
      </c>
      <c r="H41" s="1">
        <v>0</v>
      </c>
      <c r="J41" s="5"/>
      <c r="K41" s="5">
        <v>733.52</v>
      </c>
      <c r="L41" s="5">
        <v>88.02</v>
      </c>
      <c r="M41" s="5">
        <v>821.54</v>
      </c>
    </row>
    <row r="42" spans="1:13" x14ac:dyDescent="0.25">
      <c r="A42" s="3">
        <v>41</v>
      </c>
      <c r="B42" t="s">
        <v>107</v>
      </c>
      <c r="C42" t="s">
        <v>121</v>
      </c>
      <c r="D42" t="s">
        <v>15</v>
      </c>
      <c r="E42" s="3">
        <v>39022757</v>
      </c>
      <c r="F42" t="s">
        <v>122</v>
      </c>
      <c r="G42" t="s">
        <v>68</v>
      </c>
      <c r="H42" s="1">
        <v>0</v>
      </c>
      <c r="J42" s="5"/>
      <c r="K42" s="5">
        <v>1077.5</v>
      </c>
      <c r="L42" s="5">
        <v>129.30000000000001</v>
      </c>
      <c r="M42" s="5">
        <v>1206.8</v>
      </c>
    </row>
    <row r="43" spans="1:13" x14ac:dyDescent="0.25">
      <c r="A43" s="3">
        <v>42</v>
      </c>
      <c r="B43" t="s">
        <v>109</v>
      </c>
      <c r="C43" t="s">
        <v>123</v>
      </c>
      <c r="D43" t="s">
        <v>15</v>
      </c>
      <c r="E43" s="4" t="s">
        <v>29</v>
      </c>
      <c r="F43" t="s">
        <v>30</v>
      </c>
      <c r="G43" t="s">
        <v>31</v>
      </c>
      <c r="H43" s="1">
        <v>0</v>
      </c>
      <c r="J43" s="5"/>
      <c r="K43" s="5">
        <v>1133.4100000000001</v>
      </c>
      <c r="L43" s="5">
        <v>136.01</v>
      </c>
      <c r="M43" s="5">
        <v>1269.42</v>
      </c>
    </row>
    <row r="44" spans="1:13" x14ac:dyDescent="0.25">
      <c r="A44" s="3">
        <v>43</v>
      </c>
      <c r="B44" t="s">
        <v>109</v>
      </c>
      <c r="C44" t="s">
        <v>124</v>
      </c>
      <c r="D44" t="s">
        <v>28</v>
      </c>
      <c r="E44" s="3">
        <v>46195939</v>
      </c>
      <c r="F44" t="s">
        <v>62</v>
      </c>
      <c r="G44" t="s">
        <v>63</v>
      </c>
      <c r="H44" s="1">
        <v>0</v>
      </c>
      <c r="J44" s="5"/>
      <c r="K44" s="5">
        <v>53.57</v>
      </c>
      <c r="L44" s="5">
        <v>6.43</v>
      </c>
      <c r="M44" s="5">
        <v>60</v>
      </c>
    </row>
    <row r="45" spans="1:13" x14ac:dyDescent="0.25">
      <c r="A45" s="3">
        <v>44</v>
      </c>
      <c r="B45" t="s">
        <v>125</v>
      </c>
      <c r="C45" t="s">
        <v>126</v>
      </c>
      <c r="D45" t="s">
        <v>28</v>
      </c>
      <c r="E45" s="3">
        <v>744557</v>
      </c>
      <c r="F45" t="s">
        <v>117</v>
      </c>
      <c r="G45" t="s">
        <v>118</v>
      </c>
      <c r="H45" s="1">
        <v>0</v>
      </c>
      <c r="I45" s="1">
        <v>0</v>
      </c>
      <c r="J45" s="5"/>
      <c r="K45" s="5">
        <v>733.52</v>
      </c>
      <c r="L45" s="5">
        <v>88.02</v>
      </c>
      <c r="M45" s="5">
        <v>821.54</v>
      </c>
    </row>
    <row r="46" spans="1:13" x14ac:dyDescent="0.25">
      <c r="A46" s="3">
        <v>45</v>
      </c>
      <c r="B46" t="s">
        <v>127</v>
      </c>
      <c r="C46" t="s">
        <v>128</v>
      </c>
      <c r="D46" t="s">
        <v>28</v>
      </c>
      <c r="E46" s="3">
        <v>744557</v>
      </c>
      <c r="F46" t="s">
        <v>117</v>
      </c>
      <c r="G46" t="s">
        <v>118</v>
      </c>
      <c r="H46" s="1">
        <v>0</v>
      </c>
      <c r="I46" s="1">
        <v>0</v>
      </c>
      <c r="J46" s="5"/>
      <c r="K46" s="5">
        <v>733.52</v>
      </c>
      <c r="L46" s="5">
        <v>88.02</v>
      </c>
      <c r="M46" s="5">
        <v>821.54</v>
      </c>
    </row>
    <row r="47" spans="1:13" x14ac:dyDescent="0.25">
      <c r="A47" s="3">
        <v>46</v>
      </c>
      <c r="B47" t="s">
        <v>127</v>
      </c>
      <c r="C47" t="s">
        <v>129</v>
      </c>
      <c r="D47" t="s">
        <v>28</v>
      </c>
      <c r="E47" s="3">
        <v>744557</v>
      </c>
      <c r="F47" t="s">
        <v>117</v>
      </c>
      <c r="G47" t="s">
        <v>130</v>
      </c>
      <c r="H47" s="1">
        <v>0</v>
      </c>
      <c r="I47" s="1">
        <v>0</v>
      </c>
      <c r="J47" s="5"/>
      <c r="K47" s="5">
        <v>733.52</v>
      </c>
      <c r="L47" s="5">
        <v>88.02</v>
      </c>
      <c r="M47" s="5">
        <v>821.54</v>
      </c>
    </row>
    <row r="48" spans="1:13" x14ac:dyDescent="0.25">
      <c r="A48" s="3">
        <v>47</v>
      </c>
      <c r="B48" t="s">
        <v>127</v>
      </c>
      <c r="C48" t="s">
        <v>131</v>
      </c>
      <c r="D48" t="s">
        <v>28</v>
      </c>
      <c r="E48" s="3">
        <v>744557</v>
      </c>
      <c r="F48" t="s">
        <v>117</v>
      </c>
      <c r="G48" t="s">
        <v>118</v>
      </c>
      <c r="H48" s="1">
        <v>0</v>
      </c>
      <c r="I48" s="1">
        <v>0</v>
      </c>
      <c r="J48" s="5"/>
      <c r="K48" s="5">
        <v>166.95</v>
      </c>
      <c r="L48" s="5">
        <v>20.03</v>
      </c>
      <c r="M48" s="5">
        <v>186.98</v>
      </c>
    </row>
    <row r="49" spans="1:13" x14ac:dyDescent="0.25">
      <c r="A49" s="3">
        <v>48</v>
      </c>
      <c r="B49" t="s">
        <v>132</v>
      </c>
      <c r="C49" t="s">
        <v>133</v>
      </c>
      <c r="D49" t="s">
        <v>28</v>
      </c>
      <c r="E49" s="3">
        <v>744557</v>
      </c>
      <c r="F49" t="s">
        <v>134</v>
      </c>
      <c r="G49" t="s">
        <v>118</v>
      </c>
      <c r="H49" s="1">
        <v>0</v>
      </c>
      <c r="I49" s="1">
        <v>0</v>
      </c>
      <c r="J49" s="5"/>
      <c r="K49" s="5">
        <v>733.52</v>
      </c>
      <c r="L49" s="5">
        <v>88.02</v>
      </c>
      <c r="M49" s="5">
        <v>821.54</v>
      </c>
    </row>
    <row r="50" spans="1:13" x14ac:dyDescent="0.25">
      <c r="A50" s="3">
        <v>49</v>
      </c>
      <c r="B50" t="s">
        <v>132</v>
      </c>
      <c r="C50" t="s">
        <v>135</v>
      </c>
      <c r="D50" t="s">
        <v>28</v>
      </c>
      <c r="E50" s="3">
        <v>744557</v>
      </c>
      <c r="F50" t="s">
        <v>134</v>
      </c>
      <c r="G50" t="s">
        <v>118</v>
      </c>
      <c r="H50" s="1">
        <v>0</v>
      </c>
      <c r="J50" s="5"/>
      <c r="K50" s="5">
        <v>733.52</v>
      </c>
      <c r="L50" s="5">
        <v>88.02</v>
      </c>
      <c r="M50" s="5">
        <v>821.54</v>
      </c>
    </row>
    <row r="51" spans="1:13" x14ac:dyDescent="0.25">
      <c r="A51" s="3">
        <v>50</v>
      </c>
      <c r="B51" t="s">
        <v>136</v>
      </c>
      <c r="C51" t="s">
        <v>137</v>
      </c>
      <c r="D51" t="s">
        <v>28</v>
      </c>
      <c r="E51" s="3">
        <v>25600028</v>
      </c>
      <c r="F51" t="s">
        <v>138</v>
      </c>
      <c r="G51" t="s">
        <v>139</v>
      </c>
      <c r="H51" s="1">
        <v>0</v>
      </c>
      <c r="J51" s="5"/>
      <c r="K51" s="5">
        <v>691.07</v>
      </c>
      <c r="L51" s="5">
        <v>82.93</v>
      </c>
      <c r="M51" s="5">
        <v>774</v>
      </c>
    </row>
    <row r="52" spans="1:13" x14ac:dyDescent="0.25">
      <c r="A52" s="3">
        <v>51</v>
      </c>
      <c r="B52" t="s">
        <v>140</v>
      </c>
      <c r="C52" t="s">
        <v>141</v>
      </c>
      <c r="D52" t="s">
        <v>28</v>
      </c>
      <c r="E52" s="3">
        <v>25600028</v>
      </c>
      <c r="F52" t="s">
        <v>142</v>
      </c>
      <c r="G52" t="s">
        <v>143</v>
      </c>
      <c r="H52" s="1">
        <v>0</v>
      </c>
      <c r="J52" s="5"/>
      <c r="K52" s="5">
        <v>414.64</v>
      </c>
      <c r="L52" s="5">
        <v>49.76</v>
      </c>
      <c r="M52" s="5">
        <v>464.4</v>
      </c>
    </row>
    <row r="53" spans="1:13" x14ac:dyDescent="0.25">
      <c r="A53" s="3">
        <v>52</v>
      </c>
      <c r="B53" t="s">
        <v>140</v>
      </c>
      <c r="C53" t="s">
        <v>144</v>
      </c>
      <c r="D53" t="s">
        <v>28</v>
      </c>
      <c r="E53" s="3">
        <v>25600028</v>
      </c>
      <c r="F53" t="s">
        <v>142</v>
      </c>
      <c r="G53" t="s">
        <v>139</v>
      </c>
      <c r="H53" s="1">
        <v>0</v>
      </c>
      <c r="J53" s="5"/>
      <c r="K53" s="5">
        <v>2764.29</v>
      </c>
      <c r="L53" s="5">
        <v>331.71</v>
      </c>
      <c r="M53" s="5">
        <v>3096</v>
      </c>
    </row>
    <row r="54" spans="1:13" x14ac:dyDescent="0.25">
      <c r="A54" s="3">
        <v>53</v>
      </c>
      <c r="B54" t="s">
        <v>145</v>
      </c>
      <c r="C54" t="s">
        <v>146</v>
      </c>
      <c r="D54" t="s">
        <v>28</v>
      </c>
      <c r="E54" s="3">
        <v>25600028</v>
      </c>
      <c r="F54" t="s">
        <v>142</v>
      </c>
      <c r="G54" t="s">
        <v>147</v>
      </c>
      <c r="H54" s="1">
        <v>0</v>
      </c>
      <c r="J54" s="5"/>
      <c r="K54" s="5">
        <v>466.47</v>
      </c>
      <c r="L54" s="5">
        <v>55.98</v>
      </c>
      <c r="M54" s="5">
        <v>522.45000000000005</v>
      </c>
    </row>
    <row r="55" spans="1:13" x14ac:dyDescent="0.25">
      <c r="A55" s="3">
        <v>54</v>
      </c>
      <c r="B55" t="s">
        <v>148</v>
      </c>
      <c r="C55" t="s">
        <v>149</v>
      </c>
      <c r="D55" t="s">
        <v>28</v>
      </c>
      <c r="E55" s="4" t="s">
        <v>25</v>
      </c>
      <c r="F55" t="s">
        <v>94</v>
      </c>
      <c r="G55" t="s">
        <v>17</v>
      </c>
      <c r="H55" s="1">
        <v>0</v>
      </c>
      <c r="J55" s="5"/>
      <c r="K55" s="5">
        <v>1856.05</v>
      </c>
      <c r="L55" s="5">
        <v>222.73</v>
      </c>
      <c r="M55" s="5">
        <v>2078.7800000000002</v>
      </c>
    </row>
    <row r="56" spans="1:13" x14ac:dyDescent="0.25">
      <c r="A56" s="3">
        <v>55</v>
      </c>
      <c r="B56" t="s">
        <v>150</v>
      </c>
      <c r="C56" t="s">
        <v>151</v>
      </c>
      <c r="D56" t="s">
        <v>152</v>
      </c>
      <c r="E56" s="3">
        <v>5816580</v>
      </c>
      <c r="F56" t="s">
        <v>153</v>
      </c>
      <c r="G56" t="s">
        <v>17</v>
      </c>
      <c r="H56" s="1">
        <v>0</v>
      </c>
      <c r="J56" s="5"/>
      <c r="K56" s="5">
        <v>1696.43</v>
      </c>
      <c r="L56" s="5">
        <v>203.57</v>
      </c>
      <c r="M56" s="5">
        <v>1900</v>
      </c>
    </row>
    <row r="57" spans="1:13" x14ac:dyDescent="0.25">
      <c r="A57" s="3">
        <v>56</v>
      </c>
      <c r="B57" t="s">
        <v>154</v>
      </c>
      <c r="C57" t="s">
        <v>155</v>
      </c>
      <c r="D57" t="s">
        <v>152</v>
      </c>
      <c r="E57" s="3">
        <v>5816580</v>
      </c>
      <c r="F57" t="s">
        <v>153</v>
      </c>
      <c r="G57" t="s">
        <v>17</v>
      </c>
      <c r="H57" s="1">
        <v>0</v>
      </c>
      <c r="J57" s="5"/>
      <c r="K57" s="5">
        <v>1357.14</v>
      </c>
      <c r="L57" s="5">
        <v>162.86000000000001</v>
      </c>
      <c r="M57" s="5">
        <v>1520</v>
      </c>
    </row>
    <row r="58" spans="1:13" x14ac:dyDescent="0.25">
      <c r="A58" s="3">
        <v>57</v>
      </c>
      <c r="B58" t="s">
        <v>154</v>
      </c>
      <c r="C58" t="s">
        <v>156</v>
      </c>
      <c r="D58" t="s">
        <v>152</v>
      </c>
      <c r="E58" s="3">
        <v>5816580</v>
      </c>
      <c r="F58" t="s">
        <v>153</v>
      </c>
      <c r="G58" t="s">
        <v>17</v>
      </c>
      <c r="H58" s="1">
        <v>0</v>
      </c>
      <c r="J58" s="5"/>
      <c r="K58" s="5">
        <v>1357.14</v>
      </c>
      <c r="L58" s="5">
        <v>162.86000000000001</v>
      </c>
      <c r="M58" s="5">
        <v>1520</v>
      </c>
    </row>
    <row r="59" spans="1:13" x14ac:dyDescent="0.25">
      <c r="A59" s="3">
        <v>58</v>
      </c>
      <c r="B59" t="s">
        <v>157</v>
      </c>
      <c r="C59" t="s">
        <v>158</v>
      </c>
      <c r="D59" t="s">
        <v>28</v>
      </c>
      <c r="E59" s="3">
        <v>1536230</v>
      </c>
      <c r="F59" t="s">
        <v>21</v>
      </c>
      <c r="G59" t="s">
        <v>68</v>
      </c>
      <c r="H59" s="1">
        <v>0</v>
      </c>
      <c r="J59" s="5"/>
      <c r="K59" s="5">
        <v>157.6</v>
      </c>
      <c r="L59" s="5">
        <v>18.91</v>
      </c>
      <c r="M59" s="5">
        <v>176.51</v>
      </c>
    </row>
    <row r="60" spans="1:13" x14ac:dyDescent="0.25">
      <c r="A60" s="3">
        <v>59</v>
      </c>
      <c r="B60" t="s">
        <v>159</v>
      </c>
      <c r="C60" t="s">
        <v>160</v>
      </c>
      <c r="D60" t="s">
        <v>28</v>
      </c>
      <c r="E60" s="3">
        <v>34373519</v>
      </c>
      <c r="F60" t="s">
        <v>161</v>
      </c>
      <c r="G60" t="s">
        <v>162</v>
      </c>
      <c r="H60" s="1">
        <v>0</v>
      </c>
      <c r="J60" s="5"/>
      <c r="K60" s="5">
        <v>89.29</v>
      </c>
      <c r="L60" s="5">
        <v>10.71</v>
      </c>
      <c r="M60" s="5">
        <v>100</v>
      </c>
    </row>
    <row r="61" spans="1:13" x14ac:dyDescent="0.25">
      <c r="A61" s="3">
        <v>60</v>
      </c>
      <c r="B61" t="s">
        <v>163</v>
      </c>
      <c r="C61" t="s">
        <v>164</v>
      </c>
      <c r="D61" t="s">
        <v>15</v>
      </c>
      <c r="E61" s="4" t="s">
        <v>29</v>
      </c>
      <c r="F61" t="s">
        <v>30</v>
      </c>
      <c r="G61" t="s">
        <v>31</v>
      </c>
      <c r="H61" s="1">
        <v>0</v>
      </c>
      <c r="J61" s="5"/>
      <c r="K61" s="5">
        <v>759.8</v>
      </c>
      <c r="L61" s="5">
        <v>91.18</v>
      </c>
      <c r="M61" s="5">
        <v>850.98</v>
      </c>
    </row>
    <row r="62" spans="1:13" x14ac:dyDescent="0.25">
      <c r="A62" s="3">
        <v>61</v>
      </c>
      <c r="B62" t="s">
        <v>165</v>
      </c>
      <c r="C62" t="s">
        <v>166</v>
      </c>
      <c r="D62" t="s">
        <v>28</v>
      </c>
      <c r="E62" s="4" t="s">
        <v>80</v>
      </c>
      <c r="F62" t="s">
        <v>81</v>
      </c>
      <c r="G62" t="s">
        <v>82</v>
      </c>
      <c r="H62" s="1">
        <v>0</v>
      </c>
      <c r="J62" s="5"/>
      <c r="K62" s="5">
        <v>10384.81</v>
      </c>
      <c r="L62" s="5">
        <v>1246.18</v>
      </c>
      <c r="M62" s="5">
        <v>11630.99</v>
      </c>
    </row>
    <row r="63" spans="1:13" x14ac:dyDescent="0.25">
      <c r="A63" s="3">
        <v>62</v>
      </c>
      <c r="B63" t="s">
        <v>167</v>
      </c>
      <c r="C63" t="s">
        <v>168</v>
      </c>
      <c r="D63" t="s">
        <v>28</v>
      </c>
      <c r="E63" s="3">
        <v>744557</v>
      </c>
      <c r="F63" t="s">
        <v>117</v>
      </c>
      <c r="G63" t="s">
        <v>118</v>
      </c>
      <c r="H63" s="1">
        <v>0</v>
      </c>
      <c r="J63" s="5"/>
      <c r="K63" s="5">
        <f>Table1[[#This Row],[Total]]/1.12</f>
        <v>733.517857142857</v>
      </c>
      <c r="L63" s="5">
        <f>Table1[[#This Row],[Precio neto]]*0.12</f>
        <v>88.022142857142839</v>
      </c>
      <c r="M63" s="5">
        <v>821.54</v>
      </c>
    </row>
    <row r="64" spans="1:13" x14ac:dyDescent="0.25">
      <c r="A64" s="3">
        <v>63</v>
      </c>
      <c r="B64" t="s">
        <v>169</v>
      </c>
      <c r="C64" t="s">
        <v>170</v>
      </c>
      <c r="D64" t="s">
        <v>24</v>
      </c>
      <c r="E64" s="3">
        <v>744557</v>
      </c>
      <c r="F64" t="s">
        <v>171</v>
      </c>
      <c r="G64" t="s">
        <v>118</v>
      </c>
      <c r="H64" s="1">
        <v>0</v>
      </c>
      <c r="J64" s="5"/>
      <c r="K64" s="5">
        <v>733.52</v>
      </c>
      <c r="L64" s="5">
        <v>88.02</v>
      </c>
      <c r="M64" s="5">
        <v>821.54</v>
      </c>
    </row>
    <row r="65" spans="1:13" x14ac:dyDescent="0.25">
      <c r="A65" s="3">
        <v>64</v>
      </c>
      <c r="B65" t="s">
        <v>172</v>
      </c>
      <c r="C65" t="s">
        <v>173</v>
      </c>
      <c r="D65" t="s">
        <v>15</v>
      </c>
      <c r="E65" s="3">
        <v>744557</v>
      </c>
      <c r="F65" t="s">
        <v>117</v>
      </c>
      <c r="G65" t="s">
        <v>118</v>
      </c>
      <c r="H65" s="1">
        <v>0</v>
      </c>
      <c r="J65" s="5"/>
      <c r="K65" s="5">
        <v>733.52</v>
      </c>
      <c r="L65" s="5">
        <v>88.02</v>
      </c>
      <c r="M65" s="5">
        <v>821.54</v>
      </c>
    </row>
    <row r="66" spans="1:13" x14ac:dyDescent="0.25">
      <c r="A66" s="3">
        <v>65</v>
      </c>
      <c r="B66" t="s">
        <v>172</v>
      </c>
      <c r="C66" t="s">
        <v>174</v>
      </c>
      <c r="D66" t="s">
        <v>15</v>
      </c>
      <c r="E66" s="3">
        <v>744557</v>
      </c>
      <c r="F66" t="s">
        <v>117</v>
      </c>
      <c r="G66" t="s">
        <v>118</v>
      </c>
      <c r="H66" s="1">
        <v>0</v>
      </c>
      <c r="J66" s="5"/>
      <c r="K66" s="5">
        <v>733.52</v>
      </c>
      <c r="L66" s="5">
        <v>88.02</v>
      </c>
      <c r="M66" s="5">
        <v>821.54</v>
      </c>
    </row>
    <row r="67" spans="1:13" x14ac:dyDescent="0.25">
      <c r="A67" s="3">
        <v>66</v>
      </c>
      <c r="B67" t="s">
        <v>172</v>
      </c>
      <c r="C67" t="s">
        <v>175</v>
      </c>
      <c r="D67" t="s">
        <v>15</v>
      </c>
      <c r="E67" s="3">
        <v>744557</v>
      </c>
      <c r="F67" t="s">
        <v>117</v>
      </c>
      <c r="G67" t="s">
        <v>118</v>
      </c>
      <c r="H67" s="1">
        <v>0</v>
      </c>
      <c r="J67" s="5"/>
      <c r="K67" s="5">
        <v>733.52</v>
      </c>
      <c r="L67" s="5">
        <v>88.02</v>
      </c>
      <c r="M67" s="5">
        <v>821.54</v>
      </c>
    </row>
    <row r="68" spans="1:13" x14ac:dyDescent="0.25">
      <c r="A68" s="3">
        <v>67</v>
      </c>
      <c r="B68" t="s">
        <v>172</v>
      </c>
      <c r="C68" t="s">
        <v>176</v>
      </c>
      <c r="D68" t="s">
        <v>15</v>
      </c>
      <c r="E68" s="3">
        <v>744557</v>
      </c>
      <c r="F68" t="s">
        <v>117</v>
      </c>
      <c r="G68" t="s">
        <v>118</v>
      </c>
      <c r="H68" s="1">
        <v>0</v>
      </c>
      <c r="J68" s="5"/>
      <c r="K68" s="5">
        <v>733.52</v>
      </c>
      <c r="L68" s="5">
        <v>88.02</v>
      </c>
      <c r="M68" s="5">
        <v>821.54</v>
      </c>
    </row>
    <row r="69" spans="1:13" x14ac:dyDescent="0.25">
      <c r="A69" s="3">
        <v>68</v>
      </c>
      <c r="B69" t="s">
        <v>177</v>
      </c>
      <c r="C69" t="s">
        <v>178</v>
      </c>
      <c r="D69" t="s">
        <v>28</v>
      </c>
      <c r="E69" s="4" t="s">
        <v>179</v>
      </c>
      <c r="F69" t="s">
        <v>180</v>
      </c>
      <c r="G69" t="s">
        <v>17</v>
      </c>
      <c r="H69" s="1">
        <v>0</v>
      </c>
      <c r="J69" s="5"/>
      <c r="K69" s="5">
        <v>22.32</v>
      </c>
      <c r="L69" s="5">
        <v>2.68</v>
      </c>
      <c r="M69" s="5">
        <v>25</v>
      </c>
    </row>
    <row r="70" spans="1:13" x14ac:dyDescent="0.25">
      <c r="A70" s="3">
        <v>69</v>
      </c>
      <c r="B70" t="s">
        <v>181</v>
      </c>
      <c r="C70" t="s">
        <v>160</v>
      </c>
      <c r="D70" t="s">
        <v>15</v>
      </c>
      <c r="E70" s="4" t="s">
        <v>182</v>
      </c>
      <c r="F70" t="s">
        <v>183</v>
      </c>
      <c r="G70" t="s">
        <v>162</v>
      </c>
      <c r="H70" s="1">
        <v>4.53</v>
      </c>
      <c r="I70" s="1">
        <v>5.89</v>
      </c>
      <c r="J70" s="5">
        <v>100</v>
      </c>
      <c r="K70" s="5">
        <f>Table1[[#This Row],[Total]]/1.12</f>
        <v>-84.026785714285708</v>
      </c>
      <c r="L70" s="5">
        <f>Table1[[#This Row],[Precio neto]]*0.12</f>
        <v>-10.083214285714284</v>
      </c>
      <c r="M70" s="5">
        <f>Table1[[#This Row],[IDP]]-Table1[[#This Row],[Total Factura]]</f>
        <v>-94.11</v>
      </c>
    </row>
    <row r="71" spans="1:13" x14ac:dyDescent="0.25">
      <c r="A71" s="3">
        <v>70</v>
      </c>
      <c r="B71" t="s">
        <v>184</v>
      </c>
      <c r="C71" t="s">
        <v>185</v>
      </c>
      <c r="D71" t="s">
        <v>15</v>
      </c>
      <c r="E71" s="4" t="s">
        <v>20</v>
      </c>
      <c r="F71" t="s">
        <v>21</v>
      </c>
      <c r="G71" t="s">
        <v>17</v>
      </c>
      <c r="H71" s="1">
        <v>0</v>
      </c>
      <c r="J71" s="5"/>
      <c r="K71" s="5">
        <v>180.93</v>
      </c>
      <c r="L71" s="5">
        <v>21.71</v>
      </c>
      <c r="M71" s="5">
        <v>202.64</v>
      </c>
    </row>
    <row r="72" spans="1:13" x14ac:dyDescent="0.25">
      <c r="A72" s="3">
        <v>71</v>
      </c>
      <c r="B72" t="s">
        <v>186</v>
      </c>
      <c r="C72" t="s">
        <v>187</v>
      </c>
      <c r="D72" t="s">
        <v>28</v>
      </c>
      <c r="E72" s="3">
        <v>12455350</v>
      </c>
      <c r="F72" t="s">
        <v>188</v>
      </c>
      <c r="G72" t="s">
        <v>189</v>
      </c>
      <c r="H72" s="1">
        <v>0</v>
      </c>
      <c r="J72" s="5"/>
      <c r="K72" s="5">
        <v>68.180000000000007</v>
      </c>
      <c r="L72" s="5">
        <v>8.18</v>
      </c>
      <c r="M72" s="5">
        <v>76.36</v>
      </c>
    </row>
    <row r="73" spans="1:13" x14ac:dyDescent="0.25">
      <c r="A73" s="3">
        <v>72</v>
      </c>
      <c r="B73" t="s">
        <v>190</v>
      </c>
      <c r="C73" t="s">
        <v>191</v>
      </c>
      <c r="D73" t="s">
        <v>28</v>
      </c>
      <c r="E73" s="3">
        <v>9929290</v>
      </c>
      <c r="F73" t="s">
        <v>192</v>
      </c>
      <c r="G73" t="s">
        <v>193</v>
      </c>
      <c r="H73" s="1">
        <v>0</v>
      </c>
      <c r="J73" s="5"/>
      <c r="K73" s="5">
        <v>133.93</v>
      </c>
      <c r="L73" s="5">
        <v>16.07</v>
      </c>
      <c r="M73" s="5">
        <v>150</v>
      </c>
    </row>
    <row r="74" spans="1:13" x14ac:dyDescent="0.25">
      <c r="A74" s="3">
        <v>73</v>
      </c>
      <c r="B74" t="s">
        <v>194</v>
      </c>
      <c r="C74" t="s">
        <v>195</v>
      </c>
      <c r="D74" t="s">
        <v>28</v>
      </c>
      <c r="E74" s="4" t="s">
        <v>25</v>
      </c>
      <c r="F74" t="s">
        <v>196</v>
      </c>
      <c r="G74" t="s">
        <v>17</v>
      </c>
      <c r="H74" s="1">
        <v>0</v>
      </c>
      <c r="J74" s="5"/>
      <c r="K74" s="5">
        <v>1372.79</v>
      </c>
      <c r="L74" s="5">
        <v>164.73</v>
      </c>
      <c r="M74" s="5">
        <v>1537.52</v>
      </c>
    </row>
    <row r="75" spans="1:13" x14ac:dyDescent="0.25">
      <c r="A75" s="3">
        <v>74</v>
      </c>
      <c r="B75" t="s">
        <v>197</v>
      </c>
      <c r="C75" t="s">
        <v>198</v>
      </c>
      <c r="D75" t="s">
        <v>28</v>
      </c>
      <c r="E75" s="4" t="s">
        <v>25</v>
      </c>
      <c r="F75" t="s">
        <v>26</v>
      </c>
      <c r="G75" t="s">
        <v>17</v>
      </c>
      <c r="H75" s="1">
        <v>0</v>
      </c>
      <c r="J75" s="5"/>
      <c r="K75" s="5">
        <v>38.44</v>
      </c>
      <c r="L75" s="5">
        <v>4.6100000000000003</v>
      </c>
      <c r="M75" s="5">
        <v>43.05</v>
      </c>
    </row>
    <row r="76" spans="1:13" x14ac:dyDescent="0.25">
      <c r="A76" s="3">
        <v>75</v>
      </c>
      <c r="B76" t="s">
        <v>197</v>
      </c>
      <c r="C76" t="s">
        <v>199</v>
      </c>
      <c r="D76" t="s">
        <v>28</v>
      </c>
      <c r="E76" s="3">
        <v>3902757</v>
      </c>
      <c r="F76" t="s">
        <v>122</v>
      </c>
      <c r="G76" t="s">
        <v>17</v>
      </c>
      <c r="H76" s="1">
        <v>0</v>
      </c>
      <c r="J76" s="5"/>
      <c r="K76" s="5">
        <v>404.86</v>
      </c>
      <c r="L76" s="5">
        <v>48.58</v>
      </c>
      <c r="M76" s="5">
        <v>453.44</v>
      </c>
    </row>
    <row r="77" spans="1:13" x14ac:dyDescent="0.25">
      <c r="A77" s="3">
        <v>76</v>
      </c>
      <c r="B77" t="s">
        <v>200</v>
      </c>
      <c r="C77" s="6">
        <v>18004</v>
      </c>
      <c r="D77" t="s">
        <v>28</v>
      </c>
      <c r="E77" s="4" t="s">
        <v>201</v>
      </c>
      <c r="F77" t="s">
        <v>202</v>
      </c>
      <c r="G77" t="s">
        <v>203</v>
      </c>
      <c r="H77" s="1">
        <v>114</v>
      </c>
      <c r="I77" s="1">
        <v>148.19999999999999</v>
      </c>
      <c r="J77" s="5">
        <v>1952.4</v>
      </c>
      <c r="K77" s="5">
        <v>0</v>
      </c>
      <c r="L77" s="5">
        <v>0</v>
      </c>
      <c r="M77" s="5">
        <f>Table1[[#This Row],[IDP]]-Table1[[#This Row],[Total Factura]]</f>
        <v>-1804.2</v>
      </c>
    </row>
    <row r="78" spans="1:13" x14ac:dyDescent="0.25">
      <c r="A78" s="3">
        <v>77</v>
      </c>
      <c r="B78" t="s">
        <v>204</v>
      </c>
      <c r="C78" s="6">
        <v>18042</v>
      </c>
      <c r="D78" t="s">
        <v>28</v>
      </c>
      <c r="E78" s="4" t="s">
        <v>201</v>
      </c>
      <c r="F78" t="s">
        <v>202</v>
      </c>
      <c r="G78" t="s">
        <v>205</v>
      </c>
      <c r="H78" s="1">
        <v>82</v>
      </c>
      <c r="I78" s="1">
        <v>106.6</v>
      </c>
      <c r="J78" s="5">
        <v>1319.4</v>
      </c>
      <c r="K78" s="5">
        <v>0</v>
      </c>
      <c r="L78" s="5">
        <v>0</v>
      </c>
      <c r="M78" s="5">
        <f>Table1[[#This Row],[IDP]]-Table1[[#This Row],[Total Factura]]</f>
        <v>-1212.8000000000002</v>
      </c>
    </row>
    <row r="79" spans="1:13" x14ac:dyDescent="0.25">
      <c r="A79" s="3">
        <v>78</v>
      </c>
      <c r="B79" t="s">
        <v>206</v>
      </c>
      <c r="C79" s="6">
        <v>18062</v>
      </c>
      <c r="D79" t="s">
        <v>28</v>
      </c>
      <c r="E79" s="4" t="s">
        <v>201</v>
      </c>
      <c r="F79" t="s">
        <v>207</v>
      </c>
      <c r="G79" t="s">
        <v>205</v>
      </c>
      <c r="H79" s="1">
        <v>160</v>
      </c>
      <c r="I79" s="1">
        <v>208</v>
      </c>
      <c r="J79" s="5">
        <v>2574.4</v>
      </c>
      <c r="K79" s="5">
        <v>0</v>
      </c>
      <c r="L79" s="5">
        <v>0</v>
      </c>
      <c r="M79" s="5">
        <f>Table1[[#This Row],[IDP]]-Table1[[#This Row],[Total Factura]]</f>
        <v>-2366.4</v>
      </c>
    </row>
    <row r="80" spans="1:13" x14ac:dyDescent="0.25">
      <c r="A80" s="3">
        <v>79</v>
      </c>
      <c r="B80" t="s">
        <v>208</v>
      </c>
      <c r="C80" s="6">
        <v>18065</v>
      </c>
      <c r="D80" t="s">
        <v>28</v>
      </c>
      <c r="E80" s="4" t="s">
        <v>201</v>
      </c>
      <c r="F80" t="s">
        <v>207</v>
      </c>
      <c r="G80" t="s">
        <v>205</v>
      </c>
      <c r="H80" s="1">
        <v>226</v>
      </c>
      <c r="I80" s="1">
        <v>293.8</v>
      </c>
      <c r="J80" s="5">
        <v>3636.5</v>
      </c>
      <c r="K80" s="5">
        <v>0</v>
      </c>
      <c r="L80" s="5">
        <v>0</v>
      </c>
      <c r="M80" s="5">
        <f>Table1[[#This Row],[IDP]]-Table1[[#This Row],[Total Factura]]</f>
        <v>-3342.7</v>
      </c>
    </row>
    <row r="81" spans="1:13" x14ac:dyDescent="0.25">
      <c r="A81" s="3">
        <v>80</v>
      </c>
      <c r="B81" t="s">
        <v>209</v>
      </c>
      <c r="C81" s="6">
        <v>553</v>
      </c>
      <c r="D81" t="s">
        <v>152</v>
      </c>
      <c r="E81" s="4" t="s">
        <v>210</v>
      </c>
      <c r="F81" t="s">
        <v>211</v>
      </c>
      <c r="G81" t="s">
        <v>212</v>
      </c>
      <c r="H81" s="1">
        <v>1500</v>
      </c>
      <c r="I81" s="2">
        <v>1950</v>
      </c>
      <c r="J81" s="5">
        <v>21900</v>
      </c>
      <c r="K81" s="5">
        <v>0</v>
      </c>
      <c r="L81" s="5">
        <v>0</v>
      </c>
      <c r="M81" s="5">
        <f>Table1[[#This Row],[IDP]]-Table1[[#This Row],[Total Factura]]</f>
        <v>-19950</v>
      </c>
    </row>
    <row r="82" spans="1:13" x14ac:dyDescent="0.25">
      <c r="A82" s="3">
        <v>81</v>
      </c>
      <c r="B82" t="s">
        <v>213</v>
      </c>
      <c r="C82" s="6">
        <v>563</v>
      </c>
      <c r="D82" t="s">
        <v>152</v>
      </c>
      <c r="E82" s="4" t="s">
        <v>210</v>
      </c>
      <c r="F82" t="s">
        <v>211</v>
      </c>
      <c r="G82" t="s">
        <v>205</v>
      </c>
      <c r="H82" s="1">
        <v>2000</v>
      </c>
      <c r="I82" s="2">
        <v>2600</v>
      </c>
      <c r="J82" s="5">
        <v>28800</v>
      </c>
      <c r="K82" s="5">
        <v>0</v>
      </c>
      <c r="L82" s="5">
        <v>0</v>
      </c>
      <c r="M82" s="5">
        <f>Table1[[#This Row],[IDP]]-Table1[[#This Row],[Total Factura]]</f>
        <v>-26200</v>
      </c>
    </row>
    <row r="83" spans="1:13" x14ac:dyDescent="0.25">
      <c r="A83" s="3">
        <v>82</v>
      </c>
      <c r="B83" t="s">
        <v>214</v>
      </c>
      <c r="C83" t="s">
        <v>55</v>
      </c>
      <c r="D83" t="s">
        <v>15</v>
      </c>
      <c r="E83" s="4" t="s">
        <v>215</v>
      </c>
      <c r="F83" t="s">
        <v>56</v>
      </c>
      <c r="G83" t="s">
        <v>17</v>
      </c>
      <c r="H83" s="1">
        <v>0</v>
      </c>
      <c r="J83" s="5"/>
      <c r="K83" s="5">
        <v>212.03</v>
      </c>
      <c r="L83" s="5">
        <v>25.44</v>
      </c>
      <c r="M83" s="5">
        <v>237.47</v>
      </c>
    </row>
    <row r="84" spans="1:13" x14ac:dyDescent="0.25">
      <c r="A84" s="4"/>
      <c r="E84" s="4"/>
      <c r="J84" s="5"/>
      <c r="K84" s="5">
        <f>SUM(K2:K83)</f>
        <v>81357.405714285691</v>
      </c>
      <c r="L84" s="5">
        <f>SUM(L2:L83)</f>
        <v>9762.8242857142905</v>
      </c>
      <c r="M84" s="7">
        <f>Table1[[#Totals],[IVA]]+Table1[[#Totals],[Precio neto]]</f>
        <v>91120.229999999981</v>
      </c>
    </row>
    <row r="85" spans="1:13" x14ac:dyDescent="0.25">
      <c r="M85" s="5"/>
    </row>
  </sheetData>
  <phoneticPr fontId="1" type="noConversion"/>
  <pageMargins left="0.2" right="0.2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944A0-C1B7-4833-B8FC-E4D0EA93F645}">
  <dimension ref="A1:K9"/>
  <sheetViews>
    <sheetView zoomScale="115" zoomScaleNormal="115" workbookViewId="0">
      <selection activeCell="D31" sqref="D31"/>
    </sheetView>
  </sheetViews>
  <sheetFormatPr baseColWidth="10" defaultRowHeight="15" x14ac:dyDescent="0.25"/>
  <cols>
    <col min="1" max="1" width="7.28515625" customWidth="1"/>
    <col min="2" max="2" width="21" customWidth="1"/>
    <col min="6" max="6" width="23.85546875" customWidth="1"/>
    <col min="7" max="7" width="29.140625" customWidth="1"/>
    <col min="8" max="8" width="14.28515625" customWidth="1"/>
    <col min="9" max="9" width="17" customWidth="1"/>
    <col min="10" max="10" width="12.5703125" bestFit="1" customWidth="1"/>
    <col min="11" max="11" width="15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10</v>
      </c>
      <c r="J1" t="s">
        <v>11</v>
      </c>
      <c r="K1" t="s">
        <v>216</v>
      </c>
    </row>
    <row r="2" spans="1:11" x14ac:dyDescent="0.25">
      <c r="A2" s="1">
        <v>1</v>
      </c>
      <c r="B2" s="8">
        <v>44014</v>
      </c>
      <c r="C2" s="1">
        <v>154</v>
      </c>
      <c r="D2" t="s">
        <v>28</v>
      </c>
      <c r="E2" t="s">
        <v>217</v>
      </c>
      <c r="F2" t="s">
        <v>218</v>
      </c>
      <c r="G2" t="s">
        <v>82</v>
      </c>
      <c r="H2" s="5">
        <v>62895.59</v>
      </c>
      <c r="I2" s="5">
        <v>56156.78</v>
      </c>
      <c r="J2" s="5">
        <v>6738.81</v>
      </c>
      <c r="K2" s="5">
        <v>2021.64</v>
      </c>
    </row>
    <row r="3" spans="1:11" x14ac:dyDescent="0.25">
      <c r="A3" s="1">
        <v>2</v>
      </c>
      <c r="B3" s="8">
        <v>44019</v>
      </c>
      <c r="C3" s="1">
        <v>157</v>
      </c>
      <c r="D3" t="s">
        <v>28</v>
      </c>
      <c r="E3" t="s">
        <v>217</v>
      </c>
      <c r="F3" t="s">
        <v>218</v>
      </c>
      <c r="G3" t="s">
        <v>82</v>
      </c>
      <c r="H3" s="5">
        <v>22229.200000000001</v>
      </c>
      <c r="I3" s="5">
        <v>19847.5</v>
      </c>
      <c r="J3" s="5">
        <v>2381.6999999999998</v>
      </c>
      <c r="K3" s="5">
        <v>714.51</v>
      </c>
    </row>
    <row r="4" spans="1:11" x14ac:dyDescent="0.25">
      <c r="A4" s="1">
        <v>3</v>
      </c>
      <c r="B4" s="8">
        <v>44021</v>
      </c>
      <c r="C4" s="1">
        <v>158</v>
      </c>
      <c r="D4" t="s">
        <v>28</v>
      </c>
      <c r="E4" t="s">
        <v>219</v>
      </c>
      <c r="F4" t="s">
        <v>220</v>
      </c>
      <c r="G4" t="s">
        <v>82</v>
      </c>
      <c r="H4" s="5">
        <v>4095</v>
      </c>
      <c r="I4" s="5">
        <v>3656.25</v>
      </c>
      <c r="J4" s="5">
        <v>438.75</v>
      </c>
      <c r="K4" s="5">
        <v>0</v>
      </c>
    </row>
    <row r="5" spans="1:11" x14ac:dyDescent="0.25">
      <c r="A5" s="1">
        <v>4</v>
      </c>
      <c r="B5" s="8">
        <v>44026</v>
      </c>
      <c r="C5" s="1">
        <v>159</v>
      </c>
      <c r="D5" t="s">
        <v>28</v>
      </c>
      <c r="E5" t="s">
        <v>217</v>
      </c>
      <c r="F5" t="s">
        <v>218</v>
      </c>
      <c r="G5" t="s">
        <v>82</v>
      </c>
      <c r="H5" s="5">
        <v>96242.27</v>
      </c>
      <c r="I5" s="5">
        <v>85930.6</v>
      </c>
      <c r="J5" s="5">
        <v>10311.67</v>
      </c>
      <c r="K5" s="5">
        <v>3093.5</v>
      </c>
    </row>
    <row r="6" spans="1:11" x14ac:dyDescent="0.25">
      <c r="A6" s="1">
        <v>5</v>
      </c>
      <c r="B6" s="8">
        <v>44028</v>
      </c>
      <c r="C6" s="1">
        <v>160</v>
      </c>
      <c r="D6" t="s">
        <v>28</v>
      </c>
      <c r="E6" t="s">
        <v>217</v>
      </c>
      <c r="F6" t="s">
        <v>218</v>
      </c>
      <c r="G6" t="s">
        <v>82</v>
      </c>
      <c r="H6" s="5">
        <v>16233.41</v>
      </c>
      <c r="I6" s="5">
        <v>14494.12</v>
      </c>
      <c r="J6" s="5">
        <v>1739.29</v>
      </c>
      <c r="K6" s="5">
        <v>521.79</v>
      </c>
    </row>
    <row r="7" spans="1:11" x14ac:dyDescent="0.25">
      <c r="A7" s="1">
        <v>6</v>
      </c>
      <c r="B7" s="8">
        <v>44033</v>
      </c>
      <c r="C7" s="1">
        <v>161</v>
      </c>
      <c r="D7" t="s">
        <v>28</v>
      </c>
      <c r="E7" t="s">
        <v>217</v>
      </c>
      <c r="F7" t="s">
        <v>218</v>
      </c>
      <c r="G7" t="s">
        <v>82</v>
      </c>
      <c r="H7" s="5">
        <v>37927.15</v>
      </c>
      <c r="I7" s="5">
        <v>33863.53</v>
      </c>
      <c r="J7" s="5">
        <v>4063.62</v>
      </c>
      <c r="K7" s="5">
        <v>1219.0899999999999</v>
      </c>
    </row>
    <row r="8" spans="1:11" x14ac:dyDescent="0.25">
      <c r="A8" s="1">
        <v>7</v>
      </c>
      <c r="B8" s="8">
        <v>44035</v>
      </c>
      <c r="C8" s="1">
        <v>162</v>
      </c>
      <c r="D8" t="s">
        <v>28</v>
      </c>
      <c r="E8" t="s">
        <v>217</v>
      </c>
      <c r="F8" t="s">
        <v>218</v>
      </c>
      <c r="G8" t="s">
        <v>82</v>
      </c>
      <c r="H8" s="5">
        <v>25867.37</v>
      </c>
      <c r="I8" s="5">
        <v>23095.87</v>
      </c>
      <c r="J8" s="5">
        <v>2771.5</v>
      </c>
      <c r="K8" s="5">
        <v>831.45</v>
      </c>
    </row>
    <row r="9" spans="1:11" x14ac:dyDescent="0.25">
      <c r="A9" s="11"/>
      <c r="B9" s="12"/>
      <c r="C9" s="11"/>
      <c r="D9" s="11"/>
      <c r="E9" s="11"/>
      <c r="F9" s="11"/>
      <c r="G9" s="9" t="s">
        <v>221</v>
      </c>
      <c r="H9" s="10">
        <f>SUM(H2:H8)</f>
        <v>265489.99</v>
      </c>
      <c r="I9" s="10">
        <f>SUM(I2:I8)</f>
        <v>237044.65</v>
      </c>
      <c r="J9" s="10">
        <f>SUM(J2:J8)</f>
        <v>28445.34</v>
      </c>
      <c r="K9" s="10">
        <f>SUM(K2:K8)</f>
        <v>8401.98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COMPRAS</vt:lpstr>
      <vt:lpstr>VENTAS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2020-08-15T16:11:26Z</dcterms:created>
  <dcterms:modified xsi:type="dcterms:W3CDTF">2020-08-15T17:00:06Z</dcterms:modified>
</cp:coreProperties>
</file>