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hu\3_fl22_3mining\hw5\"/>
    </mc:Choice>
  </mc:AlternateContent>
  <xr:revisionPtr revIDLastSave="0" documentId="13_ncr:1_{175B774C-CF0E-4F21-8B5B-0DDA15C4EF0A}" xr6:coauthVersionLast="47" xr6:coauthVersionMax="47" xr10:uidLastSave="{00000000-0000-0000-0000-000000000000}"/>
  <bookViews>
    <workbookView xWindow="6900" yWindow="852" windowWidth="15312" windowHeight="12336" activeTab="2" xr2:uid="{53A0FB4B-38CA-48E2-98A8-3640AB0436DA}"/>
  </bookViews>
  <sheets>
    <sheet name="Sheet1" sheetId="1" r:id="rId1"/>
    <sheet name="Sheet1 (2)" sheetId="2" r:id="rId2"/>
    <sheet name="distor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E38" i="3"/>
  <c r="G38" i="3" s="1"/>
  <c r="F37" i="3"/>
  <c r="E37" i="3"/>
  <c r="G37" i="3" s="1"/>
  <c r="F36" i="3"/>
  <c r="E36" i="3"/>
  <c r="G36" i="3" s="1"/>
  <c r="F35" i="3"/>
  <c r="E35" i="3"/>
  <c r="G35" i="3" s="1"/>
  <c r="F34" i="3"/>
  <c r="E34" i="3"/>
  <c r="F33" i="3"/>
  <c r="E33" i="3"/>
  <c r="G33" i="3" s="1"/>
  <c r="F32" i="3"/>
  <c r="E32" i="3"/>
  <c r="G32" i="3" s="1"/>
  <c r="F31" i="3"/>
  <c r="E31" i="3"/>
  <c r="G31" i="3" s="1"/>
  <c r="F30" i="3"/>
  <c r="E30" i="3"/>
  <c r="G30" i="3" s="1"/>
  <c r="F29" i="3"/>
  <c r="E29" i="3"/>
  <c r="G29" i="3" s="1"/>
  <c r="F28" i="3"/>
  <c r="E28" i="3"/>
  <c r="G28" i="3" s="1"/>
  <c r="N25" i="3"/>
  <c r="M25" i="3"/>
  <c r="N24" i="3"/>
  <c r="M24" i="3"/>
  <c r="N23" i="3"/>
  <c r="M23" i="3"/>
  <c r="N22" i="3"/>
  <c r="M22" i="3"/>
  <c r="N21" i="3"/>
  <c r="O21" i="3" s="1"/>
  <c r="M21" i="3"/>
  <c r="N20" i="3"/>
  <c r="M20" i="3"/>
  <c r="N19" i="3"/>
  <c r="M19" i="3"/>
  <c r="N18" i="3"/>
  <c r="O18" i="3" s="1"/>
  <c r="M18" i="3"/>
  <c r="N17" i="3"/>
  <c r="M17" i="3"/>
  <c r="N16" i="3"/>
  <c r="M16" i="3"/>
  <c r="N15" i="3"/>
  <c r="O15" i="3" s="1"/>
  <c r="M15" i="3"/>
  <c r="F25" i="3"/>
  <c r="E25" i="3"/>
  <c r="G25" i="3" s="1"/>
  <c r="F24" i="3"/>
  <c r="E24" i="3"/>
  <c r="G24" i="3" s="1"/>
  <c r="F23" i="3"/>
  <c r="E23" i="3"/>
  <c r="F22" i="3"/>
  <c r="E22" i="3"/>
  <c r="G22" i="3" s="1"/>
  <c r="F21" i="3"/>
  <c r="E21" i="3"/>
  <c r="G21" i="3" s="1"/>
  <c r="F20" i="3"/>
  <c r="E20" i="3"/>
  <c r="F19" i="3"/>
  <c r="E19" i="3"/>
  <c r="G19" i="3" s="1"/>
  <c r="F18" i="3"/>
  <c r="E18" i="3"/>
  <c r="F17" i="3"/>
  <c r="E17" i="3"/>
  <c r="F16" i="3"/>
  <c r="E16" i="3"/>
  <c r="G16" i="3" s="1"/>
  <c r="F15" i="3"/>
  <c r="E15" i="3"/>
  <c r="G15" i="3" s="1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O5" i="3" s="1"/>
  <c r="N4" i="3"/>
  <c r="M4" i="3"/>
  <c r="N3" i="3"/>
  <c r="M3" i="3"/>
  <c r="N2" i="3"/>
  <c r="M2" i="3"/>
  <c r="F12" i="3"/>
  <c r="E12" i="3"/>
  <c r="G12" i="3" s="1"/>
  <c r="F11" i="3"/>
  <c r="E11" i="3"/>
  <c r="F10" i="3"/>
  <c r="E10" i="3"/>
  <c r="G10" i="3" s="1"/>
  <c r="F9" i="3"/>
  <c r="E9" i="3"/>
  <c r="G9" i="3" s="1"/>
  <c r="F8" i="3"/>
  <c r="E8" i="3"/>
  <c r="F7" i="3"/>
  <c r="E7" i="3"/>
  <c r="G7" i="3" s="1"/>
  <c r="F6" i="3"/>
  <c r="E6" i="3"/>
  <c r="G6" i="3" s="1"/>
  <c r="F5" i="3"/>
  <c r="E5" i="3"/>
  <c r="F4" i="3"/>
  <c r="E4" i="3"/>
  <c r="G4" i="3" s="1"/>
  <c r="F3" i="3"/>
  <c r="E3" i="3"/>
  <c r="G3" i="3" s="1"/>
  <c r="F2" i="3"/>
  <c r="G2" i="3" s="1"/>
  <c r="E2" i="3"/>
  <c r="G2" i="2"/>
  <c r="I4" i="2"/>
  <c r="I3" i="2"/>
  <c r="D4" i="2"/>
  <c r="E4" i="2" s="1"/>
  <c r="D3" i="2"/>
  <c r="F3" i="2" s="1"/>
  <c r="D2" i="2"/>
  <c r="F2" i="2" s="1"/>
  <c r="I4" i="1"/>
  <c r="I3" i="1"/>
  <c r="I19" i="1"/>
  <c r="I16" i="1"/>
  <c r="F19" i="1"/>
  <c r="E19" i="1"/>
  <c r="D19" i="1"/>
  <c r="C19" i="1"/>
  <c r="F18" i="1"/>
  <c r="E18" i="1"/>
  <c r="D18" i="1"/>
  <c r="C18" i="1"/>
  <c r="B18" i="1"/>
  <c r="B19" i="1" s="1"/>
  <c r="I13" i="1"/>
  <c r="F15" i="1"/>
  <c r="F16" i="1" s="1"/>
  <c r="E15" i="1"/>
  <c r="E16" i="1" s="1"/>
  <c r="D15" i="1"/>
  <c r="D16" i="1" s="1"/>
  <c r="C15" i="1"/>
  <c r="C16" i="1" s="1"/>
  <c r="B15" i="1"/>
  <c r="B16" i="1" s="1"/>
  <c r="G13" i="1"/>
  <c r="F13" i="1"/>
  <c r="E13" i="1"/>
  <c r="D13" i="1"/>
  <c r="C13" i="1"/>
  <c r="B13" i="1"/>
  <c r="I12" i="1"/>
  <c r="G12" i="1"/>
  <c r="F12" i="1"/>
  <c r="E12" i="1"/>
  <c r="D12" i="1"/>
  <c r="C12" i="1"/>
  <c r="B12" i="1"/>
  <c r="G10" i="1"/>
  <c r="G9" i="1"/>
  <c r="F4" i="1"/>
  <c r="E4" i="1"/>
  <c r="F3" i="1"/>
  <c r="E3" i="1"/>
  <c r="F2" i="1"/>
  <c r="G2" i="1" s="1"/>
  <c r="E2" i="1"/>
  <c r="D4" i="1"/>
  <c r="D3" i="1"/>
  <c r="D2" i="1"/>
  <c r="G4" i="1"/>
  <c r="O10" i="3" l="1"/>
  <c r="O22" i="3"/>
  <c r="O16" i="3"/>
  <c r="O19" i="3"/>
  <c r="G5" i="3"/>
  <c r="G13" i="3" s="1"/>
  <c r="G8" i="3"/>
  <c r="G11" i="3"/>
  <c r="O3" i="3"/>
  <c r="O9" i="3"/>
  <c r="G17" i="3"/>
  <c r="G20" i="3"/>
  <c r="G23" i="3"/>
  <c r="O24" i="3"/>
  <c r="G34" i="3"/>
  <c r="G39" i="3"/>
  <c r="O17" i="3"/>
  <c r="O23" i="3"/>
  <c r="O20" i="3"/>
  <c r="O25" i="3"/>
  <c r="O7" i="3"/>
  <c r="O8" i="3"/>
  <c r="G18" i="3"/>
  <c r="O4" i="3"/>
  <c r="O2" i="3"/>
  <c r="O11" i="3"/>
  <c r="O12" i="3"/>
  <c r="O6" i="3"/>
  <c r="E3" i="2"/>
  <c r="G3" i="2" s="1"/>
  <c r="F4" i="2"/>
  <c r="G4" i="2" s="1"/>
  <c r="E2" i="2"/>
  <c r="G16" i="1"/>
  <c r="H16" i="1" s="1"/>
  <c r="J16" i="1" s="1"/>
  <c r="I5" i="1"/>
  <c r="G19" i="1"/>
  <c r="H19" i="1" s="1"/>
  <c r="J19" i="1" s="1"/>
  <c r="G3" i="1"/>
  <c r="O13" i="3" l="1"/>
  <c r="G26" i="3"/>
  <c r="O26" i="3"/>
  <c r="I5" i="2"/>
  <c r="J20" i="1"/>
</calcChain>
</file>

<file path=xl/sharedStrings.xml><?xml version="1.0" encoding="utf-8"?>
<sst xmlns="http://schemas.openxmlformats.org/spreadsheetml/2006/main" count="62" uniqueCount="40">
  <si>
    <t>39/70</t>
    <phoneticPr fontId="1" type="noConversion"/>
  </si>
  <si>
    <t>Y</t>
    <phoneticPr fontId="1" type="noConversion"/>
  </si>
  <si>
    <t>N</t>
    <phoneticPr fontId="1" type="noConversion"/>
  </si>
  <si>
    <t>purple</t>
    <phoneticPr fontId="1" type="noConversion"/>
  </si>
  <si>
    <t>0-5%</t>
    <phoneticPr fontId="1" type="noConversion"/>
  </si>
  <si>
    <t>6-30%</t>
    <phoneticPr fontId="1" type="noConversion"/>
  </si>
  <si>
    <t>31-70%</t>
    <phoneticPr fontId="1" type="noConversion"/>
  </si>
  <si>
    <t>71-95%</t>
    <phoneticPr fontId="1" type="noConversion"/>
  </si>
  <si>
    <t>96-100%</t>
    <phoneticPr fontId="1" type="noConversion"/>
  </si>
  <si>
    <t>white|purple Y</t>
    <phoneticPr fontId="1" type="noConversion"/>
  </si>
  <si>
    <t>white|purple N</t>
    <phoneticPr fontId="1" type="noConversion"/>
  </si>
  <si>
    <t>blue|purple Y</t>
    <phoneticPr fontId="1" type="noConversion"/>
  </si>
  <si>
    <t>blue|purple N</t>
    <phoneticPr fontId="1" type="noConversion"/>
  </si>
  <si>
    <t>weight</t>
    <phoneticPr fontId="1" type="noConversion"/>
  </si>
  <si>
    <t>midpoint</t>
    <phoneticPr fontId="1" type="noConversion"/>
  </si>
  <si>
    <t>Gini Index</t>
    <phoneticPr fontId="1" type="noConversion"/>
  </si>
  <si>
    <t>31/70</t>
    <phoneticPr fontId="1" type="noConversion"/>
  </si>
  <si>
    <t>1323.5/39=&gt;</t>
    <phoneticPr fontId="1" type="noConversion"/>
  </si>
  <si>
    <t>919.5/31=&gt;</t>
    <phoneticPr fontId="1" type="noConversion"/>
  </si>
  <si>
    <t>avg value</t>
    <phoneticPr fontId="1" type="noConversion"/>
  </si>
  <si>
    <t>range</t>
    <phoneticPr fontId="1" type="noConversion"/>
  </si>
  <si>
    <t>blue</t>
    <phoneticPr fontId="1" type="noConversion"/>
  </si>
  <si>
    <t>purple|blue Y</t>
    <phoneticPr fontId="1" type="noConversion"/>
  </si>
  <si>
    <t>purple|blue N</t>
    <phoneticPr fontId="1" type="noConversion"/>
  </si>
  <si>
    <t>48/70</t>
    <phoneticPr fontId="1" type="noConversion"/>
  </si>
  <si>
    <t>22/70</t>
    <phoneticPr fontId="1" type="noConversion"/>
  </si>
  <si>
    <t>k = 1</t>
    <phoneticPr fontId="1" type="noConversion"/>
  </si>
  <si>
    <t>k = 2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</si>
  <si>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</si>
  <si>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</si>
  <si>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</si>
  <si>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(1,1)</t>
    <phoneticPr fontId="1" type="noConversion"/>
  </si>
  <si>
    <t>(6,3)</t>
    <phoneticPr fontId="1" type="noConversion"/>
  </si>
  <si>
    <t>(1,7)</t>
    <phoneticPr fontId="1" type="noConversion"/>
  </si>
  <si>
    <t>(6,7)</t>
    <phoneticPr fontId="1" type="noConversion"/>
  </si>
  <si>
    <t>(4,0)</t>
    <phoneticPr fontId="1" type="noConversion"/>
  </si>
  <si>
    <t>x</t>
    <phoneticPr fontId="1" type="noConversion"/>
  </si>
  <si>
    <t>y</t>
    <phoneticPr fontId="1" type="noConversion"/>
  </si>
  <si>
    <t>k</t>
    <phoneticPr fontId="1" type="noConversion"/>
  </si>
  <si>
    <t>distortion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</si>
</sst>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5.1342592592592606E-2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distortion!$B$42</c:f>
              <c:strCache>
                <c:ptCount val="1"/>
                <c:pt idx="0">
                  <c:v>distortion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distortion!$A$43:$A$47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distortion!$B$43:$B$47</c:f>
              <c:numCache>
                <c:formatCode>General</c:formatCode>
                <c:ptCount val="5"/>
                <c:pt idx="0">
                  <c:v>202</c:v>
                </c:pt>
                <c:pt idx="1">
                  <c:v>81</c:v>
                </c:pt>
                <c:pt idx="2">
                  <c:v>51</c:v>
                </c:pt>
                <c:pt idx="3">
                  <c:v>43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C-45BB-8DFE-EFF31CA8A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475136"/>
        <c:axId val="288473056"/>
      </c:scatterChart>
      <c:valAx>
        <c:axId val="28847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8473056"/>
        <c:crosses val="autoZero"/>
        <c:crossBetween val="midCat"/>
      </c:valAx>
      <c:valAx>
        <c:axId val="28847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847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408214</xdr:colOff>
      <xdr:row>39</xdr:row>
      <xdr:rowOff>146958</xdr:rowOff>
    </xdr:from>
    <xdr:to>
      <xdr:col>14</xdr:col>
      <xdr:colOff>103414</xdr:colOff>
      <xdr:row>52</xdr:row>
      <xdr:rowOff>59872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877425-8B33-9C93-013A-8FBB568E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C141-9281-4454-8502-6B72AFFC066D}">
  <dimension ref="A1:J20"/>
  <sheetViews>
    <sheetView zoomScale="85" zoomScaleNormal="85" workbookViewId="0">
      <selection activeCell="C32" sqref="C32"/>
    </sheetView>
  </sheetViews>
  <sheetFormatPr defaultRowHeight="17.399999999999999" x14ac:dyDescent="0.4"/>
  <cols>
    <col min="1" max="1" width="14.69921875" bestFit="1" customWidth="1"/>
    <col min="5" max="5" width="8.8984375" customWidth="1"/>
    <col min="7" max="7" width="13.5" bestFit="1" customWidth="1"/>
    <col min="8" max="8" width="13.59765625" customWidth="1"/>
  </cols>
  <sheetData>
    <row r="1" spans="1:10" x14ac:dyDescent="0.4">
      <c r="B1" t="s">
        <v>1</v>
      </c>
      <c r="C1" t="s">
        <v>2</v>
      </c>
      <c r="G1" t="s">
        <v>15</v>
      </c>
      <c r="H1" t="s">
        <v>13</v>
      </c>
    </row>
    <row r="2" spans="1:10" x14ac:dyDescent="0.4">
      <c r="A2" t="s">
        <v>3</v>
      </c>
      <c r="B2">
        <v>39</v>
      </c>
      <c r="C2">
        <v>31</v>
      </c>
      <c r="D2">
        <f>B2+C2</f>
        <v>70</v>
      </c>
      <c r="E2">
        <f>(B2/D2)^2</f>
        <v>0.31040816326530613</v>
      </c>
      <c r="F2">
        <f>(C2/D2)^2</f>
        <v>0.19612244897959183</v>
      </c>
      <c r="G2">
        <f>1-(E2+F2)</f>
        <v>0.49346938775510207</v>
      </c>
    </row>
    <row r="3" spans="1:10" x14ac:dyDescent="0.4">
      <c r="A3" t="s">
        <v>11</v>
      </c>
      <c r="B3">
        <v>28</v>
      </c>
      <c r="C3">
        <v>11</v>
      </c>
      <c r="D3">
        <f>B3+C3</f>
        <v>39</v>
      </c>
      <c r="E3">
        <f>(B3/D3)^2</f>
        <v>0.51545036160420776</v>
      </c>
      <c r="F3">
        <f>(C3/D3)^2</f>
        <v>7.955292570677186E-2</v>
      </c>
      <c r="G3">
        <f>1-(E3+F3)</f>
        <v>0.40499671268902038</v>
      </c>
      <c r="H3" t="s">
        <v>0</v>
      </c>
      <c r="I3">
        <f>G3*(39/70)</f>
        <v>0.22564102564102564</v>
      </c>
    </row>
    <row r="4" spans="1:10" x14ac:dyDescent="0.4">
      <c r="A4" t="s">
        <v>12</v>
      </c>
      <c r="B4">
        <v>20</v>
      </c>
      <c r="C4">
        <v>11</v>
      </c>
      <c r="D4">
        <f>B4+C4</f>
        <v>31</v>
      </c>
      <c r="E4">
        <f>(B4/D4)^2</f>
        <v>0.41623309053069718</v>
      </c>
      <c r="F4">
        <f>(C4/D4)^2</f>
        <v>0.12591050988553593</v>
      </c>
      <c r="G4">
        <f>1-(E4+F4)</f>
        <v>0.45785639958376689</v>
      </c>
      <c r="H4" t="s">
        <v>16</v>
      </c>
      <c r="I4">
        <f>G4*(31/70)</f>
        <v>0.20276497695852533</v>
      </c>
    </row>
    <row r="5" spans="1:10" x14ac:dyDescent="0.4">
      <c r="I5" s="1">
        <f>I3+I4</f>
        <v>0.42840600259955097</v>
      </c>
    </row>
    <row r="7" spans="1:10" x14ac:dyDescent="0.4">
      <c r="A7" t="s">
        <v>20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10" x14ac:dyDescent="0.4">
      <c r="A8" t="s">
        <v>14</v>
      </c>
      <c r="B8">
        <v>2.5</v>
      </c>
      <c r="C8">
        <v>18</v>
      </c>
      <c r="D8">
        <v>50.5</v>
      </c>
      <c r="E8">
        <v>83</v>
      </c>
      <c r="F8">
        <v>98</v>
      </c>
    </row>
    <row r="9" spans="1:10" x14ac:dyDescent="0.4">
      <c r="A9" t="s">
        <v>9</v>
      </c>
      <c r="B9">
        <v>7</v>
      </c>
      <c r="C9">
        <v>16</v>
      </c>
      <c r="D9">
        <v>10</v>
      </c>
      <c r="E9">
        <v>5</v>
      </c>
      <c r="F9">
        <v>1</v>
      </c>
      <c r="G9">
        <f>SUM(B9:F9)</f>
        <v>39</v>
      </c>
    </row>
    <row r="10" spans="1:10" x14ac:dyDescent="0.4">
      <c r="A10" t="s">
        <v>10</v>
      </c>
      <c r="B10">
        <v>7</v>
      </c>
      <c r="C10">
        <v>12</v>
      </c>
      <c r="D10">
        <v>10</v>
      </c>
      <c r="E10">
        <v>1</v>
      </c>
      <c r="F10">
        <v>1</v>
      </c>
      <c r="G10">
        <f>SUM(B10:F10)</f>
        <v>31</v>
      </c>
    </row>
    <row r="11" spans="1:10" x14ac:dyDescent="0.4">
      <c r="I11" t="s">
        <v>19</v>
      </c>
    </row>
    <row r="12" spans="1:10" x14ac:dyDescent="0.4">
      <c r="B12">
        <f>B8*B9</f>
        <v>17.5</v>
      </c>
      <c r="C12">
        <f>C8*C9</f>
        <v>288</v>
      </c>
      <c r="D12">
        <f>D8*D9</f>
        <v>505</v>
      </c>
      <c r="E12">
        <f>E8*E9</f>
        <v>415</v>
      </c>
      <c r="F12">
        <f>F8*F9</f>
        <v>98</v>
      </c>
      <c r="G12">
        <f>SUM(B12:F12)</f>
        <v>1323.5</v>
      </c>
      <c r="H12" t="s">
        <v>17</v>
      </c>
      <c r="I12">
        <f>G12/39</f>
        <v>33.935897435897438</v>
      </c>
    </row>
    <row r="13" spans="1:10" x14ac:dyDescent="0.4">
      <c r="B13">
        <f>B8*B10</f>
        <v>17.5</v>
      </c>
      <c r="C13">
        <f>C8*C10</f>
        <v>216</v>
      </c>
      <c r="D13">
        <f>D8*D10</f>
        <v>505</v>
      </c>
      <c r="E13">
        <f>E8*E10</f>
        <v>83</v>
      </c>
      <c r="F13">
        <f>F8*F10</f>
        <v>98</v>
      </c>
      <c r="G13">
        <f>SUM(B13:F13)</f>
        <v>919.5</v>
      </c>
      <c r="H13" t="s">
        <v>18</v>
      </c>
      <c r="I13">
        <f>G13/31</f>
        <v>29.661290322580644</v>
      </c>
    </row>
    <row r="15" spans="1:10" x14ac:dyDescent="0.4">
      <c r="B15">
        <f>(B8-I12)^2</f>
        <v>988.21564760026308</v>
      </c>
      <c r="C15">
        <f>(C8-I12)^2</f>
        <v>253.95282708744253</v>
      </c>
      <c r="D15">
        <f>(D8-I12)^2</f>
        <v>274.36949375410904</v>
      </c>
      <c r="E15">
        <f>(E8-I12)^2</f>
        <v>2407.2861604207756</v>
      </c>
      <c r="F15">
        <f>(F8-I12)^2</f>
        <v>4104.2092373438536</v>
      </c>
    </row>
    <row r="16" spans="1:10" x14ac:dyDescent="0.4">
      <c r="B16">
        <f>B15*B9</f>
        <v>6917.5095332018418</v>
      </c>
      <c r="C16">
        <f>C15*C9</f>
        <v>4063.2452333990805</v>
      </c>
      <c r="D16">
        <f>D15*D9</f>
        <v>2743.6949375410904</v>
      </c>
      <c r="E16">
        <f>E15*E9</f>
        <v>12036.430802103878</v>
      </c>
      <c r="F16">
        <f>F15*F9</f>
        <v>4104.2092373438536</v>
      </c>
      <c r="G16">
        <f>SUM(B16:F16)</f>
        <v>29865.089743589746</v>
      </c>
      <c r="H16">
        <f>G16/39</f>
        <v>765.77153188691659</v>
      </c>
      <c r="I16">
        <f>39/70</f>
        <v>0.55714285714285716</v>
      </c>
      <c r="J16">
        <f>H16*I16</f>
        <v>426.64413919413926</v>
      </c>
    </row>
    <row r="18" spans="2:10" x14ac:dyDescent="0.4">
      <c r="B18">
        <f>(B8-I13)^2</f>
        <v>737.73569198751295</v>
      </c>
      <c r="C18">
        <f>(C8-I13)^2</f>
        <v>135.98569198751298</v>
      </c>
      <c r="D18">
        <f>(D8-I13)^2</f>
        <v>434.25182101977111</v>
      </c>
      <c r="E18">
        <f>(E8-I13)^2</f>
        <v>2845.0179500520298</v>
      </c>
      <c r="F18">
        <f>(F8-I13)^2</f>
        <v>4670.1792403746103</v>
      </c>
    </row>
    <row r="19" spans="2:10" x14ac:dyDescent="0.4">
      <c r="B19">
        <f>B18*B10</f>
        <v>5164.1498439125908</v>
      </c>
      <c r="C19">
        <f>C18*C10</f>
        <v>1631.8283038501559</v>
      </c>
      <c r="D19">
        <f>D18*D10</f>
        <v>4342.5182101977116</v>
      </c>
      <c r="E19">
        <f>E18*E10</f>
        <v>2845.0179500520298</v>
      </c>
      <c r="F19">
        <f>F18*F10</f>
        <v>4670.1792403746103</v>
      </c>
      <c r="G19">
        <f>SUM(B19:F19)</f>
        <v>18653.693548387098</v>
      </c>
      <c r="H19">
        <f>G19/31</f>
        <v>601.73204994797095</v>
      </c>
      <c r="I19">
        <f>31/70</f>
        <v>0.44285714285714284</v>
      </c>
      <c r="J19">
        <f>H19*I19</f>
        <v>266.48133640552999</v>
      </c>
    </row>
    <row r="20" spans="2:10" x14ac:dyDescent="0.4">
      <c r="J20" s="1">
        <f>J16+J19</f>
        <v>693.12547559966924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0396-2B80-4A35-AE6F-34869B8B574C}">
  <dimension ref="A1:J20"/>
  <sheetViews>
    <sheetView zoomScale="85" zoomScaleNormal="85" workbookViewId="0">
      <selection activeCell="E23" sqref="E23"/>
    </sheetView>
  </sheetViews>
  <sheetFormatPr defaultRowHeight="17.399999999999999" x14ac:dyDescent="0.4"/>
  <cols>
    <col min="1" max="1" width="14.69921875" bestFit="1" customWidth="1"/>
    <col min="5" max="5" width="8.8984375" customWidth="1"/>
    <col min="7" max="7" width="13.5" bestFit="1" customWidth="1"/>
    <col min="8" max="8" width="13.59765625" customWidth="1"/>
  </cols>
  <sheetData>
    <row r="1" spans="1:9" x14ac:dyDescent="0.4">
      <c r="B1" t="s">
        <v>1</v>
      </c>
      <c r="C1" t="s">
        <v>2</v>
      </c>
      <c r="G1" t="s">
        <v>15</v>
      </c>
      <c r="H1" t="s">
        <v>13</v>
      </c>
    </row>
    <row r="2" spans="1:9" x14ac:dyDescent="0.4">
      <c r="A2" t="s">
        <v>21</v>
      </c>
      <c r="B2">
        <v>48</v>
      </c>
      <c r="C2">
        <v>22</v>
      </c>
      <c r="D2">
        <f>B2+C2</f>
        <v>70</v>
      </c>
      <c r="E2">
        <f>(B2/D2)^2</f>
        <v>0.47020408163265309</v>
      </c>
      <c r="F2">
        <f>(C2/D2)^2</f>
        <v>9.8775510204081624E-2</v>
      </c>
      <c r="G2">
        <f>1-(E2+F2)</f>
        <v>0.43102040816326526</v>
      </c>
    </row>
    <row r="3" spans="1:9" x14ac:dyDescent="0.4">
      <c r="A3" t="s">
        <v>22</v>
      </c>
      <c r="B3">
        <v>28</v>
      </c>
      <c r="C3">
        <v>20</v>
      </c>
      <c r="D3">
        <f>B3+C3</f>
        <v>48</v>
      </c>
      <c r="E3">
        <f>(B3/D3)^2</f>
        <v>0.34027777777777785</v>
      </c>
      <c r="F3">
        <f>(C3/D3)^2</f>
        <v>0.17361111111111113</v>
      </c>
      <c r="G3">
        <f>1-(E3+F3)</f>
        <v>0.48611111111111105</v>
      </c>
      <c r="H3" t="s">
        <v>24</v>
      </c>
      <c r="I3">
        <f>G3*(48/70)</f>
        <v>0.33333333333333331</v>
      </c>
    </row>
    <row r="4" spans="1:9" x14ac:dyDescent="0.4">
      <c r="A4" t="s">
        <v>23</v>
      </c>
      <c r="B4">
        <v>11</v>
      </c>
      <c r="C4">
        <v>11</v>
      </c>
      <c r="D4">
        <f>B4+C4</f>
        <v>22</v>
      </c>
      <c r="E4">
        <f>(B4/D4)^2</f>
        <v>0.25</v>
      </c>
      <c r="F4">
        <f>(C4/D4)^2</f>
        <v>0.25</v>
      </c>
      <c r="G4">
        <f>1-(E4+F4)</f>
        <v>0.5</v>
      </c>
      <c r="H4" t="s">
        <v>25</v>
      </c>
      <c r="I4">
        <f>G4*(22/70)</f>
        <v>0.15714285714285714</v>
      </c>
    </row>
    <row r="5" spans="1:9" x14ac:dyDescent="0.4">
      <c r="I5" s="1">
        <f>I3+I4</f>
        <v>0.49047619047619045</v>
      </c>
    </row>
    <row r="20" spans="10:10" x14ac:dyDescent="0.4">
      <c r="J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F05D-D2C2-4B36-96F3-3555C00D3E22}">
  <dimension ref="A1:O47"/>
  <sheetViews>
    <sheetView tabSelected="1" zoomScale="70" zoomScaleNormal="70" workbookViewId="0">
      <selection activeCell="L30" sqref="L30"/>
    </sheetView>
  </sheetViews>
  <sheetFormatPr defaultRowHeight="17.399999999999999" x14ac:dyDescent="0.4"/>
  <cols>
    <col min="1" max="4" width="2.3984375" bestFit="1" customWidth="1"/>
    <col min="9" max="12" width="2.69921875" bestFit="1" customWidth="1"/>
  </cols>
  <sheetData>
    <row r="1" spans="1:15" x14ac:dyDescent="0.4">
      <c r="A1" t="s">
        <v>36</v>
      </c>
      <c r="B1" t="s">
        <v>37</v>
      </c>
      <c r="C1" t="s">
        <v>36</v>
      </c>
      <c r="D1" t="s">
        <v>37</v>
      </c>
      <c r="I1" t="s">
        <v>36</v>
      </c>
      <c r="J1" t="s">
        <v>37</v>
      </c>
      <c r="K1" t="s">
        <v>36</v>
      </c>
      <c r="L1" t="s">
        <v>37</v>
      </c>
    </row>
    <row r="2" spans="1:15" x14ac:dyDescent="0.4">
      <c r="A2">
        <v>1</v>
      </c>
      <c r="B2">
        <v>3</v>
      </c>
      <c r="C2">
        <v>1</v>
      </c>
      <c r="D2">
        <v>1</v>
      </c>
      <c r="E2">
        <f>A2-C2</f>
        <v>0</v>
      </c>
      <c r="F2">
        <f>B2-D2</f>
        <v>2</v>
      </c>
      <c r="G2">
        <f>E2^2 + F2^2</f>
        <v>4</v>
      </c>
      <c r="I2">
        <v>1</v>
      </c>
      <c r="J2">
        <v>3</v>
      </c>
      <c r="K2">
        <v>1</v>
      </c>
      <c r="L2">
        <v>1</v>
      </c>
      <c r="M2">
        <f>I2-K2</f>
        <v>0</v>
      </c>
      <c r="N2">
        <f>J2-L2</f>
        <v>2</v>
      </c>
      <c r="O2">
        <f>M2^2 + N2^2</f>
        <v>4</v>
      </c>
    </row>
    <row r="3" spans="1:15" x14ac:dyDescent="0.4">
      <c r="A3">
        <v>2</v>
      </c>
      <c r="B3">
        <v>2</v>
      </c>
      <c r="C3">
        <v>1</v>
      </c>
      <c r="D3">
        <v>1</v>
      </c>
      <c r="E3">
        <f>A3-C3</f>
        <v>1</v>
      </c>
      <c r="F3">
        <f>B3-D3</f>
        <v>1</v>
      </c>
      <c r="G3">
        <f>E3^2 + F3^2</f>
        <v>2</v>
      </c>
      <c r="I3">
        <v>2</v>
      </c>
      <c r="J3">
        <v>2</v>
      </c>
      <c r="K3">
        <v>1</v>
      </c>
      <c r="L3">
        <v>1</v>
      </c>
      <c r="M3">
        <f>I3-K3</f>
        <v>1</v>
      </c>
      <c r="N3">
        <f>J3-L3</f>
        <v>1</v>
      </c>
      <c r="O3">
        <f>M3^2 + N3^2</f>
        <v>2</v>
      </c>
    </row>
    <row r="4" spans="1:15" x14ac:dyDescent="0.4">
      <c r="A4">
        <v>2</v>
      </c>
      <c r="B4">
        <v>3</v>
      </c>
      <c r="C4">
        <v>1</v>
      </c>
      <c r="D4">
        <v>1</v>
      </c>
      <c r="E4">
        <f>A4-C4</f>
        <v>1</v>
      </c>
      <c r="F4">
        <f>B4-D4</f>
        <v>2</v>
      </c>
      <c r="G4">
        <f>E4^2 + F4^2</f>
        <v>5</v>
      </c>
      <c r="I4">
        <v>2</v>
      </c>
      <c r="J4">
        <v>3</v>
      </c>
      <c r="K4">
        <v>1</v>
      </c>
      <c r="L4">
        <v>1</v>
      </c>
      <c r="M4">
        <f>I4-K4</f>
        <v>1</v>
      </c>
      <c r="N4">
        <f>J4-L4</f>
        <v>2</v>
      </c>
      <c r="O4">
        <f>M4^2 + N4^2</f>
        <v>5</v>
      </c>
    </row>
    <row r="5" spans="1:15" x14ac:dyDescent="0.4">
      <c r="A5">
        <v>2</v>
      </c>
      <c r="B5">
        <v>5</v>
      </c>
      <c r="C5">
        <v>1</v>
      </c>
      <c r="D5">
        <v>1</v>
      </c>
      <c r="E5">
        <f>A5-C5</f>
        <v>1</v>
      </c>
      <c r="F5">
        <f>B5-D5</f>
        <v>4</v>
      </c>
      <c r="G5">
        <f>E5^2 + F5^2</f>
        <v>17</v>
      </c>
      <c r="I5">
        <v>2</v>
      </c>
      <c r="J5">
        <v>5</v>
      </c>
      <c r="K5">
        <v>1</v>
      </c>
      <c r="L5">
        <v>1</v>
      </c>
      <c r="M5">
        <f>I5-K5</f>
        <v>1</v>
      </c>
      <c r="N5">
        <f>J5-L5</f>
        <v>4</v>
      </c>
      <c r="O5">
        <f>M5^2 + N5^2</f>
        <v>17</v>
      </c>
    </row>
    <row r="6" spans="1:15" x14ac:dyDescent="0.4">
      <c r="A6">
        <v>3</v>
      </c>
      <c r="B6">
        <v>5</v>
      </c>
      <c r="C6">
        <v>1</v>
      </c>
      <c r="D6">
        <v>1</v>
      </c>
      <c r="E6">
        <f>A6-C6</f>
        <v>2</v>
      </c>
      <c r="F6">
        <f>B6-D6</f>
        <v>4</v>
      </c>
      <c r="G6">
        <f>E6^2 + F6^2</f>
        <v>20</v>
      </c>
      <c r="I6">
        <v>3</v>
      </c>
      <c r="J6">
        <v>5</v>
      </c>
      <c r="K6">
        <v>6</v>
      </c>
      <c r="L6">
        <v>3</v>
      </c>
      <c r="M6">
        <f>I6-K6</f>
        <v>-3</v>
      </c>
      <c r="N6">
        <f>J6-L6</f>
        <v>2</v>
      </c>
      <c r="O6">
        <f>M6^2 + N6^2</f>
        <v>13</v>
      </c>
    </row>
    <row r="7" spans="1:15" x14ac:dyDescent="0.4">
      <c r="A7">
        <v>3</v>
      </c>
      <c r="B7">
        <v>6</v>
      </c>
      <c r="C7">
        <v>1</v>
      </c>
      <c r="D7">
        <v>1</v>
      </c>
      <c r="E7">
        <f>A7-C7</f>
        <v>2</v>
      </c>
      <c r="F7">
        <f>B7-D7</f>
        <v>5</v>
      </c>
      <c r="G7">
        <f>E7^2 + F7^2</f>
        <v>29</v>
      </c>
      <c r="I7">
        <v>3</v>
      </c>
      <c r="J7">
        <v>6</v>
      </c>
      <c r="K7">
        <v>6</v>
      </c>
      <c r="L7">
        <v>3</v>
      </c>
      <c r="M7">
        <f>I7-K7</f>
        <v>-3</v>
      </c>
      <c r="N7">
        <f>J7-L7</f>
        <v>3</v>
      </c>
      <c r="O7">
        <f>M7^2 + N7^2</f>
        <v>18</v>
      </c>
    </row>
    <row r="8" spans="1:15" x14ac:dyDescent="0.4">
      <c r="A8">
        <v>5</v>
      </c>
      <c r="B8">
        <v>1</v>
      </c>
      <c r="C8">
        <v>1</v>
      </c>
      <c r="D8">
        <v>1</v>
      </c>
      <c r="E8">
        <f>A8-C8</f>
        <v>4</v>
      </c>
      <c r="F8">
        <f>B8-D8</f>
        <v>0</v>
      </c>
      <c r="G8">
        <f>E8^2 + F8^2</f>
        <v>16</v>
      </c>
      <c r="I8">
        <v>5</v>
      </c>
      <c r="J8">
        <v>1</v>
      </c>
      <c r="K8">
        <v>6</v>
      </c>
      <c r="L8">
        <v>3</v>
      </c>
      <c r="M8">
        <f>I8-K8</f>
        <v>-1</v>
      </c>
      <c r="N8">
        <f>J8-L8</f>
        <v>-2</v>
      </c>
      <c r="O8">
        <f>M8^2 + N8^2</f>
        <v>5</v>
      </c>
    </row>
    <row r="9" spans="1:15" x14ac:dyDescent="0.4">
      <c r="A9">
        <v>5</v>
      </c>
      <c r="B9">
        <v>2</v>
      </c>
      <c r="C9">
        <v>1</v>
      </c>
      <c r="D9">
        <v>1</v>
      </c>
      <c r="E9">
        <f>A9-C9</f>
        <v>4</v>
      </c>
      <c r="F9">
        <f>B9-D9</f>
        <v>1</v>
      </c>
      <c r="G9">
        <f>E9^2 + F9^2</f>
        <v>17</v>
      </c>
      <c r="I9">
        <v>5</v>
      </c>
      <c r="J9">
        <v>2</v>
      </c>
      <c r="K9">
        <v>6</v>
      </c>
      <c r="L9">
        <v>3</v>
      </c>
      <c r="M9">
        <f>I9-K9</f>
        <v>-1</v>
      </c>
      <c r="N9">
        <f>J9-L9</f>
        <v>-1</v>
      </c>
      <c r="O9">
        <f>M9^2 + N9^2</f>
        <v>2</v>
      </c>
    </row>
    <row r="10" spans="1:15" x14ac:dyDescent="0.4">
      <c r="A10">
        <v>5</v>
      </c>
      <c r="B10">
        <v>6</v>
      </c>
      <c r="C10">
        <v>1</v>
      </c>
      <c r="D10">
        <v>1</v>
      </c>
      <c r="E10">
        <f>A10-C10</f>
        <v>4</v>
      </c>
      <c r="F10">
        <f>B10-D10</f>
        <v>5</v>
      </c>
      <c r="G10">
        <f>E10^2 + F10^2</f>
        <v>41</v>
      </c>
      <c r="I10">
        <v>5</v>
      </c>
      <c r="J10">
        <v>6</v>
      </c>
      <c r="K10">
        <v>6</v>
      </c>
      <c r="L10">
        <v>3</v>
      </c>
      <c r="M10">
        <f>I10-K10</f>
        <v>-1</v>
      </c>
      <c r="N10">
        <f>J10-L10</f>
        <v>3</v>
      </c>
      <c r="O10">
        <f>M10^2 + N10^2</f>
        <v>10</v>
      </c>
    </row>
    <row r="11" spans="1:15" x14ac:dyDescent="0.4">
      <c r="A11">
        <v>6</v>
      </c>
      <c r="B11">
        <v>1</v>
      </c>
      <c r="C11">
        <v>1</v>
      </c>
      <c r="D11">
        <v>1</v>
      </c>
      <c r="E11">
        <f>A11-C11</f>
        <v>5</v>
      </c>
      <c r="F11">
        <f>B11-D11</f>
        <v>0</v>
      </c>
      <c r="G11">
        <f>E11^2 + F11^2</f>
        <v>25</v>
      </c>
      <c r="I11">
        <v>6</v>
      </c>
      <c r="J11">
        <v>1</v>
      </c>
      <c r="K11">
        <v>6</v>
      </c>
      <c r="L11">
        <v>3</v>
      </c>
      <c r="M11">
        <f>I11-K11</f>
        <v>0</v>
      </c>
      <c r="N11">
        <f>J11-L11</f>
        <v>-2</v>
      </c>
      <c r="O11">
        <f>M11^2 + N11^2</f>
        <v>4</v>
      </c>
    </row>
    <row r="12" spans="1:15" x14ac:dyDescent="0.4">
      <c r="A12">
        <v>6</v>
      </c>
      <c r="B12">
        <v>2</v>
      </c>
      <c r="C12">
        <v>1</v>
      </c>
      <c r="D12">
        <v>1</v>
      </c>
      <c r="E12">
        <f>A12-C12</f>
        <v>5</v>
      </c>
      <c r="F12">
        <f>B12-D12</f>
        <v>1</v>
      </c>
      <c r="G12">
        <f>E12^2 + F12^2</f>
        <v>26</v>
      </c>
      <c r="I12">
        <v>6</v>
      </c>
      <c r="J12">
        <v>2</v>
      </c>
      <c r="K12">
        <v>6</v>
      </c>
      <c r="L12">
        <v>3</v>
      </c>
      <c r="M12">
        <f>I12-K12</f>
        <v>0</v>
      </c>
      <c r="N12">
        <f>J12-L12</f>
        <v>-1</v>
      </c>
      <c r="O12">
        <f>M12^2 + N12^2</f>
        <v>1</v>
      </c>
    </row>
    <row r="13" spans="1:15" x14ac:dyDescent="0.4">
      <c r="E13" t="s">
        <v>26</v>
      </c>
      <c r="F13" t="s">
        <v>31</v>
      </c>
      <c r="G13">
        <f>SUM(G2:G12)</f>
        <v>202</v>
      </c>
      <c r="M13" t="s">
        <v>27</v>
      </c>
      <c r="N13" t="s">
        <v>32</v>
      </c>
      <c r="O13">
        <f>SUM(O2:O12)</f>
        <v>81</v>
      </c>
    </row>
    <row r="14" spans="1:15" x14ac:dyDescent="0.4">
      <c r="A14" t="s">
        <v>36</v>
      </c>
      <c r="B14" t="s">
        <v>37</v>
      </c>
      <c r="C14" t="s">
        <v>36</v>
      </c>
      <c r="D14" t="s">
        <v>37</v>
      </c>
      <c r="I14" t="s">
        <v>36</v>
      </c>
      <c r="J14" t="s">
        <v>37</v>
      </c>
      <c r="K14" t="s">
        <v>36</v>
      </c>
      <c r="L14" t="s">
        <v>37</v>
      </c>
    </row>
    <row r="15" spans="1:15" x14ac:dyDescent="0.4">
      <c r="A15">
        <v>1</v>
      </c>
      <c r="B15">
        <v>3</v>
      </c>
      <c r="C15">
        <v>1</v>
      </c>
      <c r="D15">
        <v>1</v>
      </c>
      <c r="E15">
        <f>A15-C15</f>
        <v>0</v>
      </c>
      <c r="F15">
        <f>B15-D15</f>
        <v>2</v>
      </c>
      <c r="G15">
        <f>E15^2 + F15^2</f>
        <v>4</v>
      </c>
      <c r="I15">
        <v>1</v>
      </c>
      <c r="J15">
        <v>3</v>
      </c>
      <c r="K15">
        <v>1</v>
      </c>
      <c r="L15">
        <v>1</v>
      </c>
      <c r="M15">
        <f>I15-K15</f>
        <v>0</v>
      </c>
      <c r="N15">
        <f>J15-L15</f>
        <v>2</v>
      </c>
      <c r="O15">
        <f>M15^2 + N15^2</f>
        <v>4</v>
      </c>
    </row>
    <row r="16" spans="1:15" x14ac:dyDescent="0.4">
      <c r="A16">
        <v>2</v>
      </c>
      <c r="B16">
        <v>2</v>
      </c>
      <c r="C16">
        <v>1</v>
      </c>
      <c r="D16">
        <v>1</v>
      </c>
      <c r="E16">
        <f>A16-C16</f>
        <v>1</v>
      </c>
      <c r="F16">
        <f>B16-D16</f>
        <v>1</v>
      </c>
      <c r="G16">
        <f>E16^2 + F16^2</f>
        <v>2</v>
      </c>
      <c r="I16">
        <v>2</v>
      </c>
      <c r="J16">
        <v>2</v>
      </c>
      <c r="K16">
        <v>1</v>
      </c>
      <c r="L16">
        <v>1</v>
      </c>
      <c r="M16">
        <f>I16-K16</f>
        <v>1</v>
      </c>
      <c r="N16">
        <f>J16-L16</f>
        <v>1</v>
      </c>
      <c r="O16">
        <f>M16^2 + N16^2</f>
        <v>2</v>
      </c>
    </row>
    <row r="17" spans="1:15" x14ac:dyDescent="0.4">
      <c r="A17">
        <v>2</v>
      </c>
      <c r="B17">
        <v>3</v>
      </c>
      <c r="C17">
        <v>1</v>
      </c>
      <c r="D17">
        <v>1</v>
      </c>
      <c r="E17">
        <f>A17-C17</f>
        <v>1</v>
      </c>
      <c r="F17">
        <f>B17-D17</f>
        <v>2</v>
      </c>
      <c r="G17">
        <f>E17^2 + F17^2</f>
        <v>5</v>
      </c>
      <c r="I17">
        <v>2</v>
      </c>
      <c r="J17">
        <v>3</v>
      </c>
      <c r="K17">
        <v>1</v>
      </c>
      <c r="L17">
        <v>1</v>
      </c>
      <c r="M17">
        <f>I17-K17</f>
        <v>1</v>
      </c>
      <c r="N17">
        <f>J17-L17</f>
        <v>2</v>
      </c>
      <c r="O17">
        <f>M17^2 + N17^2</f>
        <v>5</v>
      </c>
    </row>
    <row r="18" spans="1:15" x14ac:dyDescent="0.4">
      <c r="A18">
        <v>2</v>
      </c>
      <c r="B18">
        <v>5</v>
      </c>
      <c r="C18">
        <v>1</v>
      </c>
      <c r="D18">
        <v>7</v>
      </c>
      <c r="E18">
        <f>A18-C18</f>
        <v>1</v>
      </c>
      <c r="F18">
        <f>B18-D18</f>
        <v>-2</v>
      </c>
      <c r="G18">
        <f>E18^2 + F18^2</f>
        <v>5</v>
      </c>
      <c r="I18">
        <v>2</v>
      </c>
      <c r="J18">
        <v>5</v>
      </c>
      <c r="K18">
        <v>1</v>
      </c>
      <c r="L18">
        <v>7</v>
      </c>
      <c r="M18">
        <f>I18-K18</f>
        <v>1</v>
      </c>
      <c r="N18">
        <f>J18-L18</f>
        <v>-2</v>
      </c>
      <c r="O18">
        <f>M18^2 + N18^2</f>
        <v>5</v>
      </c>
    </row>
    <row r="19" spans="1:15" x14ac:dyDescent="0.4">
      <c r="A19">
        <v>3</v>
      </c>
      <c r="B19">
        <v>5</v>
      </c>
      <c r="C19">
        <v>1</v>
      </c>
      <c r="D19">
        <v>7</v>
      </c>
      <c r="E19">
        <f>A19-C19</f>
        <v>2</v>
      </c>
      <c r="F19">
        <f>B19-D19</f>
        <v>-2</v>
      </c>
      <c r="G19">
        <f>E19^2 + F19^2</f>
        <v>8</v>
      </c>
      <c r="I19">
        <v>3</v>
      </c>
      <c r="J19">
        <v>5</v>
      </c>
      <c r="K19">
        <v>1</v>
      </c>
      <c r="L19">
        <v>7</v>
      </c>
      <c r="M19">
        <f>I19-K19</f>
        <v>2</v>
      </c>
      <c r="N19">
        <f>J19-L19</f>
        <v>-2</v>
      </c>
      <c r="O19">
        <f>M19^2 + N19^2</f>
        <v>8</v>
      </c>
    </row>
    <row r="20" spans="1:15" x14ac:dyDescent="0.4">
      <c r="A20">
        <v>3</v>
      </c>
      <c r="B20">
        <v>6</v>
      </c>
      <c r="C20">
        <v>1</v>
      </c>
      <c r="D20">
        <v>7</v>
      </c>
      <c r="E20">
        <f>A20-C20</f>
        <v>2</v>
      </c>
      <c r="F20">
        <f>B20-D20</f>
        <v>-1</v>
      </c>
      <c r="G20">
        <f>E20^2 + F20^2</f>
        <v>5</v>
      </c>
      <c r="I20">
        <v>3</v>
      </c>
      <c r="J20">
        <v>6</v>
      </c>
      <c r="K20">
        <v>1</v>
      </c>
      <c r="L20">
        <v>7</v>
      </c>
      <c r="M20">
        <f>I20-K20</f>
        <v>2</v>
      </c>
      <c r="N20">
        <f>J20-L20</f>
        <v>-1</v>
      </c>
      <c r="O20">
        <f>M20^2 + N20^2</f>
        <v>5</v>
      </c>
    </row>
    <row r="21" spans="1:15" x14ac:dyDescent="0.4">
      <c r="A21">
        <v>5</v>
      </c>
      <c r="B21">
        <v>1</v>
      </c>
      <c r="C21">
        <v>6</v>
      </c>
      <c r="D21">
        <v>3</v>
      </c>
      <c r="E21">
        <f>A21-C21</f>
        <v>-1</v>
      </c>
      <c r="F21">
        <f>B21-D21</f>
        <v>-2</v>
      </c>
      <c r="G21">
        <f>E21^2 + F21^2</f>
        <v>5</v>
      </c>
      <c r="I21">
        <v>5</v>
      </c>
      <c r="J21">
        <v>1</v>
      </c>
      <c r="K21">
        <v>6</v>
      </c>
      <c r="L21">
        <v>3</v>
      </c>
      <c r="M21">
        <f>I21-K21</f>
        <v>-1</v>
      </c>
      <c r="N21">
        <f>J21-L21</f>
        <v>-2</v>
      </c>
      <c r="O21">
        <f>M21^2 + N21^2</f>
        <v>5</v>
      </c>
    </row>
    <row r="22" spans="1:15" x14ac:dyDescent="0.4">
      <c r="A22">
        <v>5</v>
      </c>
      <c r="B22">
        <v>2</v>
      </c>
      <c r="C22">
        <v>6</v>
      </c>
      <c r="D22">
        <v>3</v>
      </c>
      <c r="E22">
        <f>A22-C22</f>
        <v>-1</v>
      </c>
      <c r="F22">
        <f>B22-D22</f>
        <v>-1</v>
      </c>
      <c r="G22">
        <f>E22^2 + F22^2</f>
        <v>2</v>
      </c>
      <c r="I22">
        <v>5</v>
      </c>
      <c r="J22">
        <v>2</v>
      </c>
      <c r="K22">
        <v>6</v>
      </c>
      <c r="L22">
        <v>3</v>
      </c>
      <c r="M22">
        <f>I22-K22</f>
        <v>-1</v>
      </c>
      <c r="N22">
        <f>J22-L22</f>
        <v>-1</v>
      </c>
      <c r="O22">
        <f>M22^2 + N22^2</f>
        <v>2</v>
      </c>
    </row>
    <row r="23" spans="1:15" x14ac:dyDescent="0.4">
      <c r="A23">
        <v>5</v>
      </c>
      <c r="B23">
        <v>6</v>
      </c>
      <c r="C23">
        <v>6</v>
      </c>
      <c r="D23">
        <v>3</v>
      </c>
      <c r="E23">
        <f>A23-C23</f>
        <v>-1</v>
      </c>
      <c r="F23">
        <f>B23-D23</f>
        <v>3</v>
      </c>
      <c r="G23">
        <f>E23^2 + F23^2</f>
        <v>10</v>
      </c>
      <c r="I23">
        <v>5</v>
      </c>
      <c r="J23">
        <v>6</v>
      </c>
      <c r="K23">
        <v>6</v>
      </c>
      <c r="L23">
        <v>7</v>
      </c>
      <c r="M23">
        <f>I23-K23</f>
        <v>-1</v>
      </c>
      <c r="N23">
        <f>J23-L23</f>
        <v>-1</v>
      </c>
      <c r="O23">
        <f>M23^2 + N23^2</f>
        <v>2</v>
      </c>
    </row>
    <row r="24" spans="1:15" x14ac:dyDescent="0.4">
      <c r="A24">
        <v>6</v>
      </c>
      <c r="B24">
        <v>1</v>
      </c>
      <c r="C24">
        <v>6</v>
      </c>
      <c r="D24">
        <v>3</v>
      </c>
      <c r="E24">
        <f>A24-C24</f>
        <v>0</v>
      </c>
      <c r="F24">
        <f>B24-D24</f>
        <v>-2</v>
      </c>
      <c r="G24">
        <f>E24^2 + F24^2</f>
        <v>4</v>
      </c>
      <c r="I24">
        <v>6</v>
      </c>
      <c r="J24">
        <v>1</v>
      </c>
      <c r="K24">
        <v>6</v>
      </c>
      <c r="L24">
        <v>3</v>
      </c>
      <c r="M24">
        <f>I24-K24</f>
        <v>0</v>
      </c>
      <c r="N24">
        <f>J24-L24</f>
        <v>-2</v>
      </c>
      <c r="O24">
        <f>M24^2 + N24^2</f>
        <v>4</v>
      </c>
    </row>
    <row r="25" spans="1:15" x14ac:dyDescent="0.4">
      <c r="A25">
        <v>6</v>
      </c>
      <c r="B25">
        <v>2</v>
      </c>
      <c r="C25">
        <v>6</v>
      </c>
      <c r="D25">
        <v>3</v>
      </c>
      <c r="E25">
        <f>A25-C25</f>
        <v>0</v>
      </c>
      <c r="F25">
        <f>B25-D25</f>
        <v>-1</v>
      </c>
      <c r="G25">
        <f>E25^2 + F25^2</f>
        <v>1</v>
      </c>
      <c r="I25">
        <v>6</v>
      </c>
      <c r="J25">
        <v>2</v>
      </c>
      <c r="K25">
        <v>6</v>
      </c>
      <c r="L25">
        <v>3</v>
      </c>
      <c r="M25">
        <f>I25-K25</f>
        <v>0</v>
      </c>
      <c r="N25">
        <f>J25-L25</f>
        <v>-1</v>
      </c>
      <c r="O25">
        <f>M25^2 + N25^2</f>
        <v>1</v>
      </c>
    </row>
    <row r="26" spans="1:15" x14ac:dyDescent="0.4">
      <c r="E26" t="s">
        <v>28</v>
      </c>
      <c r="F26" t="s">
        <v>33</v>
      </c>
      <c r="G26">
        <f>SUM(G15:G25)</f>
        <v>51</v>
      </c>
      <c r="M26" t="s">
        <v>29</v>
      </c>
      <c r="N26" t="s">
        <v>34</v>
      </c>
      <c r="O26">
        <f>SUM(O15:O25)</f>
        <v>43</v>
      </c>
    </row>
    <row r="27" spans="1:15" x14ac:dyDescent="0.4">
      <c r="A27" t="s">
        <v>36</v>
      </c>
      <c r="B27" t="s">
        <v>37</v>
      </c>
      <c r="C27" t="s">
        <v>36</v>
      </c>
      <c r="D27" t="s">
        <v>37</v>
      </c>
    </row>
    <row r="28" spans="1:15" x14ac:dyDescent="0.4">
      <c r="A28">
        <v>1</v>
      </c>
      <c r="B28">
        <v>3</v>
      </c>
      <c r="C28">
        <v>1</v>
      </c>
      <c r="D28">
        <v>1</v>
      </c>
      <c r="E28">
        <f>A28-C28</f>
        <v>0</v>
      </c>
      <c r="F28">
        <f>B28-D28</f>
        <v>2</v>
      </c>
      <c r="G28">
        <f>E28^2 + F28^2</f>
        <v>4</v>
      </c>
    </row>
    <row r="29" spans="1:15" x14ac:dyDescent="0.4">
      <c r="A29">
        <v>2</v>
      </c>
      <c r="B29">
        <v>2</v>
      </c>
      <c r="C29">
        <v>1</v>
      </c>
      <c r="D29">
        <v>1</v>
      </c>
      <c r="E29">
        <f>A29-C29</f>
        <v>1</v>
      </c>
      <c r="F29">
        <f>B29-D29</f>
        <v>1</v>
      </c>
      <c r="G29">
        <f>E29^2 + F29^2</f>
        <v>2</v>
      </c>
    </row>
    <row r="30" spans="1:15" x14ac:dyDescent="0.4">
      <c r="A30">
        <v>2</v>
      </c>
      <c r="B30">
        <v>3</v>
      </c>
      <c r="C30">
        <v>1</v>
      </c>
      <c r="D30">
        <v>1</v>
      </c>
      <c r="E30">
        <f>A30-C30</f>
        <v>1</v>
      </c>
      <c r="F30">
        <f>B30-D30</f>
        <v>2</v>
      </c>
      <c r="G30">
        <f>E30^2 + F30^2</f>
        <v>5</v>
      </c>
    </row>
    <row r="31" spans="1:15" x14ac:dyDescent="0.4">
      <c r="A31">
        <v>2</v>
      </c>
      <c r="B31">
        <v>5</v>
      </c>
      <c r="C31">
        <v>1</v>
      </c>
      <c r="D31">
        <v>7</v>
      </c>
      <c r="E31">
        <f>A31-C31</f>
        <v>1</v>
      </c>
      <c r="F31">
        <f>B31-D31</f>
        <v>-2</v>
      </c>
      <c r="G31">
        <f>E31^2 + F31^2</f>
        <v>5</v>
      </c>
    </row>
    <row r="32" spans="1:15" x14ac:dyDescent="0.4">
      <c r="A32">
        <v>3</v>
      </c>
      <c r="B32">
        <v>5</v>
      </c>
      <c r="C32">
        <v>1</v>
      </c>
      <c r="D32">
        <v>7</v>
      </c>
      <c r="E32">
        <f>A32-C32</f>
        <v>2</v>
      </c>
      <c r="F32">
        <f>B32-D32</f>
        <v>-2</v>
      </c>
      <c r="G32">
        <f>E32^2 + F32^2</f>
        <v>8</v>
      </c>
    </row>
    <row r="33" spans="1:7" x14ac:dyDescent="0.4">
      <c r="A33">
        <v>3</v>
      </c>
      <c r="B33">
        <v>6</v>
      </c>
      <c r="C33">
        <v>1</v>
      </c>
      <c r="D33">
        <v>7</v>
      </c>
      <c r="E33">
        <f>A33-C33</f>
        <v>2</v>
      </c>
      <c r="F33">
        <f>B33-D33</f>
        <v>-1</v>
      </c>
      <c r="G33">
        <f>E33^2 + F33^2</f>
        <v>5</v>
      </c>
    </row>
    <row r="34" spans="1:7" x14ac:dyDescent="0.4">
      <c r="A34">
        <v>5</v>
      </c>
      <c r="B34">
        <v>1</v>
      </c>
      <c r="C34">
        <v>4</v>
      </c>
      <c r="D34">
        <v>0</v>
      </c>
      <c r="E34">
        <f>A34-C34</f>
        <v>1</v>
      </c>
      <c r="F34">
        <f>B34-D34</f>
        <v>1</v>
      </c>
      <c r="G34">
        <f>E34^2 + F34^2</f>
        <v>2</v>
      </c>
    </row>
    <row r="35" spans="1:7" x14ac:dyDescent="0.4">
      <c r="A35">
        <v>5</v>
      </c>
      <c r="B35">
        <v>2</v>
      </c>
      <c r="C35">
        <v>6</v>
      </c>
      <c r="D35">
        <v>3</v>
      </c>
      <c r="E35">
        <f>A35-C35</f>
        <v>-1</v>
      </c>
      <c r="F35">
        <f>B35-D35</f>
        <v>-1</v>
      </c>
      <c r="G35">
        <f>E35^2 + F35^2</f>
        <v>2</v>
      </c>
    </row>
    <row r="36" spans="1:7" x14ac:dyDescent="0.4">
      <c r="A36">
        <v>5</v>
      </c>
      <c r="B36">
        <v>6</v>
      </c>
      <c r="C36">
        <v>6</v>
      </c>
      <c r="D36">
        <v>7</v>
      </c>
      <c r="E36">
        <f>A36-C36</f>
        <v>-1</v>
      </c>
      <c r="F36">
        <f>B36-D36</f>
        <v>-1</v>
      </c>
      <c r="G36">
        <f>E36^2 + F36^2</f>
        <v>2</v>
      </c>
    </row>
    <row r="37" spans="1:7" x14ac:dyDescent="0.4">
      <c r="A37">
        <v>6</v>
      </c>
      <c r="B37">
        <v>1</v>
      </c>
      <c r="C37">
        <v>6</v>
      </c>
      <c r="D37">
        <v>3</v>
      </c>
      <c r="E37">
        <f>A37-C37</f>
        <v>0</v>
      </c>
      <c r="F37">
        <f>B37-D37</f>
        <v>-2</v>
      </c>
      <c r="G37">
        <f>E37^2 + F37^2</f>
        <v>4</v>
      </c>
    </row>
    <row r="38" spans="1:7" x14ac:dyDescent="0.4">
      <c r="A38">
        <v>6</v>
      </c>
      <c r="B38">
        <v>2</v>
      </c>
      <c r="C38">
        <v>6</v>
      </c>
      <c r="D38">
        <v>3</v>
      </c>
      <c r="E38">
        <f>A38-C38</f>
        <v>0</v>
      </c>
      <c r="F38">
        <f>B38-D38</f>
        <v>-1</v>
      </c>
      <c r="G38">
        <f>E38^2 + F38^2</f>
        <v>1</v>
      </c>
    </row>
    <row r="39" spans="1:7" x14ac:dyDescent="0.4">
      <c r="E39" t="s">
        <v>30</v>
      </c>
      <c r="F39" t="s">
        <v>35</v>
      </c>
      <c r="G39">
        <f>SUM(G28:G38)</f>
        <v>40</v>
      </c>
    </row>
    <row r="42" spans="1:7" x14ac:dyDescent="0.4">
      <c r="A42" t="s">
        <v>38</v>
      </c>
      <c r="B42" t="s">
        <v>39</v>
      </c>
    </row>
    <row r="43" spans="1:7" x14ac:dyDescent="0.4">
      <c r="A43">
        <v>1</v>
      </c>
      <c r="B43">
        <v>202</v>
      </c>
    </row>
    <row r="44" spans="1:7" x14ac:dyDescent="0.4">
      <c r="A44">
        <v>2</v>
      </c>
      <c r="B44">
        <v>81</v>
      </c>
    </row>
    <row r="45" spans="1:7" x14ac:dyDescent="0.4">
      <c r="A45">
        <v>3</v>
      </c>
      <c r="B45">
        <v>51</v>
      </c>
    </row>
    <row r="46" spans="1:7" x14ac:dyDescent="0.4">
      <c r="A46">
        <v>4</v>
      </c>
      <c r="B46">
        <v>43</v>
      </c>
    </row>
    <row r="47" spans="1:7" x14ac:dyDescent="0.4">
      <c r="A47">
        <v>5</v>
      </c>
      <c r="B47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Sheet1 (2)</vt:lpstr>
      <vt:lpstr>distortion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bcgwak</dc:creator>
  <cp:lastModifiedBy>bcgwak</cp:lastModifiedBy>
  <dcterms:created xsi:type="dcterms:W3CDTF">2022-11-03T03:03:12Z</dcterms:created>
  <dcterms:modified xsi:type="dcterms:W3CDTF">2022-11-08T04:17:35Z</dcterms:modified>
</cp:coreProperties>
</file>