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alcul des heures AS" sheetId="4" r:id="rId1"/>
    <sheet name="Evolution TX Horraire" sheetId="1" r:id="rId2"/>
  </sheets>
  <calcPr calcId="124519"/>
</workbook>
</file>

<file path=xl/calcChain.xml><?xml version="1.0" encoding="utf-8"?>
<calcChain xmlns="http://schemas.openxmlformats.org/spreadsheetml/2006/main">
  <c r="I12" i="4"/>
  <c r="I13" s="1"/>
  <c r="F47"/>
  <c r="F46"/>
  <c r="F45"/>
  <c r="E45" s="1"/>
  <c r="F44"/>
  <c r="E44" s="1"/>
  <c r="F43"/>
  <c r="E43" s="1"/>
  <c r="F42"/>
  <c r="E42" s="1"/>
  <c r="F41"/>
  <c r="F35"/>
  <c r="F34"/>
  <c r="F33"/>
  <c r="E33" s="1"/>
  <c r="F32"/>
  <c r="E32" s="1"/>
  <c r="F31"/>
  <c r="E31" s="1"/>
  <c r="F30"/>
  <c r="E30" s="1"/>
  <c r="F29"/>
  <c r="E29" s="1"/>
  <c r="F23"/>
  <c r="F22"/>
  <c r="F21"/>
  <c r="E21" s="1"/>
  <c r="F20"/>
  <c r="E20" s="1"/>
  <c r="F19"/>
  <c r="E19" s="1"/>
  <c r="F18"/>
  <c r="E18" s="1"/>
  <c r="F17"/>
  <c r="E17" s="1"/>
  <c r="F11"/>
  <c r="F10"/>
  <c r="F9"/>
  <c r="E9" s="1"/>
  <c r="F8"/>
  <c r="E8" s="1"/>
  <c r="F7"/>
  <c r="E7" s="1"/>
  <c r="F6"/>
  <c r="E6" s="1"/>
  <c r="F5"/>
  <c r="E5" s="1"/>
  <c r="E3" i="1"/>
  <c r="F3" s="1"/>
  <c r="G3" s="1"/>
  <c r="H3" s="1"/>
  <c r="I3" s="1"/>
  <c r="J3" s="1"/>
  <c r="K3" s="1"/>
  <c r="F48" i="4" l="1"/>
  <c r="E12"/>
  <c r="H8" s="1"/>
  <c r="F12"/>
  <c r="I8" s="1"/>
  <c r="E41"/>
  <c r="E48" s="1"/>
  <c r="E36"/>
  <c r="F36"/>
  <c r="E24"/>
  <c r="F24"/>
  <c r="I11" l="1"/>
</calcChain>
</file>

<file path=xl/sharedStrings.xml><?xml version="1.0" encoding="utf-8"?>
<sst xmlns="http://schemas.openxmlformats.org/spreadsheetml/2006/main" count="82" uniqueCount="36">
  <si>
    <t>Augmentation de 1,2% par ans</t>
  </si>
  <si>
    <t>https://www.lassmat.fr/actualites/nouvelles-professionnelles/remunerations-minimales-quelle-augmentation-au-1er-janvier</t>
  </si>
  <si>
    <t>Sources</t>
  </si>
  <si>
    <t>Exemple</t>
  </si>
  <si>
    <t>Taux Horraire Brut (Modifiable)</t>
  </si>
  <si>
    <t>Taux horraire</t>
  </si>
  <si>
    <t>X</t>
  </si>
  <si>
    <t>Samedi</t>
  </si>
  <si>
    <t>Dimanche</t>
  </si>
  <si>
    <t>Heure de départ</t>
  </si>
  <si>
    <t>Lundi</t>
  </si>
  <si>
    <t>Mardi</t>
  </si>
  <si>
    <t>Mercredi</t>
  </si>
  <si>
    <t>Jeudi</t>
  </si>
  <si>
    <t>Vendredi</t>
  </si>
  <si>
    <t>Total</t>
  </si>
  <si>
    <t xml:space="preserve">Heure début </t>
  </si>
  <si>
    <t>Heure de fin</t>
  </si>
  <si>
    <t>Heure d'arrivée</t>
  </si>
  <si>
    <t>Heures normales</t>
  </si>
  <si>
    <t>Heures particulières</t>
  </si>
  <si>
    <t>Semaine 1</t>
  </si>
  <si>
    <t>Mois de Février</t>
  </si>
  <si>
    <t>Mois de Février 2020</t>
  </si>
  <si>
    <t>Semaine 2</t>
  </si>
  <si>
    <t>Semaine 3</t>
  </si>
  <si>
    <t>Semaine 4</t>
  </si>
  <si>
    <t>Nom de l'AS</t>
  </si>
  <si>
    <t>:</t>
  </si>
  <si>
    <t>Heures Normales</t>
  </si>
  <si>
    <t>Total heures normales</t>
  </si>
  <si>
    <t>Total heures particulières</t>
  </si>
  <si>
    <t>Taux horraire majoré</t>
  </si>
  <si>
    <t xml:space="preserve">Exemple de salaire suivant les taux </t>
  </si>
  <si>
    <t>Taux horraire et évolution par ans</t>
  </si>
  <si>
    <t>&lt;- A modifier sur l'autre feuille</t>
  </si>
</sst>
</file>

<file path=xl/styles.xml><?xml version="1.0" encoding="utf-8"?>
<styleSheet xmlns="http://schemas.openxmlformats.org/spreadsheetml/2006/main">
  <numFmts count="4">
    <numFmt numFmtId="164" formatCode="[$-F400]h:mm:ss\ AM/PM"/>
    <numFmt numFmtId="165" formatCode="h:mm;@"/>
    <numFmt numFmtId="166" formatCode="[h]:mm:ss;@"/>
    <numFmt numFmtId="167" formatCode="#,##0.00\ &quot;€&quot;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2" borderId="0" xfId="0" applyFill="1"/>
    <xf numFmtId="0" fontId="0" fillId="0" borderId="0" xfId="0" applyBorder="1"/>
    <xf numFmtId="166" fontId="0" fillId="0" borderId="9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/>
    <xf numFmtId="167" fontId="0" fillId="3" borderId="4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assmat.fr/actualites/nouvelles-professionnelles/remunerations-minimales-quelle-augmentation-au-1er-janv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4"/>
  <sheetViews>
    <sheetView tabSelected="1" zoomScale="85" zoomScaleNormal="85" workbookViewId="0">
      <selection activeCell="H32" sqref="H32"/>
    </sheetView>
  </sheetViews>
  <sheetFormatPr baseColWidth="10" defaultRowHeight="15"/>
  <cols>
    <col min="1" max="1" width="11.42578125" style="21"/>
    <col min="2" max="2" width="13.140625" bestFit="1" customWidth="1"/>
    <col min="3" max="3" width="15.28515625" bestFit="1" customWidth="1"/>
    <col min="4" max="4" width="16.140625" bestFit="1" customWidth="1"/>
    <col min="5" max="5" width="17.140625" bestFit="1" customWidth="1"/>
    <col min="6" max="6" width="20.140625" bestFit="1" customWidth="1"/>
    <col min="8" max="8" width="35" bestFit="1" customWidth="1"/>
    <col min="9" max="9" width="25.28515625" bestFit="1" customWidth="1"/>
    <col min="10" max="10" width="30" bestFit="1" customWidth="1"/>
    <col min="11" max="11" width="16.140625" bestFit="1" customWidth="1"/>
    <col min="12" max="12" width="19" bestFit="1" customWidth="1"/>
  </cols>
  <sheetData>
    <row r="1" spans="1:24" s="21" customFormat="1" ht="15.75" thickBot="1"/>
    <row r="2" spans="1:24" ht="15.75" thickBot="1">
      <c r="A2" s="21" t="s">
        <v>27</v>
      </c>
      <c r="B2" s="35" t="s">
        <v>23</v>
      </c>
      <c r="C2" s="36"/>
      <c r="D2" s="36"/>
      <c r="E2" s="36"/>
      <c r="F2" s="37"/>
      <c r="H2" s="38"/>
      <c r="I2" s="38"/>
      <c r="J2" s="38"/>
      <c r="K2" s="38"/>
      <c r="L2" s="38"/>
      <c r="M2" s="22"/>
      <c r="N2" s="38"/>
      <c r="O2" s="38"/>
      <c r="P2" s="38"/>
      <c r="Q2" s="38"/>
      <c r="R2" s="38"/>
      <c r="S2" s="22"/>
      <c r="T2" s="38"/>
      <c r="U2" s="38"/>
      <c r="V2" s="38"/>
      <c r="W2" s="38"/>
      <c r="X2" s="38"/>
    </row>
    <row r="3" spans="1:24" ht="15.75" thickBot="1">
      <c r="A3" s="21" t="s">
        <v>28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>
      <c r="B4" s="34" t="s">
        <v>21</v>
      </c>
      <c r="C4" s="5" t="s">
        <v>18</v>
      </c>
      <c r="D4" s="5" t="s">
        <v>9</v>
      </c>
      <c r="E4" s="5" t="s">
        <v>19</v>
      </c>
      <c r="F4" s="6" t="s">
        <v>20</v>
      </c>
      <c r="K4" s="3"/>
      <c r="L4" s="3"/>
      <c r="M4" s="22"/>
      <c r="N4" s="3"/>
      <c r="O4" s="3"/>
      <c r="P4" s="3"/>
      <c r="Q4" s="3"/>
      <c r="R4" s="3"/>
      <c r="S4" s="22"/>
      <c r="T4" s="3"/>
      <c r="U4" s="3"/>
      <c r="V4" s="3"/>
      <c r="W4" s="3"/>
      <c r="X4" s="3"/>
    </row>
    <row r="5" spans="1:24" ht="15.75" thickBot="1">
      <c r="B5" s="7" t="s">
        <v>10</v>
      </c>
      <c r="C5" s="12">
        <v>0.25</v>
      </c>
      <c r="D5" s="12">
        <v>0.8125</v>
      </c>
      <c r="E5" s="12">
        <f>(D5-C5)-F5</f>
        <v>0.54166666666666674</v>
      </c>
      <c r="F5" s="14">
        <f>('Calcul des heures AS'!$B$54-C5)+('Calcul des heures AS'!$C$54-D5)</f>
        <v>2.0833333333333315E-2</v>
      </c>
      <c r="K5" s="16"/>
      <c r="L5" s="16"/>
      <c r="M5" s="22"/>
      <c r="N5" s="3"/>
      <c r="O5" s="16"/>
      <c r="P5" s="16"/>
      <c r="Q5" s="16"/>
      <c r="R5" s="16"/>
      <c r="S5" s="22"/>
      <c r="T5" s="3"/>
      <c r="U5" s="16"/>
      <c r="V5" s="16"/>
      <c r="W5" s="16"/>
      <c r="X5" s="16"/>
    </row>
    <row r="6" spans="1:24">
      <c r="B6" s="7" t="s">
        <v>11</v>
      </c>
      <c r="C6" s="12">
        <v>0.33958333333333335</v>
      </c>
      <c r="D6" s="12">
        <v>0.71875</v>
      </c>
      <c r="E6" s="12">
        <f>(D6-C6)-F6</f>
        <v>0.35416666666666669</v>
      </c>
      <c r="F6" s="14">
        <f>('Calcul des heures AS'!$B$54-C6)+('Calcul des heures AS'!$C$54-D6)</f>
        <v>2.4999999999999967E-2</v>
      </c>
      <c r="H6" s="39" t="s">
        <v>22</v>
      </c>
      <c r="I6" s="40"/>
      <c r="J6" s="16"/>
      <c r="K6" s="16"/>
      <c r="L6" s="16"/>
      <c r="M6" s="22"/>
      <c r="N6" s="3"/>
      <c r="O6" s="16"/>
      <c r="P6" s="16"/>
      <c r="Q6" s="16"/>
      <c r="R6" s="16"/>
      <c r="S6" s="22"/>
      <c r="T6" s="3"/>
      <c r="U6" s="16"/>
      <c r="V6" s="16"/>
      <c r="W6" s="16"/>
      <c r="X6" s="16"/>
    </row>
    <row r="7" spans="1:24">
      <c r="B7" s="7" t="s">
        <v>12</v>
      </c>
      <c r="C7" s="12">
        <v>0.20833333333333334</v>
      </c>
      <c r="D7" s="12">
        <v>0.75</v>
      </c>
      <c r="E7" s="12">
        <f>(D7-C7)-F7</f>
        <v>0.41666666666666663</v>
      </c>
      <c r="F7" s="14">
        <f>('Calcul des heures AS'!$B$54-C7)+('Calcul des heures AS'!$C$54-D7)</f>
        <v>0.12499999999999997</v>
      </c>
      <c r="H7" s="29" t="s">
        <v>30</v>
      </c>
      <c r="I7" s="30" t="s">
        <v>31</v>
      </c>
      <c r="J7" s="16"/>
      <c r="K7" s="16"/>
      <c r="L7" s="16"/>
      <c r="M7" s="22"/>
      <c r="N7" s="3"/>
      <c r="O7" s="16"/>
      <c r="P7" s="16"/>
      <c r="Q7" s="16"/>
      <c r="R7" s="16"/>
      <c r="S7" s="22"/>
      <c r="T7" s="3"/>
      <c r="U7" s="16"/>
      <c r="V7" s="16"/>
      <c r="W7" s="16"/>
      <c r="X7" s="16"/>
    </row>
    <row r="8" spans="1:24" ht="15.75" thickBot="1">
      <c r="B8" s="7" t="s">
        <v>13</v>
      </c>
      <c r="C8" s="12">
        <v>0.25</v>
      </c>
      <c r="D8" s="12">
        <v>0.77083333333333337</v>
      </c>
      <c r="E8" s="12">
        <f>(D8-C8)-F8</f>
        <v>0.45833333333333343</v>
      </c>
      <c r="F8" s="14">
        <f>('Calcul des heures AS'!$B$54-C8)+('Calcul des heures AS'!$C$54-D8)</f>
        <v>6.2499999999999944E-2</v>
      </c>
      <c r="H8" s="32">
        <f>E12+E24+E36+E48</f>
        <v>7.7500000000000009</v>
      </c>
      <c r="I8" s="33">
        <f>F12+F24+F36+F48</f>
        <v>4.1833333333333318</v>
      </c>
      <c r="J8" s="16"/>
      <c r="K8" s="16"/>
      <c r="L8" s="16"/>
      <c r="M8" s="22"/>
      <c r="N8" s="3"/>
      <c r="O8" s="16"/>
      <c r="P8" s="16"/>
      <c r="Q8" s="16"/>
      <c r="R8" s="16"/>
      <c r="S8" s="22"/>
      <c r="T8" s="3"/>
      <c r="U8" s="16"/>
      <c r="V8" s="16"/>
      <c r="W8" s="16"/>
      <c r="X8" s="16"/>
    </row>
    <row r="9" spans="1:24">
      <c r="B9" s="7" t="s">
        <v>14</v>
      </c>
      <c r="C9" s="12">
        <v>0.20833333333333334</v>
      </c>
      <c r="D9" s="12">
        <v>0.625</v>
      </c>
      <c r="E9" s="12">
        <f>(D9-C9)-F9</f>
        <v>0.16666666666666666</v>
      </c>
      <c r="F9" s="14">
        <f>('Calcul des heures AS'!$B$54-C9)+('Calcul des heures AS'!$C$54-D9)</f>
        <v>0.24999999999999997</v>
      </c>
      <c r="H9" s="3"/>
      <c r="I9" s="16"/>
      <c r="J9" s="16"/>
      <c r="K9" s="16"/>
      <c r="L9" s="16"/>
      <c r="M9" s="22"/>
      <c r="N9" s="3"/>
      <c r="O9" s="16"/>
      <c r="P9" s="16"/>
      <c r="Q9" s="16"/>
      <c r="R9" s="16"/>
      <c r="S9" s="22"/>
      <c r="T9" s="3"/>
      <c r="U9" s="16"/>
      <c r="V9" s="16"/>
      <c r="W9" s="16"/>
      <c r="X9" s="16"/>
    </row>
    <row r="10" spans="1:24" ht="15.75" thickBot="1">
      <c r="B10" s="7" t="s">
        <v>7</v>
      </c>
      <c r="C10" s="12">
        <v>0.29166666666666669</v>
      </c>
      <c r="D10" s="12">
        <v>0.5</v>
      </c>
      <c r="E10" s="12" t="s">
        <v>6</v>
      </c>
      <c r="F10" s="14">
        <f>D10-C10</f>
        <v>0.20833333333333331</v>
      </c>
      <c r="J10" s="16"/>
      <c r="K10" s="16"/>
      <c r="L10" s="16"/>
      <c r="M10" s="22"/>
      <c r="N10" s="3"/>
      <c r="O10" s="16"/>
      <c r="P10" s="16"/>
      <c r="Q10" s="16"/>
      <c r="R10" s="16"/>
      <c r="S10" s="22"/>
      <c r="T10" s="3"/>
      <c r="U10" s="16"/>
      <c r="V10" s="16"/>
      <c r="W10" s="16"/>
      <c r="X10" s="16"/>
    </row>
    <row r="11" spans="1:24" ht="15.75" thickBot="1">
      <c r="B11" s="8" t="s">
        <v>8</v>
      </c>
      <c r="C11" s="13">
        <v>0.375</v>
      </c>
      <c r="D11" s="15">
        <v>0.85416666666666663</v>
      </c>
      <c r="E11" s="15" t="s">
        <v>6</v>
      </c>
      <c r="F11" s="14">
        <f>D11-C11</f>
        <v>0.47916666666666663</v>
      </c>
      <c r="H11" s="4" t="s">
        <v>33</v>
      </c>
      <c r="I11" s="31">
        <f>((H8*24)*I12)+((I8*24)*I13)</f>
        <v>1554.3850000000002</v>
      </c>
      <c r="J11" s="16"/>
      <c r="K11" s="16"/>
      <c r="L11" s="16"/>
      <c r="M11" s="22"/>
      <c r="N11" s="3"/>
      <c r="O11" s="16"/>
      <c r="P11" s="16"/>
      <c r="Q11" s="16"/>
      <c r="R11" s="16"/>
      <c r="S11" s="22"/>
      <c r="T11" s="3"/>
      <c r="U11" s="16"/>
      <c r="V11" s="16"/>
      <c r="W11" s="16"/>
      <c r="X11" s="16"/>
    </row>
    <row r="12" spans="1:24" ht="15.75" thickBot="1">
      <c r="B12" s="3"/>
      <c r="C12" s="16"/>
      <c r="D12" s="17" t="s">
        <v>15</v>
      </c>
      <c r="E12" s="24">
        <f>E5+E6+E7+E8+E9</f>
        <v>1.9375000000000002</v>
      </c>
      <c r="F12" s="23">
        <f>F5+F6+F7+F8+F9+F10+F11</f>
        <v>1.1708333333333329</v>
      </c>
      <c r="H12" s="7" t="s">
        <v>5</v>
      </c>
      <c r="I12" s="25">
        <f>'Evolution TX Horraire'!C3</f>
        <v>4.99</v>
      </c>
      <c r="J12" s="16" t="s">
        <v>35</v>
      </c>
      <c r="K12" s="16"/>
      <c r="L12" s="16"/>
      <c r="M12" s="22"/>
      <c r="N12" s="3"/>
      <c r="O12" s="16"/>
      <c r="P12" s="16"/>
      <c r="Q12" s="16"/>
      <c r="R12" s="16"/>
      <c r="S12" s="22"/>
      <c r="T12" s="3"/>
      <c r="U12" s="16"/>
      <c r="V12" s="16"/>
      <c r="W12" s="16"/>
      <c r="X12" s="16"/>
    </row>
    <row r="13" spans="1:24" ht="15.75" thickBot="1">
      <c r="H13" s="8" t="s">
        <v>32</v>
      </c>
      <c r="I13" s="26">
        <f>(I12*1.25)</f>
        <v>6.2375000000000007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thickBot="1">
      <c r="B14" s="35" t="s">
        <v>23</v>
      </c>
      <c r="C14" s="36"/>
      <c r="D14" s="36"/>
      <c r="E14" s="36"/>
      <c r="F14" s="37"/>
      <c r="H14" s="3"/>
      <c r="I14" s="3"/>
      <c r="J14" s="3"/>
      <c r="K14" s="3"/>
      <c r="L14" s="3"/>
      <c r="M14" s="22"/>
      <c r="N14" s="3"/>
      <c r="O14" s="3"/>
      <c r="P14" s="3"/>
      <c r="Q14" s="3"/>
      <c r="R14" s="3"/>
      <c r="S14" s="22"/>
      <c r="T14" s="3"/>
      <c r="U14" s="3"/>
      <c r="V14" s="3"/>
      <c r="W14" s="3"/>
      <c r="X14" s="3"/>
    </row>
    <row r="15" spans="1:24" ht="15.75" thickBot="1">
      <c r="H15" s="3"/>
      <c r="I15" s="16"/>
      <c r="J15" s="16"/>
      <c r="K15" s="16"/>
      <c r="L15" s="16"/>
      <c r="M15" s="22"/>
      <c r="N15" s="3"/>
      <c r="O15" s="16"/>
      <c r="P15" s="16"/>
      <c r="Q15" s="16"/>
      <c r="R15" s="16"/>
      <c r="S15" s="22"/>
      <c r="T15" s="3"/>
      <c r="U15" s="16"/>
      <c r="V15" s="16"/>
      <c r="W15" s="16"/>
      <c r="X15" s="16"/>
    </row>
    <row r="16" spans="1:24">
      <c r="B16" s="34" t="s">
        <v>24</v>
      </c>
      <c r="C16" s="5" t="s">
        <v>18</v>
      </c>
      <c r="D16" s="5" t="s">
        <v>9</v>
      </c>
      <c r="E16" s="5" t="s">
        <v>19</v>
      </c>
      <c r="F16" s="6" t="s">
        <v>20</v>
      </c>
      <c r="H16" s="3"/>
      <c r="I16" s="16"/>
      <c r="J16" s="16"/>
      <c r="K16" s="16"/>
      <c r="L16" s="16"/>
      <c r="M16" s="22"/>
      <c r="N16" s="3"/>
      <c r="O16" s="16"/>
      <c r="P16" s="16"/>
      <c r="Q16" s="16"/>
      <c r="R16" s="16"/>
      <c r="S16" s="22"/>
      <c r="T16" s="3"/>
      <c r="U16" s="16"/>
      <c r="V16" s="16"/>
      <c r="W16" s="16"/>
      <c r="X16" s="16"/>
    </row>
    <row r="17" spans="2:24">
      <c r="B17" s="7" t="s">
        <v>10</v>
      </c>
      <c r="C17" s="12">
        <v>0.25</v>
      </c>
      <c r="D17" s="12">
        <v>0.8125</v>
      </c>
      <c r="E17" s="12">
        <f>(D17-C17)-F17</f>
        <v>0.54166666666666674</v>
      </c>
      <c r="F17" s="14">
        <f>('Calcul des heures AS'!$B$54-C17)+('Calcul des heures AS'!$C$54-D17)</f>
        <v>2.0833333333333315E-2</v>
      </c>
      <c r="H17" s="3"/>
      <c r="I17" s="16"/>
      <c r="J17" s="16"/>
      <c r="K17" s="16"/>
      <c r="L17" s="16"/>
      <c r="M17" s="22"/>
      <c r="N17" s="3"/>
      <c r="O17" s="16"/>
      <c r="P17" s="16"/>
      <c r="Q17" s="16"/>
      <c r="R17" s="16"/>
      <c r="S17" s="22"/>
      <c r="T17" s="3"/>
      <c r="U17" s="16"/>
      <c r="V17" s="16"/>
      <c r="W17" s="16"/>
      <c r="X17" s="16"/>
    </row>
    <row r="18" spans="2:24">
      <c r="B18" s="7" t="s">
        <v>11</v>
      </c>
      <c r="C18" s="12">
        <v>0.33958333333333335</v>
      </c>
      <c r="D18" s="12">
        <v>0.71875</v>
      </c>
      <c r="E18" s="12">
        <f>(D18-C18)-F18</f>
        <v>0.35416666666666669</v>
      </c>
      <c r="F18" s="14">
        <f>('Calcul des heures AS'!$B$54-C18)+('Calcul des heures AS'!$C$54-D18)</f>
        <v>2.4999999999999967E-2</v>
      </c>
      <c r="H18" s="3"/>
      <c r="I18" s="16"/>
      <c r="J18" s="16"/>
      <c r="K18" s="16"/>
      <c r="L18" s="16"/>
      <c r="M18" s="22"/>
      <c r="N18" s="3"/>
      <c r="O18" s="16"/>
      <c r="P18" s="16"/>
      <c r="Q18" s="16"/>
      <c r="R18" s="16"/>
      <c r="S18" s="22"/>
      <c r="T18" s="3"/>
      <c r="U18" s="16"/>
      <c r="V18" s="16"/>
      <c r="W18" s="16"/>
      <c r="X18" s="16"/>
    </row>
    <row r="19" spans="2:24">
      <c r="B19" s="7" t="s">
        <v>12</v>
      </c>
      <c r="C19" s="12">
        <v>0.20833333333333334</v>
      </c>
      <c r="D19" s="12">
        <v>0.75</v>
      </c>
      <c r="E19" s="12">
        <f>(D19-C19)-F19</f>
        <v>0.41666666666666663</v>
      </c>
      <c r="F19" s="14">
        <f>('Calcul des heures AS'!$B$54-C19)+('Calcul des heures AS'!$C$54-D19)</f>
        <v>0.12499999999999997</v>
      </c>
      <c r="H19" s="3"/>
      <c r="I19" s="16"/>
      <c r="J19" s="16"/>
      <c r="K19" s="16"/>
      <c r="L19" s="16"/>
      <c r="M19" s="22"/>
      <c r="N19" s="3"/>
      <c r="O19" s="16"/>
      <c r="P19" s="16"/>
      <c r="Q19" s="16"/>
      <c r="R19" s="16"/>
      <c r="S19" s="22"/>
      <c r="T19" s="3"/>
      <c r="U19" s="16"/>
      <c r="V19" s="16"/>
      <c r="W19" s="16"/>
      <c r="X19" s="16"/>
    </row>
    <row r="20" spans="2:24">
      <c r="B20" s="7" t="s">
        <v>13</v>
      </c>
      <c r="C20" s="12">
        <v>0.25</v>
      </c>
      <c r="D20" s="12">
        <v>0.77083333333333337</v>
      </c>
      <c r="E20" s="12">
        <f>(D20-C20)-F20</f>
        <v>0.45833333333333343</v>
      </c>
      <c r="F20" s="14">
        <f>('Calcul des heures AS'!$B$54-C20)+('Calcul des heures AS'!$C$54-D20)</f>
        <v>6.2499999999999944E-2</v>
      </c>
      <c r="H20" s="3"/>
      <c r="I20" s="16"/>
      <c r="J20" s="16"/>
      <c r="K20" s="16"/>
      <c r="L20" s="16"/>
      <c r="M20" s="22"/>
      <c r="N20" s="3"/>
      <c r="O20" s="16"/>
      <c r="P20" s="16"/>
      <c r="Q20" s="16"/>
      <c r="R20" s="16"/>
      <c r="S20" s="22"/>
      <c r="T20" s="3"/>
      <c r="U20" s="16"/>
      <c r="V20" s="16"/>
      <c r="W20" s="16"/>
      <c r="X20" s="16"/>
    </row>
    <row r="21" spans="2:24">
      <c r="B21" s="7" t="s">
        <v>14</v>
      </c>
      <c r="C21" s="12">
        <v>0.33333333333333331</v>
      </c>
      <c r="D21" s="12">
        <v>0.625</v>
      </c>
      <c r="E21" s="12">
        <f>(D21-C21)-F21</f>
        <v>0.16666666666666669</v>
      </c>
      <c r="F21" s="14">
        <f>('Calcul des heures AS'!$B$54-C21)+('Calcul des heures AS'!$C$54-D21)</f>
        <v>0.125</v>
      </c>
      <c r="H21" s="3"/>
      <c r="I21" s="16"/>
      <c r="J21" s="16"/>
      <c r="K21" s="16"/>
      <c r="L21" s="16"/>
      <c r="M21" s="22"/>
      <c r="N21" s="3"/>
      <c r="O21" s="16"/>
      <c r="P21" s="16"/>
      <c r="Q21" s="16"/>
      <c r="R21" s="16"/>
      <c r="S21" s="22"/>
      <c r="T21" s="3"/>
      <c r="U21" s="16"/>
      <c r="V21" s="16"/>
      <c r="W21" s="16"/>
      <c r="X21" s="16"/>
    </row>
    <row r="22" spans="2:24">
      <c r="B22" s="7" t="s">
        <v>7</v>
      </c>
      <c r="C22" s="12">
        <v>0.33333333333333331</v>
      </c>
      <c r="D22" s="12">
        <v>0.5</v>
      </c>
      <c r="E22" s="12" t="s">
        <v>6</v>
      </c>
      <c r="F22" s="14">
        <f>D22-C22</f>
        <v>0.16666666666666669</v>
      </c>
      <c r="H22" s="3"/>
      <c r="I22" s="16"/>
      <c r="J22" s="16"/>
      <c r="K22" s="16"/>
      <c r="L22" s="16"/>
      <c r="M22" s="22"/>
      <c r="N22" s="3"/>
      <c r="O22" s="16"/>
      <c r="P22" s="16"/>
      <c r="Q22" s="16"/>
      <c r="R22" s="16"/>
      <c r="S22" s="22"/>
      <c r="T22" s="3"/>
      <c r="U22" s="16"/>
      <c r="V22" s="16"/>
      <c r="W22" s="16"/>
      <c r="X22" s="16"/>
    </row>
    <row r="23" spans="2:24" ht="15.75" thickBot="1">
      <c r="B23" s="8" t="s">
        <v>8</v>
      </c>
      <c r="C23" s="13">
        <v>0.375</v>
      </c>
      <c r="D23" s="15">
        <v>0.85416666666666663</v>
      </c>
      <c r="E23" s="15" t="s">
        <v>6</v>
      </c>
      <c r="F23" s="14">
        <f>D23-C23</f>
        <v>0.47916666666666663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2:24" ht="15.75" thickBot="1">
      <c r="B24" s="3"/>
      <c r="C24" s="16"/>
      <c r="D24" s="17" t="s">
        <v>15</v>
      </c>
      <c r="E24" s="24">
        <f>E17+E18+E19+E20+E21</f>
        <v>1.9375000000000002</v>
      </c>
      <c r="F24" s="23">
        <f>F17+F18+F19+F20+F21+F22+F23</f>
        <v>1.0041666666666664</v>
      </c>
      <c r="H24" s="3"/>
      <c r="I24" s="3"/>
      <c r="J24" s="3"/>
      <c r="K24" s="3"/>
      <c r="L24" s="3"/>
      <c r="M24" s="22"/>
      <c r="N24" s="3"/>
      <c r="O24" s="3"/>
      <c r="P24" s="3"/>
      <c r="Q24" s="3"/>
      <c r="R24" s="3"/>
      <c r="S24" s="22"/>
      <c r="T24" s="3"/>
      <c r="U24" s="3"/>
      <c r="V24" s="3"/>
      <c r="W24" s="3"/>
      <c r="X24" s="3"/>
    </row>
    <row r="25" spans="2:24" ht="15.75" thickBot="1">
      <c r="B25" s="3"/>
      <c r="C25" s="16"/>
      <c r="D25" s="16"/>
      <c r="E25" s="16"/>
      <c r="F25" s="16"/>
      <c r="H25" s="3"/>
      <c r="I25" s="16"/>
      <c r="J25" s="16"/>
      <c r="K25" s="16"/>
      <c r="L25" s="16"/>
      <c r="M25" s="22"/>
      <c r="N25" s="3"/>
      <c r="O25" s="16"/>
      <c r="P25" s="16"/>
      <c r="Q25" s="16"/>
      <c r="R25" s="16"/>
      <c r="S25" s="22"/>
      <c r="T25" s="3"/>
      <c r="U25" s="16"/>
      <c r="V25" s="16"/>
      <c r="W25" s="16"/>
      <c r="X25" s="16"/>
    </row>
    <row r="26" spans="2:24" ht="15.75" thickBot="1">
      <c r="B26" s="35" t="s">
        <v>23</v>
      </c>
      <c r="C26" s="36"/>
      <c r="D26" s="36"/>
      <c r="E26" s="36"/>
      <c r="F26" s="37"/>
      <c r="H26" s="3"/>
      <c r="I26" s="16"/>
      <c r="J26" s="16"/>
      <c r="K26" s="16"/>
      <c r="L26" s="16"/>
      <c r="M26" s="22"/>
      <c r="N26" s="3"/>
      <c r="O26" s="16"/>
      <c r="P26" s="16"/>
      <c r="Q26" s="16"/>
      <c r="R26" s="16"/>
      <c r="S26" s="22"/>
      <c r="T26" s="3"/>
      <c r="U26" s="16"/>
      <c r="V26" s="16"/>
      <c r="W26" s="16"/>
      <c r="X26" s="16"/>
    </row>
    <row r="27" spans="2:24" ht="15.75" thickBot="1">
      <c r="H27" s="3"/>
      <c r="I27" s="16"/>
      <c r="J27" s="16"/>
      <c r="K27" s="16"/>
      <c r="L27" s="16"/>
      <c r="M27" s="22"/>
      <c r="N27" s="3"/>
      <c r="O27" s="16"/>
      <c r="P27" s="16"/>
      <c r="Q27" s="16"/>
      <c r="R27" s="16"/>
      <c r="S27" s="22"/>
      <c r="T27" s="3"/>
      <c r="U27" s="16"/>
      <c r="V27" s="16"/>
      <c r="W27" s="16"/>
      <c r="X27" s="16"/>
    </row>
    <row r="28" spans="2:24">
      <c r="B28" s="34" t="s">
        <v>25</v>
      </c>
      <c r="C28" s="5" t="s">
        <v>18</v>
      </c>
      <c r="D28" s="5" t="s">
        <v>9</v>
      </c>
      <c r="E28" s="5" t="s">
        <v>19</v>
      </c>
      <c r="F28" s="6" t="s">
        <v>20</v>
      </c>
      <c r="H28" s="3"/>
      <c r="I28" s="16"/>
      <c r="J28" s="16"/>
      <c r="K28" s="16"/>
      <c r="L28" s="16"/>
      <c r="M28" s="22"/>
      <c r="N28" s="3"/>
      <c r="O28" s="16"/>
      <c r="P28" s="16"/>
      <c r="Q28" s="16"/>
      <c r="R28" s="16"/>
      <c r="S28" s="22"/>
      <c r="T28" s="3"/>
      <c r="U28" s="16"/>
      <c r="V28" s="16"/>
      <c r="W28" s="16"/>
      <c r="X28" s="16"/>
    </row>
    <row r="29" spans="2:24">
      <c r="B29" s="7" t="s">
        <v>10</v>
      </c>
      <c r="C29" s="12">
        <v>0.25</v>
      </c>
      <c r="D29" s="12">
        <v>0.8125</v>
      </c>
      <c r="E29" s="12">
        <f>(D29-C29)-F29</f>
        <v>0.54166666666666674</v>
      </c>
      <c r="F29" s="14">
        <f>('Calcul des heures AS'!$B$54-C29)+('Calcul des heures AS'!$C$54-D29)</f>
        <v>2.0833333333333315E-2</v>
      </c>
      <c r="H29" s="3"/>
      <c r="I29" s="16"/>
      <c r="J29" s="16"/>
      <c r="K29" s="16"/>
      <c r="L29" s="16"/>
      <c r="M29" s="22"/>
      <c r="N29" s="3"/>
      <c r="O29" s="16"/>
      <c r="P29" s="16"/>
      <c r="Q29" s="16"/>
      <c r="R29" s="16"/>
      <c r="S29" s="22"/>
      <c r="T29" s="3"/>
      <c r="U29" s="16"/>
      <c r="V29" s="16"/>
      <c r="W29" s="16"/>
      <c r="X29" s="16"/>
    </row>
    <row r="30" spans="2:24">
      <c r="B30" s="7" t="s">
        <v>11</v>
      </c>
      <c r="C30" s="12">
        <v>0.33958333333333335</v>
      </c>
      <c r="D30" s="12">
        <v>0.71875</v>
      </c>
      <c r="E30" s="12">
        <f>(D30-C30)-F30</f>
        <v>0.35416666666666669</v>
      </c>
      <c r="F30" s="14">
        <f>('Calcul des heures AS'!$B$54-C30)+('Calcul des heures AS'!$C$54-D30)</f>
        <v>2.4999999999999967E-2</v>
      </c>
      <c r="H30" s="3"/>
      <c r="I30" s="16"/>
      <c r="J30" s="16"/>
      <c r="K30" s="16"/>
      <c r="L30" s="16"/>
      <c r="M30" s="22"/>
      <c r="N30" s="3"/>
      <c r="O30" s="16"/>
      <c r="P30" s="16"/>
      <c r="Q30" s="16"/>
      <c r="R30" s="16"/>
      <c r="S30" s="22"/>
      <c r="T30" s="3"/>
      <c r="U30" s="16"/>
      <c r="V30" s="16"/>
      <c r="W30" s="16"/>
      <c r="X30" s="16"/>
    </row>
    <row r="31" spans="2:24">
      <c r="B31" s="7" t="s">
        <v>12</v>
      </c>
      <c r="C31" s="12">
        <v>0.20833333333333334</v>
      </c>
      <c r="D31" s="12">
        <v>0.75</v>
      </c>
      <c r="E31" s="12">
        <f>(D31-C31)-F31</f>
        <v>0.41666666666666663</v>
      </c>
      <c r="F31" s="14">
        <f>('Calcul des heures AS'!$B$54-C31)+('Calcul des heures AS'!$C$54-D31)</f>
        <v>0.12499999999999997</v>
      </c>
      <c r="H31" s="3"/>
      <c r="I31" s="16"/>
      <c r="J31" s="16"/>
      <c r="K31" s="16"/>
      <c r="L31" s="16"/>
      <c r="M31" s="22"/>
      <c r="N31" s="3"/>
      <c r="O31" s="16"/>
      <c r="P31" s="16"/>
      <c r="Q31" s="16"/>
      <c r="R31" s="16"/>
      <c r="S31" s="22"/>
      <c r="T31" s="3"/>
      <c r="U31" s="16"/>
      <c r="V31" s="16"/>
      <c r="W31" s="16"/>
      <c r="X31" s="16"/>
    </row>
    <row r="32" spans="2:24">
      <c r="B32" s="7" t="s">
        <v>13</v>
      </c>
      <c r="C32" s="12">
        <v>0.25</v>
      </c>
      <c r="D32" s="12">
        <v>0.77083333333333337</v>
      </c>
      <c r="E32" s="12">
        <f>(D32-C32)-F32</f>
        <v>0.45833333333333343</v>
      </c>
      <c r="F32" s="14">
        <f>('Calcul des heures AS'!$B$54-C32)+('Calcul des heures AS'!$C$54-D32)</f>
        <v>6.2499999999999944E-2</v>
      </c>
      <c r="H32" s="3"/>
      <c r="I32" s="16"/>
      <c r="J32" s="16"/>
      <c r="K32" s="16"/>
      <c r="L32" s="16"/>
      <c r="M32" s="22"/>
      <c r="N32" s="3"/>
      <c r="O32" s="16"/>
      <c r="P32" s="16"/>
      <c r="Q32" s="16"/>
      <c r="R32" s="16"/>
      <c r="S32" s="22"/>
      <c r="T32" s="3"/>
      <c r="U32" s="16"/>
      <c r="V32" s="16"/>
      <c r="W32" s="16"/>
      <c r="X32" s="16"/>
    </row>
    <row r="33" spans="2:24">
      <c r="B33" s="7" t="s">
        <v>14</v>
      </c>
      <c r="C33" s="12">
        <v>0.33333333333333331</v>
      </c>
      <c r="D33" s="12">
        <v>0.625</v>
      </c>
      <c r="E33" s="12">
        <f>(D33-C33)-F33</f>
        <v>0.16666666666666669</v>
      </c>
      <c r="F33" s="14">
        <f>('Calcul des heures AS'!$B$54-C33)+('Calcul des heures AS'!$C$54-D33)</f>
        <v>0.125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2:24">
      <c r="B34" s="7" t="s">
        <v>7</v>
      </c>
      <c r="C34" s="12">
        <v>0.33333333333333331</v>
      </c>
      <c r="D34" s="12">
        <v>0.5</v>
      </c>
      <c r="E34" s="12" t="s">
        <v>6</v>
      </c>
      <c r="F34" s="14">
        <f>D34-C34</f>
        <v>0.16666666666666669</v>
      </c>
      <c r="H34" s="3"/>
      <c r="I34" s="3"/>
      <c r="J34" s="3"/>
      <c r="K34" s="3"/>
      <c r="L34" s="3"/>
      <c r="M34" s="22"/>
      <c r="N34" s="3"/>
      <c r="O34" s="3"/>
      <c r="P34" s="3"/>
      <c r="Q34" s="3"/>
      <c r="R34" s="3"/>
      <c r="S34" s="22"/>
      <c r="T34" s="3"/>
      <c r="U34" s="3"/>
      <c r="V34" s="3"/>
      <c r="W34" s="3"/>
      <c r="X34" s="3"/>
    </row>
    <row r="35" spans="2:24" ht="15.75" thickBot="1">
      <c r="B35" s="8" t="s">
        <v>8</v>
      </c>
      <c r="C35" s="13">
        <v>0.375</v>
      </c>
      <c r="D35" s="15">
        <v>0.85416666666666663</v>
      </c>
      <c r="E35" s="15" t="s">
        <v>6</v>
      </c>
      <c r="F35" s="14">
        <f>D35-C35</f>
        <v>0.47916666666666663</v>
      </c>
      <c r="H35" s="3"/>
      <c r="I35" s="16"/>
      <c r="J35" s="16"/>
      <c r="K35" s="16"/>
      <c r="L35" s="16"/>
      <c r="M35" s="22"/>
      <c r="N35" s="3"/>
      <c r="O35" s="16"/>
      <c r="P35" s="16"/>
      <c r="Q35" s="16"/>
      <c r="R35" s="16"/>
      <c r="S35" s="22"/>
      <c r="T35" s="3"/>
      <c r="U35" s="16"/>
      <c r="V35" s="16"/>
      <c r="W35" s="16"/>
      <c r="X35" s="16"/>
    </row>
    <row r="36" spans="2:24" ht="15.75" thickBot="1">
      <c r="B36" s="3"/>
      <c r="C36" s="16"/>
      <c r="D36" s="17" t="s">
        <v>15</v>
      </c>
      <c r="E36" s="24">
        <f>E29+E30+E31+E32+E33</f>
        <v>1.9375000000000002</v>
      </c>
      <c r="F36" s="23">
        <f>F29+F30+F31+F32+F33+F34+F35</f>
        <v>1.0041666666666664</v>
      </c>
      <c r="H36" s="3"/>
      <c r="I36" s="16"/>
      <c r="J36" s="16"/>
      <c r="K36" s="16"/>
      <c r="L36" s="16"/>
      <c r="M36" s="22"/>
      <c r="N36" s="3"/>
      <c r="O36" s="16"/>
      <c r="P36" s="16"/>
      <c r="Q36" s="16"/>
      <c r="R36" s="16"/>
      <c r="S36" s="22"/>
      <c r="T36" s="3"/>
      <c r="U36" s="16"/>
      <c r="V36" s="16"/>
      <c r="W36" s="16"/>
      <c r="X36" s="16"/>
    </row>
    <row r="37" spans="2:24" ht="15.75" thickBot="1">
      <c r="B37" s="3"/>
      <c r="C37" s="16"/>
      <c r="D37" s="16"/>
      <c r="E37" s="16"/>
      <c r="F37" s="16"/>
      <c r="H37" s="3"/>
      <c r="I37" s="16"/>
      <c r="J37" s="16"/>
      <c r="K37" s="16"/>
      <c r="L37" s="16"/>
      <c r="M37" s="22"/>
      <c r="N37" s="3"/>
      <c r="O37" s="16"/>
      <c r="P37" s="16"/>
      <c r="Q37" s="16"/>
      <c r="R37" s="16"/>
      <c r="S37" s="22"/>
      <c r="T37" s="3"/>
      <c r="U37" s="16"/>
      <c r="V37" s="16"/>
      <c r="W37" s="16"/>
      <c r="X37" s="16"/>
    </row>
    <row r="38" spans="2:24" ht="15.75" thickBot="1">
      <c r="B38" s="35" t="s">
        <v>23</v>
      </c>
      <c r="C38" s="36"/>
      <c r="D38" s="36"/>
      <c r="E38" s="36"/>
      <c r="F38" s="37"/>
      <c r="H38" s="3"/>
      <c r="I38" s="16"/>
      <c r="J38" s="16"/>
      <c r="K38" s="16"/>
      <c r="L38" s="16"/>
      <c r="M38" s="22"/>
      <c r="N38" s="3"/>
      <c r="O38" s="16"/>
      <c r="P38" s="16"/>
      <c r="Q38" s="16"/>
      <c r="R38" s="16"/>
      <c r="S38" s="22"/>
      <c r="T38" s="3"/>
      <c r="U38" s="16"/>
      <c r="V38" s="16"/>
      <c r="W38" s="16"/>
      <c r="X38" s="16"/>
    </row>
    <row r="39" spans="2:24" ht="15.75" thickBot="1">
      <c r="H39" s="3"/>
      <c r="I39" s="16"/>
      <c r="J39" s="16"/>
      <c r="K39" s="16"/>
      <c r="L39" s="16"/>
      <c r="M39" s="22"/>
      <c r="N39" s="3"/>
      <c r="O39" s="16"/>
      <c r="P39" s="16"/>
      <c r="Q39" s="16"/>
      <c r="R39" s="16"/>
      <c r="S39" s="22"/>
      <c r="T39" s="3"/>
      <c r="U39" s="16"/>
      <c r="V39" s="16"/>
      <c r="W39" s="16"/>
      <c r="X39" s="16"/>
    </row>
    <row r="40" spans="2:24">
      <c r="B40" s="34" t="s">
        <v>26</v>
      </c>
      <c r="C40" s="5" t="s">
        <v>18</v>
      </c>
      <c r="D40" s="5" t="s">
        <v>9</v>
      </c>
      <c r="E40" s="5" t="s">
        <v>19</v>
      </c>
      <c r="F40" s="6" t="s">
        <v>20</v>
      </c>
      <c r="H40" s="3"/>
      <c r="I40" s="16"/>
      <c r="J40" s="16"/>
      <c r="K40" s="16"/>
      <c r="L40" s="16"/>
      <c r="M40" s="22"/>
      <c r="N40" s="3"/>
      <c r="O40" s="16"/>
      <c r="P40" s="16"/>
      <c r="Q40" s="16"/>
      <c r="R40" s="16"/>
      <c r="S40" s="22"/>
      <c r="T40" s="3"/>
      <c r="U40" s="16"/>
      <c r="V40" s="16"/>
      <c r="W40" s="16"/>
      <c r="X40" s="16"/>
    </row>
    <row r="41" spans="2:24">
      <c r="B41" s="7" t="s">
        <v>10</v>
      </c>
      <c r="C41" s="12">
        <v>0.25</v>
      </c>
      <c r="D41" s="12">
        <v>0.8125</v>
      </c>
      <c r="E41" s="12">
        <f>(D41-C41)-F41</f>
        <v>0.54166666666666674</v>
      </c>
      <c r="F41" s="14">
        <f>('Calcul des heures AS'!$B$54-C41)+('Calcul des heures AS'!$C$54-D41)</f>
        <v>2.0833333333333315E-2</v>
      </c>
      <c r="H41" s="3"/>
      <c r="I41" s="16"/>
      <c r="J41" s="16"/>
      <c r="K41" s="16"/>
      <c r="L41" s="16"/>
      <c r="M41" s="22"/>
      <c r="N41" s="3"/>
      <c r="O41" s="16"/>
      <c r="P41" s="16"/>
      <c r="Q41" s="16"/>
      <c r="R41" s="16"/>
      <c r="S41" s="22"/>
      <c r="T41" s="3"/>
      <c r="U41" s="16"/>
      <c r="V41" s="16"/>
      <c r="W41" s="16"/>
      <c r="X41" s="16"/>
    </row>
    <row r="42" spans="2:24">
      <c r="B42" s="7" t="s">
        <v>11</v>
      </c>
      <c r="C42" s="12">
        <v>0.33958333333333335</v>
      </c>
      <c r="D42" s="12">
        <v>0.71875</v>
      </c>
      <c r="E42" s="12">
        <f>(D42-C42)-F42</f>
        <v>0.35416666666666669</v>
      </c>
      <c r="F42" s="14">
        <f>('Calcul des heures AS'!$B$54-C42)+('Calcul des heures AS'!$C$54-D42)</f>
        <v>2.4999999999999967E-2</v>
      </c>
      <c r="H42" s="3"/>
      <c r="I42" s="16"/>
      <c r="J42" s="16"/>
      <c r="K42" s="16"/>
      <c r="L42" s="16"/>
      <c r="M42" s="22"/>
      <c r="N42" s="3"/>
      <c r="O42" s="16"/>
      <c r="P42" s="16"/>
      <c r="Q42" s="16"/>
      <c r="R42" s="16"/>
      <c r="S42" s="22"/>
      <c r="T42" s="3"/>
      <c r="U42" s="16"/>
      <c r="V42" s="16"/>
      <c r="W42" s="16"/>
      <c r="X42" s="16"/>
    </row>
    <row r="43" spans="2:24">
      <c r="B43" s="7" t="s">
        <v>12</v>
      </c>
      <c r="C43" s="12">
        <v>0.20833333333333334</v>
      </c>
      <c r="D43" s="12">
        <v>0.75</v>
      </c>
      <c r="E43" s="12">
        <f>(D43-C43)-F43</f>
        <v>0.41666666666666663</v>
      </c>
      <c r="F43" s="14">
        <f>('Calcul des heures AS'!$B$54-C43)+('Calcul des heures AS'!$C$54-D43)</f>
        <v>0.12499999999999997</v>
      </c>
    </row>
    <row r="44" spans="2:24">
      <c r="B44" s="7" t="s">
        <v>13</v>
      </c>
      <c r="C44" s="12">
        <v>0.25</v>
      </c>
      <c r="D44" s="12">
        <v>0.77083333333333337</v>
      </c>
      <c r="E44" s="12">
        <f>(D44-C44)-F44</f>
        <v>0.45833333333333343</v>
      </c>
      <c r="F44" s="14">
        <f>('Calcul des heures AS'!$B$54-C44)+('Calcul des heures AS'!$C$54-D44)</f>
        <v>6.2499999999999944E-2</v>
      </c>
    </row>
    <row r="45" spans="2:24">
      <c r="B45" s="7" t="s">
        <v>14</v>
      </c>
      <c r="C45" s="12">
        <v>0.33333333333333331</v>
      </c>
      <c r="D45" s="12">
        <v>0.625</v>
      </c>
      <c r="E45" s="12">
        <f>(D45-C45)-F45</f>
        <v>0.16666666666666669</v>
      </c>
      <c r="F45" s="14">
        <f>('Calcul des heures AS'!$B$54-C45)+('Calcul des heures AS'!$C$54-D45)</f>
        <v>0.125</v>
      </c>
    </row>
    <row r="46" spans="2:24">
      <c r="B46" s="7" t="s">
        <v>7</v>
      </c>
      <c r="C46" s="12">
        <v>0.33333333333333331</v>
      </c>
      <c r="D46" s="12">
        <v>0.5</v>
      </c>
      <c r="E46" s="12" t="s">
        <v>6</v>
      </c>
      <c r="F46" s="14">
        <f>D46-C46</f>
        <v>0.16666666666666669</v>
      </c>
    </row>
    <row r="47" spans="2:24" ht="15.75" thickBot="1">
      <c r="B47" s="8" t="s">
        <v>8</v>
      </c>
      <c r="C47" s="13">
        <v>0.375</v>
      </c>
      <c r="D47" s="15">
        <v>0.85416666666666663</v>
      </c>
      <c r="E47" s="15" t="s">
        <v>6</v>
      </c>
      <c r="F47" s="14">
        <f>D47-C47</f>
        <v>0.47916666666666663</v>
      </c>
    </row>
    <row r="48" spans="2:24" ht="15.75" thickBot="1">
      <c r="B48" s="3"/>
      <c r="C48" s="16"/>
      <c r="D48" s="17" t="s">
        <v>15</v>
      </c>
      <c r="E48" s="24">
        <f>E41+E42+E43+E44+E45</f>
        <v>1.9375000000000002</v>
      </c>
      <c r="F48" s="23">
        <f>F41+F42+F43+F44+F45+F46+F47</f>
        <v>1.0041666666666664</v>
      </c>
    </row>
    <row r="52" spans="2:3">
      <c r="B52" s="38" t="s">
        <v>29</v>
      </c>
      <c r="C52" s="38"/>
    </row>
    <row r="53" spans="2:3">
      <c r="B53" s="1" t="s">
        <v>16</v>
      </c>
      <c r="C53" s="1" t="s">
        <v>17</v>
      </c>
    </row>
    <row r="54" spans="2:3">
      <c r="B54" s="18">
        <v>0.29166666666666669</v>
      </c>
      <c r="C54" s="18">
        <v>0.79166666666666663</v>
      </c>
    </row>
  </sheetData>
  <mergeCells count="9">
    <mergeCell ref="N2:R2"/>
    <mergeCell ref="T2:X2"/>
    <mergeCell ref="B14:F14"/>
    <mergeCell ref="B26:F26"/>
    <mergeCell ref="B38:F38"/>
    <mergeCell ref="B52:C52"/>
    <mergeCell ref="H6:I6"/>
    <mergeCell ref="B2:F2"/>
    <mergeCell ref="H2:L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D9" sqref="D9"/>
    </sheetView>
  </sheetViews>
  <sheetFormatPr baseColWidth="10" defaultRowHeight="15"/>
  <cols>
    <col min="1" max="1" width="11.42578125" style="10"/>
    <col min="2" max="2" width="17.5703125" style="1" bestFit="1" customWidth="1"/>
    <col min="3" max="3" width="29" style="1" bestFit="1" customWidth="1"/>
    <col min="4" max="4" width="28.140625" style="1" bestFit="1" customWidth="1"/>
    <col min="5" max="11" width="5" style="1" bestFit="1" customWidth="1"/>
    <col min="12" max="13" width="116.140625" style="1" bestFit="1" customWidth="1"/>
    <col min="14" max="16384" width="11.42578125" style="1"/>
  </cols>
  <sheetData>
    <row r="1" spans="2:12" s="10" customFormat="1" ht="15.75" thickBot="1">
      <c r="B1" s="42" t="s">
        <v>34</v>
      </c>
      <c r="C1" s="42"/>
      <c r="D1" s="42"/>
      <c r="E1" s="42"/>
      <c r="F1" s="42"/>
      <c r="G1" s="42"/>
      <c r="H1" s="42"/>
      <c r="I1" s="42"/>
      <c r="J1" s="42"/>
      <c r="K1" s="42"/>
    </row>
    <row r="2" spans="2:12">
      <c r="B2" s="27" t="s">
        <v>3</v>
      </c>
      <c r="C2" s="5" t="s">
        <v>4</v>
      </c>
      <c r="D2" s="5" t="s">
        <v>0</v>
      </c>
      <c r="E2" s="5">
        <v>2020</v>
      </c>
      <c r="F2" s="5">
        <v>2021</v>
      </c>
      <c r="G2" s="5">
        <v>2022</v>
      </c>
      <c r="H2" s="5">
        <v>2023</v>
      </c>
      <c r="I2" s="5">
        <v>2024</v>
      </c>
      <c r="J2" s="5">
        <v>2025</v>
      </c>
      <c r="K2" s="28">
        <v>2026</v>
      </c>
    </row>
    <row r="3" spans="2:12" ht="15.75" thickBot="1">
      <c r="B3" s="8">
        <v>1</v>
      </c>
      <c r="C3" s="9">
        <v>4.99</v>
      </c>
      <c r="D3" s="9">
        <v>1.012</v>
      </c>
      <c r="E3" s="19">
        <f>C3*D3</f>
        <v>5.0498799999999999</v>
      </c>
      <c r="F3" s="19">
        <f>E3*D3</f>
        <v>5.1104785599999998</v>
      </c>
      <c r="G3" s="19">
        <f>F3*D3</f>
        <v>5.17180430272</v>
      </c>
      <c r="H3" s="19">
        <f>G3*D3</f>
        <v>5.2338659543526402</v>
      </c>
      <c r="I3" s="19">
        <f>H3*D3</f>
        <v>5.2966723458048719</v>
      </c>
      <c r="J3" s="19">
        <f>I3*D3</f>
        <v>5.3602324139545301</v>
      </c>
      <c r="K3" s="20">
        <f>J3*D3</f>
        <v>5.4245552029219848</v>
      </c>
    </row>
    <row r="4" spans="2:12">
      <c r="B4" s="3"/>
      <c r="C4" s="3"/>
      <c r="D4" s="3"/>
      <c r="E4" s="41"/>
      <c r="F4" s="41"/>
      <c r="G4" s="41"/>
      <c r="H4" s="41"/>
      <c r="I4" s="41"/>
      <c r="J4" s="41"/>
      <c r="K4" s="41"/>
    </row>
    <row r="5" spans="2:12">
      <c r="B5" s="3"/>
      <c r="C5" s="3"/>
      <c r="D5" s="3"/>
      <c r="E5" s="41"/>
      <c r="F5" s="41"/>
      <c r="G5" s="41"/>
      <c r="H5" s="41"/>
      <c r="I5" s="41"/>
      <c r="J5" s="41"/>
      <c r="K5" s="41"/>
      <c r="L5" s="1" t="s">
        <v>2</v>
      </c>
    </row>
    <row r="6" spans="2:12">
      <c r="L6" s="2" t="s">
        <v>1</v>
      </c>
    </row>
    <row r="18" spans="2:8">
      <c r="G18" s="11"/>
      <c r="H18" s="11"/>
    </row>
    <row r="19" spans="2:8">
      <c r="B19" s="3"/>
      <c r="C19" s="3"/>
      <c r="D19" s="3"/>
      <c r="E19" s="3"/>
      <c r="F19" s="3"/>
      <c r="G19" s="11"/>
      <c r="H19" s="11"/>
    </row>
    <row r="20" spans="2:8">
      <c r="B20" s="3"/>
      <c r="C20" s="16"/>
      <c r="D20" s="16"/>
      <c r="E20" s="16"/>
      <c r="F20" s="11"/>
      <c r="G20" s="11"/>
      <c r="H20" s="11"/>
    </row>
    <row r="21" spans="2:8">
      <c r="B21" s="3"/>
      <c r="C21" s="16"/>
      <c r="D21" s="16"/>
      <c r="E21" s="16"/>
      <c r="F21" s="11"/>
      <c r="G21" s="3"/>
    </row>
    <row r="22" spans="2:8">
      <c r="B22" s="3"/>
      <c r="C22" s="16"/>
      <c r="D22" s="16"/>
      <c r="E22" s="16"/>
      <c r="F22" s="11"/>
      <c r="G22" s="3"/>
    </row>
    <row r="23" spans="2:8">
      <c r="B23" s="3"/>
      <c r="C23" s="16"/>
      <c r="D23" s="16"/>
      <c r="E23" s="16"/>
      <c r="F23" s="11"/>
      <c r="G23" s="3"/>
    </row>
    <row r="24" spans="2:8">
      <c r="B24" s="3"/>
      <c r="C24" s="16"/>
      <c r="D24" s="16"/>
      <c r="E24" s="16"/>
      <c r="F24" s="11"/>
      <c r="G24" s="3"/>
    </row>
    <row r="25" spans="2:8">
      <c r="B25" s="3"/>
      <c r="C25" s="16"/>
      <c r="D25" s="16"/>
      <c r="E25" s="16"/>
      <c r="F25" s="11"/>
      <c r="G25" s="3"/>
    </row>
    <row r="26" spans="2:8">
      <c r="B26" s="3"/>
      <c r="C26" s="16"/>
      <c r="D26" s="16"/>
      <c r="E26" s="16"/>
      <c r="F26" s="11"/>
      <c r="G26" s="3"/>
    </row>
    <row r="27" spans="2:8">
      <c r="B27" s="3"/>
      <c r="C27" s="11"/>
      <c r="D27" s="3"/>
      <c r="E27" s="11"/>
      <c r="F27" s="11"/>
      <c r="G27" s="3"/>
    </row>
  </sheetData>
  <mergeCells count="1">
    <mergeCell ref="B1:K1"/>
  </mergeCells>
  <hyperlinks>
    <hyperlink ref="L6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 des heures AS</vt:lpstr>
      <vt:lpstr>Evolution TX Horraire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Bersia</dc:creator>
  <cp:lastModifiedBy>Karl Bersia</cp:lastModifiedBy>
  <dcterms:created xsi:type="dcterms:W3CDTF">2020-01-27T09:14:08Z</dcterms:created>
  <dcterms:modified xsi:type="dcterms:W3CDTF">2020-01-29T09:13:43Z</dcterms:modified>
</cp:coreProperties>
</file>